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7.xml" ContentType="application/vnd.openxmlformats-officedocument.drawingml.chart+xml"/>
  <Override PartName="/xl/drawings/drawing21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H16" i="75" s="1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8" i="75" l="1"/>
  <c r="H21" i="75"/>
  <c r="H19" i="75"/>
  <c r="H17" i="75"/>
  <c r="H20" i="75"/>
  <c r="H22" i="75"/>
  <c r="F19" i="2"/>
  <c r="K22" i="61" l="1"/>
  <c r="G5" i="43"/>
  <c r="G6" i="4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93" i="43"/>
  <c r="G94" i="43"/>
  <c r="G95" i="43"/>
  <c r="G96" i="43"/>
  <c r="G97" i="43"/>
  <c r="G98" i="43"/>
  <c r="G99" i="43"/>
  <c r="G100" i="43"/>
  <c r="G101" i="43"/>
  <c r="G102" i="43"/>
  <c r="G4" i="43"/>
  <c r="K5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F3" i="2" l="1"/>
  <c r="E7" i="2"/>
  <c r="F21" i="2" l="1"/>
  <c r="F20" i="2"/>
  <c r="E21" i="2"/>
  <c r="E20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<sst xmlns="http://schemas.openxmlformats.org/spreadsheetml/2006/main" count="423" uniqueCount="241">
  <si>
    <t>Marche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</si>
  <si>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</si>
  <si>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</si>
  <si>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</si>
  <si>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</si>
  <si>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</si>
  <si>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</si>
  <si>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</si>
  <si>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</si>
  <si>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</si>
  <si>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</si>
  <si>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</si>
  <si>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</si>
  <si>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</si>
  <si>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</si>
  <si>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</si>
  <si>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</si>
  <si>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</si>
  <si>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</si>
  <si>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</si>
  <si>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</si>
  <si>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</si>
  <si>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</si>
  <si>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</si>
  <si>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</si>
  <si>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</si>
  <si>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</si>
  <si>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</si>
  <si>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</si>
  <si>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</si>
  <si>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</si>
  <si>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</si>
  <si>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</si>
  <si>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</si>
  <si>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</si>
  <si>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</si>
  <si>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</si>
  <si>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</si>
  <si>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</si>
  <si>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</si>
  <si>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</si>
  <si>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</si>
  <si>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</si>
  <si>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</si>
  <si>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</si>
  <si>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</si>
  <si>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</si>
  <si>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</si>
  <si>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</si>
  <si>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</si>
  <si>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</si>
  <si>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</si>
  <si>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</si>
  <si>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</si>
  <si>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</si>
  <si>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</si>
  <si>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</si>
  <si>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</si>
  <si>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</si>
  <si>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</si>
  <si>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</si>
  <si>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</si>
  <si>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</si>
  <si>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</si>
  <si>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</si>
  <si>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</si>
  <si>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</si>
  <si>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</si>
  <si>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</si>
  <si>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</si>
  <si>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</si>
  <si>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</si>
  <si>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</si>
  <si>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</si>
  <si>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</si>
  <si>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</si>
  <si>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</si>
  <si>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</si>
  <si>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</si>
  <si>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</si>
  <si>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</si>
  <si>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</si>
  <si>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</si>
  <si>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</si>
  <si>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</si>
  <si>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</si>
  <si>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</si>
  <si>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</si>
  <si>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</si>
  <si>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</si>
  <si>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</si>
  <si>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</si>
  <si>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</si>
  <si>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</si>
  <si>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</si>
  <si>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</si>
  <si>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</si>
  <si>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</si>
  <si>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</si>
  <si>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</si>
  <si>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</si>
  <si>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</si>
  <si>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</si>
  <si>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</si>
  <si>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</si>
  <si>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SARDEGNA</t>
  </si>
  <si>
    <t>Agric-Sar</t>
  </si>
  <si>
    <t>Ind-Sar</t>
  </si>
  <si>
    <t>Servizi-Sardegna</t>
  </si>
  <si>
    <t>Cagliari</t>
  </si>
  <si>
    <t>La Sardegna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</si>
  <si>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</si>
  <si>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</si>
  <si>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</si>
  <si>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</si>
  <si>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</si>
  <si>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</si>
  <si>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</si>
  <si>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</si>
  <si>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</si>
  <si>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</si>
  <si>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</si>
  <si>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</si>
  <si>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</si>
  <si>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</si>
  <si>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</si>
  <si>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</si>
  <si>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</si>
  <si>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</si>
  <si>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</si>
  <si>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</si>
  <si>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</si>
  <si>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</si>
  <si>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</si>
  <si>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</si>
  <si>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</si>
  <si>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</si>
  <si>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</si>
  <si>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</si>
  <si>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</si>
  <si>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</si>
  <si>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SARDEGNA. ANNI 1974-2025. Valori assoluti 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</si>
  <si>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</si>
  <si>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</si>
  <si>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</si>
  <si>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</si>
  <si>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</si>
  <si>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</si>
  <si>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</si>
  <si>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</si>
  <si>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</si>
  <si>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</si>
  <si>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</si>
  <si>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</si>
  <si>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</si>
  <si>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</si>
  <si>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</si>
  <si>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</si>
  <si>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</si>
  <si>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</si>
  <si>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</si>
  <si>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</si>
  <si>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</si>
  <si>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SARDEGNA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</si>
  <si>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</si>
  <si>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</si>
  <si>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</si>
  <si>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</si>
  <si>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</si>
  <si>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</si>
  <si>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</si>
  <si>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 xml:space="preserve">Fonte: Ministero Agricoltura Industria e Commercio (fino al 1921); Istat (dal 1931), Censimento della popolazione
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</si>
  <si>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</si>
  <si>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</si>
  <si>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</si>
  <si>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</si>
  <si>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</si>
  <si>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</si>
  <si>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</si>
  <si>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SARDEGNA. ANNI 1861-2024. Valori assoluti </t>
  </si>
  <si>
    <t>Appendice 2. PIRAMIDI PER ETÀ E PER GENERE. SARDEGNA. ANNI 1881, 1951 E 2024. Valori percentuali</t>
  </si>
  <si>
    <t xml:space="preserve">Appendice 4. NUMERO MEDIO DI FIGLI PER DONNA (TFT) E ETÀ MEDIA AL PARTO. SARDEGNA. ANNI 1952-2025. Valori assoluti </t>
  </si>
  <si>
    <t>Appendice 5. POPOLAZIONE RESIDENTE IN ETÀ DI 6 ANNI E OLTRE PER GRADO DI ISTRUZIONE. SARDEGNA. Censimenti popolazione 1951-2024</t>
  </si>
  <si>
    <t>Sardegna (1861=100, sc. destra)</t>
  </si>
  <si>
    <t>Italia (1861=100, sc. destra)</t>
  </si>
  <si>
    <t>FIGURA 8. POPOLAZIONE ATTIVA IN CONDIZIONE PROFESSIONALE PER SETTORE DI ATTIVITÀ IN SARDEGNA E IN ITALIA. Anni 1861-2024.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</si>
  <si>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</si>
  <si>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</si>
  <si>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</si>
  <si>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SARDEGNA. Censimenti popolazione 1951-2024 (a)</t>
  </si>
  <si>
    <t>Appendice 6. AZIENDE E RELATIVE SUPERFICI PER UBICAZIONE DEL CENTRO AZIENDALE IN SARDEGNA (Universo Italia). Censimenti Agricoltura 1961-2020 (a)</t>
  </si>
  <si>
    <t>(a) Rapporto tra le persone di 65 anni e oltre e quelle tra 0 e 14 anni</t>
  </si>
  <si>
    <t>(a) Serie 1980-1994 (SEC1995) raccordate al valore 1995 stimato sulla base del SEC2010.</t>
  </si>
  <si>
    <t>(a) Popolazione 2024 di 9 anni e oltre</t>
  </si>
  <si>
    <t xml:space="preserve">FIGURA 7. TASSO DI OCCUPAZIONE (15-64 ANNI) PER GENERE IN SARDEGNA E ITALIA. Anni 1977 e 2025. Valori percentuali </t>
  </si>
  <si>
    <t>(a) 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</si>
  <si>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
Altra</t>
  </si>
  <si>
    <t>industria</t>
  </si>
  <si>
    <t>Alta
tecn.</t>
  </si>
  <si>
    <t>Bassa 
tecn.</t>
  </si>
  <si>
    <t>Intensivi conosc.</t>
  </si>
  <si>
    <t>Tasso di occupazione 15-64 anni</t>
  </si>
  <si>
    <t>Appendice 7. TASSO DI OCCUPAZIONE 15-64 ANNI. SARDEGNA.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</si>
  <si>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</si>
  <si>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</si>
  <si>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</si>
  <si>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</si>
  <si>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</si>
  <si>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</si>
  <si>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</si>
  <si>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</si>
  <si>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</si>
  <si>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</si>
  <si>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</si>
  <si>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</si>
  <si>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</si>
  <si>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</si>
  <si>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</si>
  <si>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</si>
  <si>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</si>
  <si>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</si>
  <si>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</si>
  <si>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</si>
  <si>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 xml:space="preserve">FIGURA 1. POPOLAZIONE RESIDENTE IN SARDEGNA E IN ITALIA. Anni 1861-2024. Valori in migliaia e indici base 1861=100 </t>
  </si>
  <si>
    <t xml:space="preserve">FIGURA 2. TASSO DI CRESCITA NATURALE, MIGRATORIO E TOTALE DELLA POPOLAZIONE IN SARDEGNA (SINISTRA) E CONFRONTO CON L’ITALIA (DESTRA). Anni 1926-2024 e media 2020-2024. Valori per 1.000 </t>
  </si>
  <si>
    <t>FIGURA 3. INDICE DI VECCHIAIA IN SARDEGNA E IN ITALIA. Anni 1881-2024. Valori percentuali (a)</t>
  </si>
  <si>
    <t>FIGURA 4. SPERANZA DI VITA ALLA NASCITA PER REGIONE. Anni 1974 e 2025 (a). Valori in anni</t>
  </si>
  <si>
    <t>FIGURA 5. ANDAMENTO DEL PIL (SINISTRA) IN SARDEGNA E IN ITALIA, E LIVELLI RELATIVI DEL PIL PROCAPITE RISPETTO ALL’ITALIA NELLE REGIONI (DESTRA). Anni 1980-2024. Numeri indice 1980=100 e Italia=100, su dati in volume (a)</t>
  </si>
  <si>
    <t>FIGURA 6. POPOLAZIONE CON ALMENO 6 ANNI PER LIVELLO DI ISTRUZIONE IN SARDEGNA E ITALIA. ANNI 1951 E 2024. Valori percentuali (a) ANNI 1951 E 2024. Valori percentuali (a)</t>
  </si>
  <si>
    <t>FIGURA 10. ADDETTI EXTRA-AGRICOLI PER MACRO-SETTORE IN SARDEGNA E ITALIA. Anno 2023. Composizione percentuale</t>
  </si>
  <si>
    <t>FIGURA 11. COMUNI DELLA SARDEGNA (SINISTRA) E QUOTE DI COMUNI E POPOLAZIONE (DESTRA) PER QUINTI DELL’INDICE DI FRAGILITÀ. Anno 2022. Quintili e valori percentuali</t>
  </si>
  <si>
    <t>FIGURA 13. DIPLOMATI E LAUREATI A CAGLIARI E NEGLI ALTRI COMUNI DELLA SARDEGNA. Anni 1951, 1991, 2024. Valori per 100 residenti di 6 anni e più (a)</t>
  </si>
  <si>
    <t>FIGURA 14. OCCUPATI SULLA POPOLAZIONE IN ETÀ LAVORATIVA, PER GENERE (SINISTRA) E PER SETTORE DI ATTIVITÀ (DESTRA) A CAGLIARI E NEGLI ALTRI COMUNI DELLA SARDEGNA. Anni 1951 e 2024. Valori percentuali (a)</t>
  </si>
  <si>
    <t xml:space="preserve">FIGURA 6. POPOLAZIONE CON ALMENO 6 ANNI PER LIVELLO DI ISTRUZIONE IN SARDEGNA E ITALIA. ANNI 1951 E 2024. Valori percentuali (a) </t>
  </si>
  <si>
    <t xml:space="preserve">FIGURA 7.  TASSO DI OCCUPAZIONE (15-64 ANNI) PER GENERE IN SARDEGNA E ITALIA. Anni 1977 e 2025. Valori percentuali </t>
  </si>
  <si>
    <t xml:space="preserve">FIGURA 9. AZIENDE AGRICOLE (SINISTRA) E UNITÀ LOCALI DELLE IMPRESE DI INDUSTRIA E SERVIZI (DESTRA) IN SARDEGNA E IN ITALIA. Anni 1961-2020 e 1951-2023. Valori per 1.000 abitanti </t>
  </si>
  <si>
    <t>FIGURA 12. POPOLAZIONE TOTALE (SINISTRA) E ULTRA 65ENNE (DESTRA) A CAGLIARI E NEGLI ALTRI COMUNI DELLA SARDEGNA. Anni 1861 – 2024. Numeri indice 1861=100 e valori per 100 abitanti (a)</t>
  </si>
  <si>
    <t>FIGURA 5. ANDAMENTO DEL PIL (SINISTRA) IN SARDEGNA E IN ITALIA, E LIVELLI RELATIVI DEL PIL PRO CAPITE NELLE REGIONI (DESTRA). Anni 1980-2024. Numeri indice 1980=100 e Italia=100, su dati in volume (a)</t>
  </si>
  <si>
    <t>(a) 2024 popolazione di 9 anni e più</t>
  </si>
  <si>
    <t xml:space="preserve">FIGURA 12. POPOLAZIONE TOTALE (SINISTRA) E ULTRA 65ENNE (DESTRA) A CAGLIARI E NEGLI ALTRI COMUNI DELLA SARDEGNA. Anni 1861 – 2024. Numeri indice 1861=100 e valori per 100 abitanti 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</si>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</sst>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5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sz val="10"/>
      <color rgb="FF000000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5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61" fillId="0" borderId="20" xfId="0" applyFont="1" applyBorder="1" applyAlignment="1">
      <alignment horizontal="right"/>
    </xf>
    <xf numFmtId="167" fontId="62" fillId="0" borderId="0" xfId="0" applyNumberFormat="1" applyFont="1"/>
    <xf numFmtId="10" fontId="0" fillId="0" borderId="0" xfId="0" applyNumberFormat="1"/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5" fillId="0" borderId="0" xfId="0" applyFont="1" applyAlignment="1">
      <alignment horizontal="right" vertical="center" wrapText="1"/>
    </xf>
    <xf numFmtId="173" fontId="75" fillId="0" borderId="0" xfId="0" applyNumberFormat="1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7" fillId="0" borderId="0" xfId="104" applyFont="1"/>
    <xf numFmtId="0" fontId="78" fillId="0" borderId="0" xfId="0" applyFont="1"/>
    <xf numFmtId="0" fontId="79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0" xfId="100" applyFont="1"/>
    <xf numFmtId="0" fontId="59" fillId="0" borderId="20" xfId="0" applyFont="1" applyBorder="1" applyAlignment="1">
      <alignment vertical="center" wrapText="1"/>
    </xf>
    <xf numFmtId="173" fontId="59" fillId="0" borderId="20" xfId="100" applyNumberFormat="1" applyFont="1" applyBorder="1" applyAlignment="1">
      <alignment vertical="center"/>
    </xf>
    <xf numFmtId="43" fontId="59" fillId="0" borderId="20" xfId="100" applyFont="1" applyFill="1" applyBorder="1"/>
    <xf numFmtId="43" fontId="59" fillId="0" borderId="20" xfId="100" applyFont="1" applyBorder="1"/>
    <xf numFmtId="173" fontId="59" fillId="0" borderId="20" xfId="100" applyNumberFormat="1" applyFont="1" applyBorder="1"/>
    <xf numFmtId="173" fontId="59" fillId="0" borderId="20" xfId="100" applyNumberFormat="1" applyFont="1" applyFill="1" applyBorder="1" applyAlignment="1">
      <alignment vertical="center"/>
    </xf>
    <xf numFmtId="170" fontId="59" fillId="0" borderId="20" xfId="100" applyNumberFormat="1" applyFont="1" applyFill="1" applyBorder="1" applyAlignment="1">
      <alignment vertical="center"/>
    </xf>
    <xf numFmtId="174" fontId="59" fillId="0" borderId="20" xfId="0" applyNumberFormat="1" applyFont="1" applyBorder="1"/>
    <xf numFmtId="0" fontId="80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0" fontId="81" fillId="0" borderId="0" xfId="0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/>
    <xf numFmtId="49" fontId="82" fillId="0" borderId="0" xfId="0" applyNumberFormat="1" applyFont="1" applyAlignment="1">
      <alignment horizontal="left" vertical="center"/>
    </xf>
    <xf numFmtId="49" fontId="83" fillId="0" borderId="0" xfId="0" applyNumberFormat="1" applyFont="1" applyAlignment="1">
      <alignment wrapText="1"/>
    </xf>
    <xf numFmtId="3" fontId="2" fillId="0" borderId="0" xfId="0" applyNumberFormat="1" applyFont="1"/>
    <xf numFmtId="49" fontId="84" fillId="0" borderId="0" xfId="0" applyNumberFormat="1" applyFont="1" applyAlignment="1">
      <alignment wrapText="1"/>
    </xf>
    <xf numFmtId="49" fontId="82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horizontal="center" vertical="center"/>
    </xf>
    <xf numFmtId="167" fontId="59" fillId="0" borderId="0" xfId="0" applyNumberFormat="1" applyFont="1"/>
    <xf numFmtId="3" fontId="59" fillId="0" borderId="26" xfId="0" applyNumberFormat="1" applyFont="1" applyBorder="1"/>
    <xf numFmtId="0" fontId="80" fillId="0" borderId="0" xfId="0" applyFont="1" applyAlignment="1">
      <alignment horizontal="left" vertical="center"/>
    </xf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15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ANCLAS,REZONES Y SUS PARTES,DE FUNDICION,DE HIERRO O DE ACERO 2" xfId="108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[0] 2 2" xfId="109"/>
    <cellStyle name="Migliaia 2" xfId="57"/>
    <cellStyle name="Migliaia 2 2" xfId="111"/>
    <cellStyle name="Migliaia 3" xfId="102"/>
    <cellStyle name="Migliaia 3 2" xfId="114"/>
    <cellStyle name="Migliaia 4" xfId="11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3 3" xfId="107"/>
    <cellStyle name="Normale 4" xfId="54"/>
    <cellStyle name="Normale 5" xfId="56"/>
    <cellStyle name="Normale 5 2" xfId="110"/>
    <cellStyle name="Normale 6" xfId="101"/>
    <cellStyle name="Normale 6 2" xfId="113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C1002A"/>
      <color rgb="FF095CA1"/>
      <color rgb="FF5B44B8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1376260213823009"/>
          <c:w val="0.89193117755947338"/>
          <c:h val="0.62236429559355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Sardegna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609</c:v>
                </c:pt>
                <c:pt idx="1">
                  <c:v>636</c:v>
                </c:pt>
                <c:pt idx="2">
                  <c:v>680</c:v>
                </c:pt>
                <c:pt idx="4" formatCode="_-* #,##0_-;\-* #,##0_-;_-* &quot;-&quot;??_-;_-@_-">
                  <c:v>796</c:v>
                </c:pt>
                <c:pt idx="5" formatCode="_-* #,##0_-;\-* #,##0_-;_-* &quot;-&quot;??_-;_-@_-">
                  <c:v>868</c:v>
                </c:pt>
                <c:pt idx="6" formatCode="_-* #,##0_-;\-* #,##0_-;_-* &quot;-&quot;??_-;_-@_-">
                  <c:v>885</c:v>
                </c:pt>
                <c:pt idx="7" formatCode="_-* #,##0_-;\-* #,##0_-;_-* &quot;-&quot;??_-;_-@_-">
                  <c:v>984</c:v>
                </c:pt>
                <c:pt idx="8" formatCode="_-* #,##0_-;\-* #,##0_-;_-* &quot;-&quot;??_-;_-@_-">
                  <c:v>1034</c:v>
                </c:pt>
                <c:pt idx="10" formatCode="_-* #,##0_-;\-* #,##0_-;_-* &quot;-&quot;??_-;_-@_-">
                  <c:v>1276</c:v>
                </c:pt>
                <c:pt idx="11" formatCode="_-* #,##0_-;\-* #,##0_-;_-* &quot;-&quot;??_-;_-@_-">
                  <c:v>1419</c:v>
                </c:pt>
                <c:pt idx="12" formatCode="_-* #,##0_-;\-* #,##0_-;_-* &quot;-&quot;??_-;_-@_-">
                  <c:v>1474</c:v>
                </c:pt>
                <c:pt idx="13" formatCode="_-* #,##0_-;\-* #,##0_-;_-* &quot;-&quot;??_-;_-@_-">
                  <c:v>1594</c:v>
                </c:pt>
                <c:pt idx="14" formatCode="_-* #,##0_-;\-* #,##0_-;_-* &quot;-&quot;??_-;_-@_-">
                  <c:v>1648</c:v>
                </c:pt>
                <c:pt idx="15" formatCode="_-* #,##0_-;\-* #,##0_-;_-* &quot;-&quot;??_-;_-@_-">
                  <c:v>1632</c:v>
                </c:pt>
                <c:pt idx="16" formatCode="_-* #,##0_-;\-* #,##0_-;_-* &quot;-&quot;??_-;_-@_-">
                  <c:v>1639</c:v>
                </c:pt>
                <c:pt idx="17" formatCode="_-* #,##0_-;\-* #,##0_-;_-* &quot;-&quot;??_-;_-@_-">
                  <c:v>1587</c:v>
                </c:pt>
                <c:pt idx="18" formatCode="_-* #,##0_-;\-* #,##0_-;_-* &quot;-&quot;??_-;_-@_-">
                  <c:v>1562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Sardegna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104.43349753694582</c:v>
                </c:pt>
                <c:pt idx="2">
                  <c:v>111.6584564860427</c:v>
                </c:pt>
                <c:pt idx="4">
                  <c:v>130.70607553366173</c:v>
                </c:pt>
                <c:pt idx="5">
                  <c:v>142.52873563218392</c:v>
                </c:pt>
                <c:pt idx="6">
                  <c:v>145.32019704433498</c:v>
                </c:pt>
                <c:pt idx="7">
                  <c:v>161.57635467980296</c:v>
                </c:pt>
                <c:pt idx="8">
                  <c:v>169.78653530377667</c:v>
                </c:pt>
                <c:pt idx="10">
                  <c:v>209.52380952380955</c:v>
                </c:pt>
                <c:pt idx="11">
                  <c:v>233.00492610837438</c:v>
                </c:pt>
                <c:pt idx="12">
                  <c:v>242.03612479474549</c:v>
                </c:pt>
                <c:pt idx="13">
                  <c:v>261.74055829228246</c:v>
                </c:pt>
                <c:pt idx="14">
                  <c:v>270.60755336617405</c:v>
                </c:pt>
                <c:pt idx="15">
                  <c:v>267.98029556650243</c:v>
                </c:pt>
                <c:pt idx="16">
                  <c:v>269.12972085385877</c:v>
                </c:pt>
                <c:pt idx="17">
                  <c:v>260.59113300492612</c:v>
                </c:pt>
                <c:pt idx="18">
                  <c:v>256.48604269293924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750"/>
          <c:min val="5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0"/>
      </c:valAx>
      <c:valAx>
        <c:axId val="1425742704"/>
        <c:scaling>
          <c:orientation val="minMax"/>
          <c:max val="29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3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111414329296095"/>
          <c:y val="1.068098422189669E-2"/>
          <c:w val="0.71591935619858449"/>
          <c:h val="0.13391837174847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18910858853621"/>
          <c:w val="0.86249444444444445"/>
          <c:h val="0.752471679088343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12.66238630283574</c:v>
                </c:pt>
                <c:pt idx="1">
                  <c:v>11.380770859805168</c:v>
                </c:pt>
                <c:pt idx="2">
                  <c:v>14.366551398931154</c:v>
                </c:pt>
                <c:pt idx="3">
                  <c:v>13.03878863306368</c:v>
                </c:pt>
                <c:pt idx="4">
                  <c:v>16.515758135715018</c:v>
                </c:pt>
                <c:pt idx="5">
                  <c:v>12.780487804878049</c:v>
                </c:pt>
                <c:pt idx="6">
                  <c:v>13.169014084507042</c:v>
                </c:pt>
                <c:pt idx="7">
                  <c:v>14.267928286852589</c:v>
                </c:pt>
                <c:pt idx="8">
                  <c:v>13.648915187376726</c:v>
                </c:pt>
                <c:pt idx="9">
                  <c:v>11.1630859375</c:v>
                </c:pt>
                <c:pt idx="10">
                  <c:v>14.459381044487428</c:v>
                </c:pt>
                <c:pt idx="11">
                  <c:v>12.010855764347385</c:v>
                </c:pt>
                <c:pt idx="12">
                  <c:v>14.263786419907465</c:v>
                </c:pt>
                <c:pt idx="13">
                  <c:v>16.506836659275685</c:v>
                </c:pt>
                <c:pt idx="14">
                  <c:v>17.77733948294696</c:v>
                </c:pt>
                <c:pt idx="15">
                  <c:v>12.826255980861243</c:v>
                </c:pt>
                <c:pt idx="16">
                  <c:v>12.889989388043864</c:v>
                </c:pt>
                <c:pt idx="17">
                  <c:v>8.3012671471750767</c:v>
                </c:pt>
                <c:pt idx="18">
                  <c:v>9.0751461653101</c:v>
                </c:pt>
                <c:pt idx="19">
                  <c:v>12.62466078697422</c:v>
                </c:pt>
                <c:pt idx="20">
                  <c:v>12.867540435025099</c:v>
                </c:pt>
                <c:pt idx="21">
                  <c:v>17.601804974686331</c:v>
                </c:pt>
                <c:pt idx="22">
                  <c:v>18.194851743238839</c:v>
                </c:pt>
                <c:pt idx="23">
                  <c:v>17.417720840480275</c:v>
                </c:pt>
                <c:pt idx="24">
                  <c:v>16.839877235686316</c:v>
                </c:pt>
                <c:pt idx="25">
                  <c:v>16.373040752351098</c:v>
                </c:pt>
                <c:pt idx="26">
                  <c:v>16.491623586115754</c:v>
                </c:pt>
                <c:pt idx="27">
                  <c:v>16.629006931944392</c:v>
                </c:pt>
                <c:pt idx="28">
                  <c:v>17.291053227633068</c:v>
                </c:pt>
                <c:pt idx="29">
                  <c:v>16.428757974853561</c:v>
                </c:pt>
                <c:pt idx="30">
                  <c:v>16.077099180267336</c:v>
                </c:pt>
                <c:pt idx="31">
                  <c:v>16.084176683350993</c:v>
                </c:pt>
                <c:pt idx="32">
                  <c:v>15.816577462751338</c:v>
                </c:pt>
                <c:pt idx="33">
                  <c:v>15.803945436969675</c:v>
                </c:pt>
                <c:pt idx="34">
                  <c:v>15.547191250621404</c:v>
                </c:pt>
                <c:pt idx="35">
                  <c:v>15.573828345567476</c:v>
                </c:pt>
                <c:pt idx="36">
                  <c:v>14.633923873004736</c:v>
                </c:pt>
                <c:pt idx="37">
                  <c:v>14.050111669458403</c:v>
                </c:pt>
                <c:pt idx="38">
                  <c:v>15.163035937283198</c:v>
                </c:pt>
                <c:pt idx="39">
                  <c:v>14.11922904527118</c:v>
                </c:pt>
                <c:pt idx="40">
                  <c:v>13.976060637239771</c:v>
                </c:pt>
                <c:pt idx="41">
                  <c:v>13.253439857967155</c:v>
                </c:pt>
                <c:pt idx="42">
                  <c:v>12.019600503624051</c:v>
                </c:pt>
                <c:pt idx="43">
                  <c:v>12.390972340064483</c:v>
                </c:pt>
                <c:pt idx="44">
                  <c:v>11.130458348860056</c:v>
                </c:pt>
                <c:pt idx="45">
                  <c:v>11.109850646195211</c:v>
                </c:pt>
                <c:pt idx="46">
                  <c:v>11.118617568817463</c:v>
                </c:pt>
                <c:pt idx="47">
                  <c:v>11.055098788400114</c:v>
                </c:pt>
                <c:pt idx="48">
                  <c:v>11.025370690235313</c:v>
                </c:pt>
                <c:pt idx="49">
                  <c:v>9.6575241103248484</c:v>
                </c:pt>
                <c:pt idx="50">
                  <c:v>8.9930532954180773</c:v>
                </c:pt>
                <c:pt idx="51">
                  <c:v>8.1094965153452989</c:v>
                </c:pt>
                <c:pt idx="52">
                  <c:v>7.6645341911724829</c:v>
                </c:pt>
                <c:pt idx="53">
                  <c:v>6.3637052554946809</c:v>
                </c:pt>
                <c:pt idx="54">
                  <c:v>6.298588684620757</c:v>
                </c:pt>
                <c:pt idx="55">
                  <c:v>5.7221748410899647</c:v>
                </c:pt>
                <c:pt idx="56">
                  <c:v>5.4159236665102455</c:v>
                </c:pt>
                <c:pt idx="57">
                  <c:v>3.6317828358378699</c:v>
                </c:pt>
                <c:pt idx="58">
                  <c:v>4.3157398502060262</c:v>
                </c:pt>
                <c:pt idx="59">
                  <c:v>3.7929656435570425</c:v>
                </c:pt>
                <c:pt idx="60">
                  <c:v>2.2470594759120401</c:v>
                </c:pt>
                <c:pt idx="61">
                  <c:v>3.0029043023914803</c:v>
                </c:pt>
                <c:pt idx="62">
                  <c:v>2.5825848268240885</c:v>
                </c:pt>
                <c:pt idx="63">
                  <c:v>1.8284602403092982</c:v>
                </c:pt>
                <c:pt idx="64">
                  <c:v>3.5262654064650025</c:v>
                </c:pt>
                <c:pt idx="65">
                  <c:v>1.7197787311179715</c:v>
                </c:pt>
                <c:pt idx="66">
                  <c:v>1.6818863328691416</c:v>
                </c:pt>
                <c:pt idx="67">
                  <c:v>1.0284256360997397</c:v>
                </c:pt>
                <c:pt idx="68">
                  <c:v>0.43309696738234676</c:v>
                </c:pt>
                <c:pt idx="69">
                  <c:v>0.55611271156741704</c:v>
                </c:pt>
                <c:pt idx="70">
                  <c:v>0.22306890070978949</c:v>
                </c:pt>
                <c:pt idx="71">
                  <c:v>7.8897977328969665E-2</c:v>
                </c:pt>
                <c:pt idx="72">
                  <c:v>-0.69337329758608779</c:v>
                </c:pt>
                <c:pt idx="73">
                  <c:v>-0.34386679429571326</c:v>
                </c:pt>
                <c:pt idx="74">
                  <c:v>5.8046869486502117E-2</c:v>
                </c:pt>
                <c:pt idx="75">
                  <c:v>-0.18935215824692991</c:v>
                </c:pt>
                <c:pt idx="76">
                  <c:v>-0.38686889712015654</c:v>
                </c:pt>
                <c:pt idx="77">
                  <c:v>-0.63732950976442682</c:v>
                </c:pt>
                <c:pt idx="78">
                  <c:v>-0.16686118524617066</c:v>
                </c:pt>
                <c:pt idx="79">
                  <c:v>-0.53452083197313238</c:v>
                </c:pt>
                <c:pt idx="80">
                  <c:v>-0.37584756061531788</c:v>
                </c:pt>
                <c:pt idx="81">
                  <c:v>-0.54007915895884406</c:v>
                </c:pt>
                <c:pt idx="82">
                  <c:v>-0.60808185605479037</c:v>
                </c:pt>
                <c:pt idx="83">
                  <c:v>-0.89995282505352547</c:v>
                </c:pt>
                <c:pt idx="84">
                  <c:v>-0.60129129571928941</c:v>
                </c:pt>
                <c:pt idx="85">
                  <c:v>-1.240141689057275</c:v>
                </c:pt>
                <c:pt idx="86">
                  <c:v>-1.9228549622287714</c:v>
                </c:pt>
                <c:pt idx="87">
                  <c:v>-2.0223088974032017</c:v>
                </c:pt>
                <c:pt idx="88">
                  <c:v>-2.4064195421623245</c:v>
                </c:pt>
                <c:pt idx="89">
                  <c:v>-3.3094975774307578</c:v>
                </c:pt>
                <c:pt idx="90">
                  <c:v>-3.4250888367170012</c:v>
                </c:pt>
                <c:pt idx="91">
                  <c:v>-4.0582897959196167</c:v>
                </c:pt>
                <c:pt idx="92">
                  <c:v>-4.204350233009774</c:v>
                </c:pt>
                <c:pt idx="93">
                  <c:v>-5.0372957792470832</c:v>
                </c:pt>
                <c:pt idx="94">
                  <c:v>-6.5884469486970056</c:v>
                </c:pt>
                <c:pt idx="95">
                  <c:v>-6.5215674043740011</c:v>
                </c:pt>
                <c:pt idx="96">
                  <c:v>-8.11862928474876</c:v>
                </c:pt>
                <c:pt idx="97">
                  <c:v>-7.3200810900340123</c:v>
                </c:pt>
                <c:pt idx="98">
                  <c:v>-7.3205283139802493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0.27180310326377743</c:v>
                </c:pt>
                <c:pt idx="1">
                  <c:v>1.1308767471410419</c:v>
                </c:pt>
                <c:pt idx="2">
                  <c:v>5.081211359111391</c:v>
                </c:pt>
                <c:pt idx="3">
                  <c:v>1.5256170918896494</c:v>
                </c:pt>
                <c:pt idx="4">
                  <c:v>2.6095883379529821</c:v>
                </c:pt>
                <c:pt idx="5">
                  <c:v>1.4989837398373984</c:v>
                </c:pt>
                <c:pt idx="6">
                  <c:v>2.7344064386317908</c:v>
                </c:pt>
                <c:pt idx="7">
                  <c:v>2.2639442231075697</c:v>
                </c:pt>
                <c:pt idx="8">
                  <c:v>2.0956607495069033</c:v>
                </c:pt>
                <c:pt idx="9">
                  <c:v>0.7080078125</c:v>
                </c:pt>
                <c:pt idx="10">
                  <c:v>-1.0038684719535784</c:v>
                </c:pt>
                <c:pt idx="11">
                  <c:v>-0.80561198577958359</c:v>
                </c:pt>
                <c:pt idx="12">
                  <c:v>2.8445041890709013</c:v>
                </c:pt>
                <c:pt idx="13">
                  <c:v>1.3433111603843311</c:v>
                </c:pt>
                <c:pt idx="14">
                  <c:v>2.8829348221871589</c:v>
                </c:pt>
                <c:pt idx="15">
                  <c:v>1.2156100478468899</c:v>
                </c:pt>
                <c:pt idx="16">
                  <c:v>-0.75875486381322954</c:v>
                </c:pt>
                <c:pt idx="17">
                  <c:v>-3.1239827946989074</c:v>
                </c:pt>
                <c:pt idx="18">
                  <c:v>-0.72136879513928687</c:v>
                </c:pt>
                <c:pt idx="19">
                  <c:v>-5.2849389416553594</c:v>
                </c:pt>
                <c:pt idx="20">
                  <c:v>-2.3842721695482432</c:v>
                </c:pt>
                <c:pt idx="21">
                  <c:v>6.2733876293198321E-2</c:v>
                </c:pt>
                <c:pt idx="22">
                  <c:v>-0.23786249592701206</c:v>
                </c:pt>
                <c:pt idx="23">
                  <c:v>0.34814536878216124</c:v>
                </c:pt>
                <c:pt idx="24">
                  <c:v>-1.1834585670441315</c:v>
                </c:pt>
                <c:pt idx="25">
                  <c:v>-1.1645768025078369</c:v>
                </c:pt>
                <c:pt idx="26">
                  <c:v>0.85357795312317797</c:v>
                </c:pt>
                <c:pt idx="27">
                  <c:v>1.1014514955382788</c:v>
                </c:pt>
                <c:pt idx="28">
                  <c:v>-1.0396375990939977</c:v>
                </c:pt>
                <c:pt idx="29">
                  <c:v>-2.519120993918591</c:v>
                </c:pt>
                <c:pt idx="30">
                  <c:v>-2.4924303965733698</c:v>
                </c:pt>
                <c:pt idx="31">
                  <c:v>-2.4960724854773302</c:v>
                </c:pt>
                <c:pt idx="32">
                  <c:v>-3.4406191233907131</c:v>
                </c:pt>
                <c:pt idx="33">
                  <c:v>-3.5100784075042069</c:v>
                </c:pt>
                <c:pt idx="34">
                  <c:v>-6.5492507634400967</c:v>
                </c:pt>
                <c:pt idx="35">
                  <c:v>-13.274280067758328</c:v>
                </c:pt>
                <c:pt idx="36">
                  <c:v>-10.868970356077881</c:v>
                </c:pt>
                <c:pt idx="37">
                  <c:v>-10.507398101619208</c:v>
                </c:pt>
                <c:pt idx="38">
                  <c:v>-6.4985430831136393</c:v>
                </c:pt>
                <c:pt idx="39">
                  <c:v>-2.0942661104023723</c:v>
                </c:pt>
                <c:pt idx="40">
                  <c:v>-3.2980073395754022</c:v>
                </c:pt>
                <c:pt idx="41">
                  <c:v>-5.1992215507528421</c:v>
                </c:pt>
                <c:pt idx="42">
                  <c:v>-6.572974444482254</c:v>
                </c:pt>
                <c:pt idx="43">
                  <c:v>-6.7659935516714746</c:v>
                </c:pt>
                <c:pt idx="44">
                  <c:v>-5.8721501405874186</c:v>
                </c:pt>
                <c:pt idx="45">
                  <c:v>-4.5959184640990429</c:v>
                </c:pt>
                <c:pt idx="46">
                  <c:v>0.64828838724785742</c:v>
                </c:pt>
                <c:pt idx="47">
                  <c:v>0.67548193935999257</c:v>
                </c:pt>
                <c:pt idx="48">
                  <c:v>0.25137132625095171</c:v>
                </c:pt>
                <c:pt idx="49">
                  <c:v>-0.21430673893420946</c:v>
                </c:pt>
                <c:pt idx="50">
                  <c:v>-0.64573814443873401</c:v>
                </c:pt>
                <c:pt idx="51">
                  <c:v>-0.33540584589257955</c:v>
                </c:pt>
                <c:pt idx="52">
                  <c:v>-1.4725501467764996</c:v>
                </c:pt>
                <c:pt idx="53">
                  <c:v>-1.2778142590754142</c:v>
                </c:pt>
                <c:pt idx="54">
                  <c:v>-1.0731069063040772</c:v>
                </c:pt>
                <c:pt idx="55">
                  <c:v>-0.88270264072588944</c:v>
                </c:pt>
                <c:pt idx="56">
                  <c:v>0.31471922415141562</c:v>
                </c:pt>
                <c:pt idx="57">
                  <c:v>2.8372524453620147</c:v>
                </c:pt>
                <c:pt idx="58">
                  <c:v>2.1637665925238325</c:v>
                </c:pt>
                <c:pt idx="59">
                  <c:v>1.6337692626990326</c:v>
                </c:pt>
                <c:pt idx="60">
                  <c:v>0.67159167226326388</c:v>
                </c:pt>
                <c:pt idx="61">
                  <c:v>-4.3003948684002376E-2</c:v>
                </c:pt>
                <c:pt idx="62">
                  <c:v>-0.547635397338884</c:v>
                </c:pt>
                <c:pt idx="63">
                  <c:v>-0.74189529803993581</c:v>
                </c:pt>
                <c:pt idx="64">
                  <c:v>-1.1662816637245577</c:v>
                </c:pt>
                <c:pt idx="65">
                  <c:v>-1.1730458247222901</c:v>
                </c:pt>
                <c:pt idx="66">
                  <c:v>-0.62350492253497203</c:v>
                </c:pt>
                <c:pt idx="67">
                  <c:v>-0.29210439398943699</c:v>
                </c:pt>
                <c:pt idx="68">
                  <c:v>-1.3931790559152415E-2</c:v>
                </c:pt>
                <c:pt idx="69">
                  <c:v>-0.795398682230957</c:v>
                </c:pt>
                <c:pt idx="70">
                  <c:v>-1.1280739788611909</c:v>
                </c:pt>
                <c:pt idx="71">
                  <c:v>-1.7321140561298418</c:v>
                </c:pt>
                <c:pt idx="72">
                  <c:v>-1.9171163456064462</c:v>
                </c:pt>
                <c:pt idx="73">
                  <c:v>-1.8778541248772993</c:v>
                </c:pt>
                <c:pt idx="74">
                  <c:v>-2.166675781043542</c:v>
                </c:pt>
                <c:pt idx="75">
                  <c:v>-2.4309385494031424</c:v>
                </c:pt>
                <c:pt idx="76">
                  <c:v>-9.3191873791226287E-2</c:v>
                </c:pt>
                <c:pt idx="77">
                  <c:v>-0.46284448547733592</c:v>
                </c:pt>
                <c:pt idx="78">
                  <c:v>-0.1748069559721788</c:v>
                </c:pt>
                <c:pt idx="79">
                  <c:v>0.29227794351042286</c:v>
                </c:pt>
                <c:pt idx="80">
                  <c:v>0.40752353006750025</c:v>
                </c:pt>
                <c:pt idx="81">
                  <c:v>0.13365288523165994</c:v>
                </c:pt>
                <c:pt idx="82">
                  <c:v>-4.2396145342465462E-2</c:v>
                </c:pt>
                <c:pt idx="83">
                  <c:v>-0.81527984420171529</c:v>
                </c:pt>
                <c:pt idx="84">
                  <c:v>-0.56503252411812621</c:v>
                </c:pt>
                <c:pt idx="85">
                  <c:v>-0.87468347089865273</c:v>
                </c:pt>
                <c:pt idx="86">
                  <c:v>-0.36317907991813059</c:v>
                </c:pt>
                <c:pt idx="87">
                  <c:v>-0.36345922468281228</c:v>
                </c:pt>
                <c:pt idx="88">
                  <c:v>-0.30171121147956631</c:v>
                </c:pt>
                <c:pt idx="89">
                  <c:v>-0.71039343885724493</c:v>
                </c:pt>
                <c:pt idx="90">
                  <c:v>-0.77698774536635673</c:v>
                </c:pt>
                <c:pt idx="91">
                  <c:v>-0.79011493387607068</c:v>
                </c:pt>
                <c:pt idx="92">
                  <c:v>-1.2221447964941412</c:v>
                </c:pt>
                <c:pt idx="93">
                  <c:v>-0.92582342314706989</c:v>
                </c:pt>
                <c:pt idx="94">
                  <c:v>-0.43602313171427992</c:v>
                </c:pt>
                <c:pt idx="95">
                  <c:v>-0.22596686595601451</c:v>
                </c:pt>
                <c:pt idx="96">
                  <c:v>-0.46753195881043441</c:v>
                </c:pt>
                <c:pt idx="97">
                  <c:v>-0.42685651618386461</c:v>
                </c:pt>
                <c:pt idx="98">
                  <c:v>-0.14363991197746195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-0.33172819689673622</c:v>
                </c:pt>
                <c:pt idx="1">
                  <c:v>0.12388818297331639</c:v>
                </c:pt>
                <c:pt idx="2">
                  <c:v>0.12050717803625695</c:v>
                </c:pt>
                <c:pt idx="3">
                  <c:v>-0.44389130885708361</c:v>
                </c:pt>
                <c:pt idx="4">
                  <c:v>-2.6691304794168976E-2</c:v>
                </c:pt>
                <c:pt idx="5">
                  <c:v>-0.31300813008130079</c:v>
                </c:pt>
                <c:pt idx="6">
                  <c:v>0.14989939637826963</c:v>
                </c:pt>
                <c:pt idx="7">
                  <c:v>0.24701195219123506</c:v>
                </c:pt>
                <c:pt idx="8">
                  <c:v>0.3145956607495069</c:v>
                </c:pt>
                <c:pt idx="9">
                  <c:v>0.2607421875</c:v>
                </c:pt>
                <c:pt idx="10">
                  <c:v>0.22727272727272727</c:v>
                </c:pt>
                <c:pt idx="11">
                  <c:v>0.22282884713052312</c:v>
                </c:pt>
                <c:pt idx="12">
                  <c:v>0.3395023133675128</c:v>
                </c:pt>
                <c:pt idx="13">
                  <c:v>1.6167775314116777</c:v>
                </c:pt>
                <c:pt idx="14">
                  <c:v>0.59442893555043097</c:v>
                </c:pt>
                <c:pt idx="15">
                  <c:v>0.57775119617224879</c:v>
                </c:pt>
                <c:pt idx="16">
                  <c:v>0.26441457375309513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-1.3510875627440047</c:v>
                </c:pt>
                <c:pt idx="21">
                  <c:v>-2.0685670261941449</c:v>
                </c:pt>
                <c:pt idx="22">
                  <c:v>-1.7807103290974258</c:v>
                </c:pt>
                <c:pt idx="23">
                  <c:v>-0.68181818181818188</c:v>
                </c:pt>
                <c:pt idx="24">
                  <c:v>-0.33336861043496663</c:v>
                </c:pt>
                <c:pt idx="25">
                  <c:v>-1.6159874608150471</c:v>
                </c:pt>
                <c:pt idx="26">
                  <c:v>-2.5669530065689741</c:v>
                </c:pt>
                <c:pt idx="27">
                  <c:v>-7.6596070621577111E-2</c:v>
                </c:pt>
                <c:pt idx="28">
                  <c:v>-0.33522083805209513</c:v>
                </c:pt>
                <c:pt idx="29">
                  <c:v>-1.1282319143379473</c:v>
                </c:pt>
                <c:pt idx="30">
                  <c:v>-1.5722620190532457</c:v>
                </c:pt>
                <c:pt idx="31">
                  <c:v>-1.8282123415293559</c:v>
                </c:pt>
                <c:pt idx="32">
                  <c:v>-1.9528424707073628</c:v>
                </c:pt>
                <c:pt idx="33">
                  <c:v>-1.5695821846693638</c:v>
                </c:pt>
                <c:pt idx="34">
                  <c:v>-4.3377601022654639</c:v>
                </c:pt>
                <c:pt idx="35">
                  <c:v>-5.0014116318464144</c:v>
                </c:pt>
                <c:pt idx="36">
                  <c:v>-3.0885809507104018</c:v>
                </c:pt>
                <c:pt idx="37">
                  <c:v>9.2825237297599103E-2</c:v>
                </c:pt>
                <c:pt idx="38">
                  <c:v>-1.0413486887748022</c:v>
                </c:pt>
                <c:pt idx="39">
                  <c:v>-0.8737027204082336</c:v>
                </c:pt>
                <c:pt idx="40">
                  <c:v>-2.5379840175601055E-2</c:v>
                </c:pt>
                <c:pt idx="41">
                  <c:v>0.14066714466181843</c:v>
                </c:pt>
                <c:pt idx="42">
                  <c:v>-0.43965018545615409</c:v>
                </c:pt>
                <c:pt idx="43">
                  <c:v>-0.42355336840319024</c:v>
                </c:pt>
                <c:pt idx="44">
                  <c:v>-0.31098614451709067</c:v>
                </c:pt>
                <c:pt idx="45">
                  <c:v>-0.51472119550770301</c:v>
                </c:pt>
                <c:pt idx="46">
                  <c:v>7.4802506220906631E-2</c:v>
                </c:pt>
                <c:pt idx="47">
                  <c:v>0.26205765268359038</c:v>
                </c:pt>
                <c:pt idx="48">
                  <c:v>0.46447615139283466</c:v>
                </c:pt>
                <c:pt idx="49">
                  <c:v>1.017957009937495</c:v>
                </c:pt>
                <c:pt idx="50">
                  <c:v>0.65998713057479441</c:v>
                </c:pt>
                <c:pt idx="51">
                  <c:v>0.4896154302110069</c:v>
                </c:pt>
                <c:pt idx="52">
                  <c:v>0.1537628186192099</c:v>
                </c:pt>
                <c:pt idx="53">
                  <c:v>-0.1312692563913701</c:v>
                </c:pt>
                <c:pt idx="54">
                  <c:v>-0.17916658517951672</c:v>
                </c:pt>
                <c:pt idx="55">
                  <c:v>-3.7695486436692786E-2</c:v>
                </c:pt>
                <c:pt idx="56">
                  <c:v>-6.7573908962928197E-2</c:v>
                </c:pt>
                <c:pt idx="57">
                  <c:v>7.166352541546929E-2</c:v>
                </c:pt>
                <c:pt idx="58">
                  <c:v>5.7104568706882561E-2</c:v>
                </c:pt>
                <c:pt idx="59">
                  <c:v>2.472598203101071E-3</c:v>
                </c:pt>
                <c:pt idx="60">
                  <c:v>9.4885428925268481E-2</c:v>
                </c:pt>
                <c:pt idx="61">
                  <c:v>0.34710330009230489</c:v>
                </c:pt>
                <c:pt idx="62">
                  <c:v>0.29770783345268192</c:v>
                </c:pt>
                <c:pt idx="63">
                  <c:v>-0.36422536872471317</c:v>
                </c:pt>
                <c:pt idx="64">
                  <c:v>-0.21753529464454915</c:v>
                </c:pt>
                <c:pt idx="65">
                  <c:v>2.9159088341103017E-2</c:v>
                </c:pt>
                <c:pt idx="66">
                  <c:v>-0.15345014144099994</c:v>
                </c:pt>
                <c:pt idx="67">
                  <c:v>-3.0301285683551555E-3</c:v>
                </c:pt>
                <c:pt idx="68">
                  <c:v>-0.17626743707449358</c:v>
                </c:pt>
                <c:pt idx="69">
                  <c:v>-0.19264035106583727</c:v>
                </c:pt>
                <c:pt idx="70">
                  <c:v>8.8500161694644738E-2</c:v>
                </c:pt>
                <c:pt idx="71">
                  <c:v>2.2455578162860597E-2</c:v>
                </c:pt>
                <c:pt idx="72">
                  <c:v>-8.7583995484558461E-2</c:v>
                </c:pt>
                <c:pt idx="73">
                  <c:v>9.0234548857740363E-2</c:v>
                </c:pt>
                <c:pt idx="74">
                  <c:v>-0.10753946346973024</c:v>
                </c:pt>
                <c:pt idx="75">
                  <c:v>-0.31558693041154989</c:v>
                </c:pt>
                <c:pt idx="76">
                  <c:v>1.7547048867795372</c:v>
                </c:pt>
                <c:pt idx="77">
                  <c:v>2.6858449177104138</c:v>
                </c:pt>
                <c:pt idx="78">
                  <c:v>2.0744573726208912</c:v>
                </c:pt>
                <c:pt idx="79">
                  <c:v>1.8811960330743918</c:v>
                </c:pt>
                <c:pt idx="80">
                  <c:v>1.7092840439004571</c:v>
                </c:pt>
                <c:pt idx="81">
                  <c:v>4.0551500405515002</c:v>
                </c:pt>
                <c:pt idx="82">
                  <c:v>3.1161166826712114</c:v>
                </c:pt>
                <c:pt idx="83">
                  <c:v>2.0672303467963373</c:v>
                </c:pt>
                <c:pt idx="84">
                  <c:v>2.4486757087985533</c:v>
                </c:pt>
                <c:pt idx="85">
                  <c:v>1.6593615293912976</c:v>
                </c:pt>
                <c:pt idx="86">
                  <c:v>1.9863055502344349</c:v>
                </c:pt>
                <c:pt idx="87">
                  <c:v>1.1429915717978623</c:v>
                </c:pt>
                <c:pt idx="88">
                  <c:v>0.35381395081137901</c:v>
                </c:pt>
                <c:pt idx="89">
                  <c:v>0.28257737302704783</c:v>
                </c:pt>
                <c:pt idx="90">
                  <c:v>0.7544221672042255</c:v>
                </c:pt>
                <c:pt idx="91">
                  <c:v>1.2993137138798592</c:v>
                </c:pt>
                <c:pt idx="92">
                  <c:v>2.704948241737536E-2</c:v>
                </c:pt>
                <c:pt idx="93">
                  <c:v>0.3123185228385239</c:v>
                </c:pt>
                <c:pt idx="94">
                  <c:v>8.1832421568152819E-2</c:v>
                </c:pt>
                <c:pt idx="95">
                  <c:v>1.098992055596661</c:v>
                </c:pt>
                <c:pt idx="96">
                  <c:v>1.7027008499920551</c:v>
                </c:pt>
                <c:pt idx="97">
                  <c:v>2.24925435090337</c:v>
                </c:pt>
                <c:pt idx="98">
                  <c:v>1.539819856398392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12.602461209202783</c:v>
                </c:pt>
                <c:pt idx="1">
                  <c:v>12.635535789919524</c:v>
                </c:pt>
                <c:pt idx="2">
                  <c:v>19.568269936078799</c:v>
                </c:pt>
                <c:pt idx="3">
                  <c:v>14.120514416096247</c:v>
                </c:pt>
                <c:pt idx="4">
                  <c:v>19.09865516887383</c:v>
                </c:pt>
                <c:pt idx="5">
                  <c:v>13.966463414634148</c:v>
                </c:pt>
                <c:pt idx="6">
                  <c:v>16.053319919517101</c:v>
                </c:pt>
                <c:pt idx="7">
                  <c:v>16.778884462151396</c:v>
                </c:pt>
                <c:pt idx="8">
                  <c:v>16.059171597633135</c:v>
                </c:pt>
                <c:pt idx="9">
                  <c:v>12.1318359375</c:v>
                </c:pt>
                <c:pt idx="10">
                  <c:v>13.682785299806575</c:v>
                </c:pt>
                <c:pt idx="11">
                  <c:v>11.428072625698325</c:v>
                </c:pt>
                <c:pt idx="12">
                  <c:v>17.447792922345876</c:v>
                </c:pt>
                <c:pt idx="13">
                  <c:v>19.466925351071694</c:v>
                </c:pt>
                <c:pt idx="14">
                  <c:v>21.254703240684552</c:v>
                </c:pt>
                <c:pt idx="15">
                  <c:v>14.619617224880381</c:v>
                </c:pt>
                <c:pt idx="16">
                  <c:v>12.39564909798373</c:v>
                </c:pt>
                <c:pt idx="17">
                  <c:v>5.1772843524761694</c:v>
                </c:pt>
                <c:pt idx="18">
                  <c:v>8.353777370170814</c:v>
                </c:pt>
                <c:pt idx="19">
                  <c:v>7.3397218453188602</c:v>
                </c:pt>
                <c:pt idx="20">
                  <c:v>9.1321807027328514</c:v>
                </c:pt>
                <c:pt idx="21">
                  <c:v>15.595971824785384</c:v>
                </c:pt>
                <c:pt idx="22">
                  <c:v>16.1762789182144</c:v>
                </c:pt>
                <c:pt idx="23">
                  <c:v>17.084048027444254</c:v>
                </c:pt>
                <c:pt idx="24">
                  <c:v>15.323050058207219</c:v>
                </c:pt>
                <c:pt idx="25">
                  <c:v>13.592476489028215</c:v>
                </c:pt>
                <c:pt idx="26">
                  <c:v>14.778248532669958</c:v>
                </c:pt>
                <c:pt idx="27">
                  <c:v>17.653862356861094</c:v>
                </c:pt>
                <c:pt idx="28">
                  <c:v>15.916194790486976</c:v>
                </c:pt>
                <c:pt idx="29">
                  <c:v>12.781405066597022</c:v>
                </c:pt>
                <c:pt idx="30">
                  <c:v>12.012406764640719</c:v>
                </c:pt>
                <c:pt idx="31">
                  <c:v>11.759891856344305</c:v>
                </c:pt>
                <c:pt idx="32">
                  <c:v>10.423115868653262</c:v>
                </c:pt>
                <c:pt idx="33">
                  <c:v>10.724284844796106</c:v>
                </c:pt>
                <c:pt idx="34">
                  <c:v>4.6601803849158427</c:v>
                </c:pt>
                <c:pt idx="35">
                  <c:v>-2.7018633540372665</c:v>
                </c:pt>
                <c:pt idx="36">
                  <c:v>0.67637256621645347</c:v>
                </c:pt>
                <c:pt idx="37">
                  <c:v>3.6355388051367945</c:v>
                </c:pt>
                <c:pt idx="38">
                  <c:v>7.6231441653947574</c:v>
                </c:pt>
                <c:pt idx="39">
                  <c:v>11.151260214460573</c:v>
                </c:pt>
                <c:pt idx="40">
                  <c:v>10.652673457488767</c:v>
                </c:pt>
                <c:pt idx="41">
                  <c:v>8.1948854518761323</c:v>
                </c:pt>
                <c:pt idx="42">
                  <c:v>5.0069758736856436</c:v>
                </c:pt>
                <c:pt idx="43">
                  <c:v>5.2014254199898176</c:v>
                </c:pt>
                <c:pt idx="44">
                  <c:v>4.9473220637555473</c:v>
                </c:pt>
                <c:pt idx="45">
                  <c:v>5.9992109865884649</c:v>
                </c:pt>
                <c:pt idx="46">
                  <c:v>11.841708462286228</c:v>
                </c:pt>
                <c:pt idx="47">
                  <c:v>11.992638380443697</c:v>
                </c:pt>
                <c:pt idx="48">
                  <c:v>11.741218167879101</c:v>
                </c:pt>
                <c:pt idx="49">
                  <c:v>10.461174381328135</c:v>
                </c:pt>
                <c:pt idx="50">
                  <c:v>9.0073022815541375</c:v>
                </c:pt>
                <c:pt idx="51">
                  <c:v>8.2637060996637253</c:v>
                </c:pt>
                <c:pt idx="52">
                  <c:v>6.3457468630151936</c:v>
                </c:pt>
                <c:pt idx="53">
                  <c:v>4.9546217400278962</c:v>
                </c:pt>
                <c:pt idx="54">
                  <c:v>5.046315193137163</c:v>
                </c:pt>
                <c:pt idx="55">
                  <c:v>4.8017767139273824</c:v>
                </c:pt>
                <c:pt idx="56">
                  <c:v>5.663068981698733</c:v>
                </c:pt>
                <c:pt idx="57">
                  <c:v>6.540698806615354</c:v>
                </c:pt>
                <c:pt idx="58">
                  <c:v>6.5366110114367411</c:v>
                </c:pt>
                <c:pt idx="59">
                  <c:v>5.4292075044591765</c:v>
                </c:pt>
                <c:pt idx="60">
                  <c:v>3.0135365771005724</c:v>
                </c:pt>
                <c:pt idx="61">
                  <c:v>3.3070036537997827</c:v>
                </c:pt>
                <c:pt idx="62">
                  <c:v>2.3326572629378863</c:v>
                </c:pt>
                <c:pt idx="63">
                  <c:v>0.72233957354464917</c:v>
                </c:pt>
                <c:pt idx="64">
                  <c:v>2.1424484480958959</c:v>
                </c:pt>
                <c:pt idx="65">
                  <c:v>0.57589199473678443</c:v>
                </c:pt>
                <c:pt idx="66">
                  <c:v>0.90493126889316966</c:v>
                </c:pt>
                <c:pt idx="67">
                  <c:v>0.73329111354194754</c:v>
                </c:pt>
                <c:pt idx="68">
                  <c:v>0.2428977397487008</c:v>
                </c:pt>
                <c:pt idx="69">
                  <c:v>-0.43192632172937723</c:v>
                </c:pt>
                <c:pt idx="70">
                  <c:v>-0.81650491645675671</c:v>
                </c:pt>
                <c:pt idx="71">
                  <c:v>-1.6307605006380115</c:v>
                </c:pt>
                <c:pt idx="72">
                  <c:v>-2.6980736386770925</c:v>
                </c:pt>
                <c:pt idx="73">
                  <c:v>-2.1314863703152724</c:v>
                </c:pt>
                <c:pt idx="74">
                  <c:v>-2.2161683750267702</c:v>
                </c:pt>
                <c:pt idx="75">
                  <c:v>-2.9358776380616218</c:v>
                </c:pt>
                <c:pt idx="76">
                  <c:v>1.2746441158681543</c:v>
                </c:pt>
                <c:pt idx="77">
                  <c:v>1.5856709224686512</c:v>
                </c:pt>
                <c:pt idx="78">
                  <c:v>1.7327892314025419</c:v>
                </c:pt>
                <c:pt idx="79">
                  <c:v>1.6389531446116823</c:v>
                </c:pt>
                <c:pt idx="80">
                  <c:v>1.7409600133526395</c:v>
                </c:pt>
                <c:pt idx="81">
                  <c:v>3.648723766824316</c:v>
                </c:pt>
                <c:pt idx="82">
                  <c:v>2.4656386812739557</c:v>
                </c:pt>
                <c:pt idx="83">
                  <c:v>0.35199767754109645</c:v>
                </c:pt>
                <c:pt idx="84">
                  <c:v>1.2823518889611378</c:v>
                </c:pt>
                <c:pt idx="85">
                  <c:v>-0.45546363056463024</c:v>
                </c:pt>
                <c:pt idx="86">
                  <c:v>-0.29972849191246698</c:v>
                </c:pt>
                <c:pt idx="87">
                  <c:v>-1.2427765502881516</c:v>
                </c:pt>
                <c:pt idx="88">
                  <c:v>-2.3543168028305117</c:v>
                </c:pt>
                <c:pt idx="89">
                  <c:v>-3.7373136432609546</c:v>
                </c:pt>
                <c:pt idx="90">
                  <c:v>-3.4476544148791319</c:v>
                </c:pt>
                <c:pt idx="91">
                  <c:v>-3.5490910159158284</c:v>
                </c:pt>
                <c:pt idx="92">
                  <c:v>-5.3994455470865397</c:v>
                </c:pt>
                <c:pt idx="93">
                  <c:v>-5.6508006795556289</c:v>
                </c:pt>
                <c:pt idx="94">
                  <c:v>-6.9426376588431324</c:v>
                </c:pt>
                <c:pt idx="95">
                  <c:v>-5.6485422147333537</c:v>
                </c:pt>
                <c:pt idx="96">
                  <c:v>-6.8834603935671392</c:v>
                </c:pt>
                <c:pt idx="97">
                  <c:v>-5.4976832553145067</c:v>
                </c:pt>
                <c:pt idx="98">
                  <c:v>-5.9243483695593193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Sardegna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-7.171564668370265</c:v>
                </c:pt>
                <c:pt idx="1">
                  <c:v>0.9896301770605217</c:v>
                </c:pt>
                <c:pt idx="2" formatCode="#,##0.0_ ;\-#,##0.0\ ">
                  <c:v>-6.2226267294675122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4235750535604959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12.529602784455848</c:v>
                </c:pt>
                <c:pt idx="2">
                  <c:v>15.271964920633701</c:v>
                </c:pt>
                <c:pt idx="3">
                  <c:v>16.839422318988536</c:v>
                </c:pt>
                <c:pt idx="4">
                  <c:v>18.833536282216635</c:v>
                </c:pt>
                <c:pt idx="5">
                  <c:v>21.30759384320476</c:v>
                </c:pt>
                <c:pt idx="6">
                  <c:v>21.398926583204084</c:v>
                </c:pt>
                <c:pt idx="8">
                  <c:v>25.34823469646939</c:v>
                </c:pt>
                <c:pt idx="9">
                  <c:v>30.010133667905226</c:v>
                </c:pt>
                <c:pt idx="10">
                  <c:v>34.596499455194959</c:v>
                </c:pt>
                <c:pt idx="11">
                  <c:v>43.285052256973302</c:v>
                </c:pt>
                <c:pt idx="12">
                  <c:v>67.909711210101392</c:v>
                </c:pt>
                <c:pt idx="13">
                  <c:v>116.05131469594893</c:v>
                </c:pt>
                <c:pt idx="14">
                  <c:v>164.0921747287951</c:v>
                </c:pt>
                <c:pt idx="15">
                  <c:v>241.77141065756553</c:v>
                </c:pt>
                <c:pt idx="16">
                  <c:v>282.53085037731626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A84-47D6-8D6B-6624F298ABAF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E67-4727-AF87-ABE3521688C4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0187546296296296"/>
          <c:w val="0.82088492063492047"/>
          <c:h val="0.75766620370370374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99.044373819214883</c:v>
                </c:pt>
                <c:pt idx="2">
                  <c:v>100.1194130918563</c:v>
                </c:pt>
                <c:pt idx="3">
                  <c:v>102.76299949761072</c:v>
                </c:pt>
                <c:pt idx="4">
                  <c:v>106.79552934999074</c:v>
                </c:pt>
                <c:pt idx="5">
                  <c:v>106.59327155760714</c:v>
                </c:pt>
                <c:pt idx="6">
                  <c:v>109.19673048254069</c:v>
                </c:pt>
                <c:pt idx="7">
                  <c:v>110.76786672793899</c:v>
                </c:pt>
                <c:pt idx="8">
                  <c:v>114.74732416467184</c:v>
                </c:pt>
                <c:pt idx="9">
                  <c:v>116.0967861553474</c:v>
                </c:pt>
                <c:pt idx="10">
                  <c:v>118.18505434432021</c:v>
                </c:pt>
                <c:pt idx="11">
                  <c:v>122.72792003382588</c:v>
                </c:pt>
                <c:pt idx="12">
                  <c:v>123.72464492583902</c:v>
                </c:pt>
                <c:pt idx="13">
                  <c:v>124.70195335551304</c:v>
                </c:pt>
                <c:pt idx="14">
                  <c:v>125.38995292471282</c:v>
                </c:pt>
                <c:pt idx="15">
                  <c:v>125.01778056570336</c:v>
                </c:pt>
                <c:pt idx="16">
                  <c:v>124.76949143213912</c:v>
                </c:pt>
                <c:pt idx="17">
                  <c:v>128.87848560098615</c:v>
                </c:pt>
                <c:pt idx="18">
                  <c:v>131.3140110096102</c:v>
                </c:pt>
                <c:pt idx="19">
                  <c:v>133.22660130461966</c:v>
                </c:pt>
                <c:pt idx="20">
                  <c:v>136.79203326260222</c:v>
                </c:pt>
                <c:pt idx="21">
                  <c:v>140.32155879203856</c:v>
                </c:pt>
                <c:pt idx="22">
                  <c:v>139.07094552543958</c:v>
                </c:pt>
                <c:pt idx="23">
                  <c:v>141.69440670900764</c:v>
                </c:pt>
                <c:pt idx="24">
                  <c:v>143.50768135059141</c:v>
                </c:pt>
                <c:pt idx="25">
                  <c:v>142.84761423859294</c:v>
                </c:pt>
                <c:pt idx="26">
                  <c:v>144.49358020248266</c:v>
                </c:pt>
                <c:pt idx="27">
                  <c:v>145.44510055895734</c:v>
                </c:pt>
                <c:pt idx="28">
                  <c:v>145.55129191146634</c:v>
                </c:pt>
                <c:pt idx="29">
                  <c:v>140.46747640591784</c:v>
                </c:pt>
                <c:pt idx="30">
                  <c:v>139.8207787088036</c:v>
                </c:pt>
                <c:pt idx="31">
                  <c:v>139.90939883032189</c:v>
                </c:pt>
                <c:pt idx="32">
                  <c:v>138.13355855041394</c:v>
                </c:pt>
                <c:pt idx="33">
                  <c:v>133.92142889531715</c:v>
                </c:pt>
                <c:pt idx="34">
                  <c:v>133.13912713294857</c:v>
                </c:pt>
                <c:pt idx="35">
                  <c:v>136.91197601327787</c:v>
                </c:pt>
                <c:pt idx="36">
                  <c:v>133.5088869503181</c:v>
                </c:pt>
                <c:pt idx="37">
                  <c:v>134.25413633429324</c:v>
                </c:pt>
                <c:pt idx="38">
                  <c:v>134.43710632656598</c:v>
                </c:pt>
                <c:pt idx="39">
                  <c:v>135.88329503375709</c:v>
                </c:pt>
                <c:pt idx="40">
                  <c:v>123.51658626584569</c:v>
                </c:pt>
                <c:pt idx="41">
                  <c:v>134.01577876607155</c:v>
                </c:pt>
                <c:pt idx="42">
                  <c:v>142.35332787115888</c:v>
                </c:pt>
                <c:pt idx="43">
                  <c:v>146.69227597601466</c:v>
                </c:pt>
                <c:pt idx="44">
                  <c:v>148.54795076194557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527426286259997"/>
          <c:y val="1.197222222222223E-3"/>
          <c:w val="0.6908598941546297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3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BAA-4399-910E-11832B9FFF85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0.22657487282538533"/>
              <c:y val="1.35961015534555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9047612005686E-2"/>
          <c:y val="6.6995247814731096E-2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21.98905109489051</c:v>
                </c:pt>
                <c:pt idx="1">
                  <c:v>12.898040235455399</c:v>
                </c:pt>
                <c:pt idx="3">
                  <c:v>0.47169811320754718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71.897810218978094</c:v>
                </c:pt>
                <c:pt idx="1">
                  <c:v>76.896527268858904</c:v>
                </c:pt>
                <c:pt idx="3">
                  <c:v>17.385444743935309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3.3759124087591239</c:v>
                </c:pt>
                <c:pt idx="1">
                  <c:v>5.9454859223186212</c:v>
                </c:pt>
                <c:pt idx="3">
                  <c:v>35.242587601078171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2.0985401459854014</c:v>
                </c:pt>
                <c:pt idx="1">
                  <c:v>3.2623342237772155</c:v>
                </c:pt>
                <c:pt idx="3">
                  <c:v>32.547169811320757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0.63868613138686137</c:v>
                </c:pt>
                <c:pt idx="1">
                  <c:v>0.99761234958984424</c:v>
                </c:pt>
                <c:pt idx="3">
                  <c:v>14.353099730458222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92438187452208"/>
          <c:y val="6.2061957227131211E-2"/>
          <c:w val="0.17001462169371345"/>
          <c:h val="0.681029172133745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44.9</c:v>
                </c:pt>
                <c:pt idx="1">
                  <c:v>53.8</c:v>
                </c:pt>
                <c:pt idx="3">
                  <c:v>58.2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14-4886-8D4C-0B1215198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71.3</c:v>
                </c:pt>
                <c:pt idx="1">
                  <c:v>74.599999999999994</c:v>
                </c:pt>
                <c:pt idx="3">
                  <c:v>65.2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886-8D4C-0B121519895E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19.7</c:v>
                </c:pt>
                <c:pt idx="1">
                  <c:v>33.5</c:v>
                </c:pt>
                <c:pt idx="3">
                  <c:v>51.1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14-4886-8D4C-0B1215198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36507936495E-2"/>
          <c:y val="0.12876559002238566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Agric-Sar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0.0</c:formatCode>
                <c:ptCount val="19"/>
                <c:pt idx="0">
                  <c:v>75.099999999999994</c:v>
                </c:pt>
                <c:pt idx="1">
                  <c:v>73.599999999999994</c:v>
                </c:pt>
                <c:pt idx="2">
                  <c:v>71.599999999999994</c:v>
                </c:pt>
                <c:pt idx="4">
                  <c:v>66.8</c:v>
                </c:pt>
                <c:pt idx="5">
                  <c:v>65.5</c:v>
                </c:pt>
                <c:pt idx="6">
                  <c:v>63.9</c:v>
                </c:pt>
                <c:pt idx="7">
                  <c:v>59.6</c:v>
                </c:pt>
                <c:pt idx="8">
                  <c:v>56.6</c:v>
                </c:pt>
                <c:pt idx="10">
                  <c:v>50.9</c:v>
                </c:pt>
                <c:pt idx="11">
                  <c:v>37.700000000000003</c:v>
                </c:pt>
                <c:pt idx="12">
                  <c:v>21.5</c:v>
                </c:pt>
                <c:pt idx="13">
                  <c:v>13</c:v>
                </c:pt>
                <c:pt idx="14">
                  <c:v>10.5</c:v>
                </c:pt>
                <c:pt idx="15">
                  <c:v>8</c:v>
                </c:pt>
                <c:pt idx="16">
                  <c:v>7.6</c:v>
                </c:pt>
                <c:pt idx="17">
                  <c:v>5.7</c:v>
                </c:pt>
                <c:pt idx="18">
                  <c:v>5.492730992979749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0.0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Ind-Sar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0.0</c:formatCode>
                <c:ptCount val="19"/>
                <c:pt idx="0">
                  <c:v>11.6</c:v>
                </c:pt>
                <c:pt idx="1">
                  <c:v>12.6</c:v>
                </c:pt>
                <c:pt idx="2">
                  <c:v>13.8</c:v>
                </c:pt>
                <c:pt idx="4">
                  <c:v>16.3</c:v>
                </c:pt>
                <c:pt idx="5">
                  <c:v>16.8</c:v>
                </c:pt>
                <c:pt idx="6">
                  <c:v>17.3</c:v>
                </c:pt>
                <c:pt idx="7">
                  <c:v>19.100000000000001</c:v>
                </c:pt>
                <c:pt idx="8">
                  <c:v>20.8</c:v>
                </c:pt>
                <c:pt idx="10">
                  <c:v>23.5</c:v>
                </c:pt>
                <c:pt idx="11">
                  <c:v>31</c:v>
                </c:pt>
                <c:pt idx="12">
                  <c:v>35</c:v>
                </c:pt>
                <c:pt idx="13">
                  <c:v>31.9</c:v>
                </c:pt>
                <c:pt idx="14">
                  <c:v>27.9</c:v>
                </c:pt>
                <c:pt idx="15">
                  <c:v>24.2</c:v>
                </c:pt>
                <c:pt idx="16">
                  <c:v>19.399999999999999</c:v>
                </c:pt>
                <c:pt idx="17">
                  <c:v>15.8</c:v>
                </c:pt>
                <c:pt idx="18">
                  <c:v>16.85759106380997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0.0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9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750992063492042E-2"/>
          <c:y val="9.8226851851851184E-3"/>
          <c:w val="0.89298478835978834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Servizi-Sardegna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0.0</c:formatCode>
                <c:ptCount val="19"/>
                <c:pt idx="0">
                  <c:v>13.3</c:v>
                </c:pt>
                <c:pt idx="1">
                  <c:v>13.8</c:v>
                </c:pt>
                <c:pt idx="2">
                  <c:v>14.6</c:v>
                </c:pt>
                <c:pt idx="4">
                  <c:v>16.899999999999999</c:v>
                </c:pt>
                <c:pt idx="5">
                  <c:v>17.7</c:v>
                </c:pt>
                <c:pt idx="6">
                  <c:v>18.8</c:v>
                </c:pt>
                <c:pt idx="7">
                  <c:v>21.3</c:v>
                </c:pt>
                <c:pt idx="8">
                  <c:v>22.6</c:v>
                </c:pt>
                <c:pt idx="10">
                  <c:v>25.6</c:v>
                </c:pt>
                <c:pt idx="11">
                  <c:v>31.3</c:v>
                </c:pt>
                <c:pt idx="12">
                  <c:v>43.5</c:v>
                </c:pt>
                <c:pt idx="13">
                  <c:v>55.1</c:v>
                </c:pt>
                <c:pt idx="14">
                  <c:v>61.6</c:v>
                </c:pt>
                <c:pt idx="15">
                  <c:v>67.7</c:v>
                </c:pt>
                <c:pt idx="16">
                  <c:v>72.900000000000006</c:v>
                </c:pt>
                <c:pt idx="17">
                  <c:v>78.5</c:v>
                </c:pt>
                <c:pt idx="18">
                  <c:v>77.649677943210278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0.0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14649470899468"/>
          <c:y val="9.8226851851851184E-3"/>
          <c:w val="0.82158928571428569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91.032449790821502</c:v>
                </c:pt>
                <c:pt idx="1">
                  <c:v>80.536707830099061</c:v>
                </c:pt>
                <c:pt idx="2">
                  <c:v>74.856900904856744</c:v>
                </c:pt>
                <c:pt idx="3">
                  <c:v>71.512903398032336</c:v>
                </c:pt>
                <c:pt idx="4">
                  <c:v>65.839399955879102</c:v>
                </c:pt>
                <c:pt idx="5">
                  <c:v>37.094918632980388</c:v>
                </c:pt>
                <c:pt idx="6">
                  <c:v>28.560935307950736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30.030022969805405</c:v>
                </c:pt>
                <c:pt idx="1">
                  <c:v>34.682484102012026</c:v>
                </c:pt>
                <c:pt idx="2">
                  <c:v>39.124711629800515</c:v>
                </c:pt>
                <c:pt idx="3">
                  <c:v>46.478586102529526</c:v>
                </c:pt>
                <c:pt idx="4">
                  <c:v>50.960171042221802</c:v>
                </c:pt>
                <c:pt idx="5">
                  <c:v>52.87704978307228</c:v>
                </c:pt>
                <c:pt idx="6">
                  <c:v>70.966632141040236</c:v>
                </c:pt>
                <c:pt idx="7">
                  <c:v>78.86038478959162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2.2212962962962959E-3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375263560427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Sardegna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0.67322560011165788</c:v>
                </c:pt>
                <c:pt idx="1">
                  <c:v>8.3707726318663997</c:v>
                </c:pt>
                <c:pt idx="2">
                  <c:v>14.163048937436903</c:v>
                </c:pt>
                <c:pt idx="3">
                  <c:v>24.774514299691113</c:v>
                </c:pt>
                <c:pt idx="4">
                  <c:v>52.018438530893931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0031093189964151"/>
          <c:h val="0.105211573156828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20.668620013610905</c:v>
                </c:pt>
                <c:pt idx="3">
                  <c:v>26.799949386308995</c:v>
                </c:pt>
                <c:pt idx="4">
                  <c:v>2.9177718832891246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22.120386833664309</c:v>
                </c:pt>
                <c:pt idx="3">
                  <c:v>18.575224598253829</c:v>
                </c:pt>
                <c:pt idx="4">
                  <c:v>9.8143236074270561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24.420364148817661</c:v>
                </c:pt>
                <c:pt idx="3">
                  <c:v>19.815260027837532</c:v>
                </c:pt>
                <c:pt idx="4">
                  <c:v>17.241379310344829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20.413637268034769</c:v>
                </c:pt>
                <c:pt idx="3">
                  <c:v>19.865873718840945</c:v>
                </c:pt>
                <c:pt idx="4">
                  <c:v>31.564986737400531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12.376991735872345</c:v>
                </c:pt>
                <c:pt idx="3">
                  <c:v>14.943692268758699</c:v>
                </c:pt>
                <c:pt idx="4">
                  <c:v>38.461538461538467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Cagliari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99.698340874811464</c:v>
                </c:pt>
                <c:pt idx="2">
                  <c:v>116.16892911010559</c:v>
                </c:pt>
                <c:pt idx="4">
                  <c:v>138.73303167420815</c:v>
                </c:pt>
                <c:pt idx="5">
                  <c:v>188.29562594268478</c:v>
                </c:pt>
                <c:pt idx="6">
                  <c:v>196.04826546003017</c:v>
                </c:pt>
                <c:pt idx="7">
                  <c:v>248.5671191553545</c:v>
                </c:pt>
                <c:pt idx="8">
                  <c:v>263.10708898944193</c:v>
                </c:pt>
                <c:pt idx="10">
                  <c:v>353.81598793363503</c:v>
                </c:pt>
                <c:pt idx="11">
                  <c:v>470.37707390648569</c:v>
                </c:pt>
                <c:pt idx="12">
                  <c:v>573.03167420814475</c:v>
                </c:pt>
                <c:pt idx="13">
                  <c:v>595.83710407239823</c:v>
                </c:pt>
                <c:pt idx="14">
                  <c:v>554.02714932126696</c:v>
                </c:pt>
                <c:pt idx="15">
                  <c:v>495.47511312217193</c:v>
                </c:pt>
                <c:pt idx="16">
                  <c:v>452.12669683257917</c:v>
                </c:pt>
                <c:pt idx="17">
                  <c:v>449.74358974358972</c:v>
                </c:pt>
                <c:pt idx="18">
                  <c:v>442.50377073906486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104.70608665451073</c:v>
                </c:pt>
                <c:pt idx="2">
                  <c:v>111.3988017712946</c:v>
                </c:pt>
                <c:pt idx="4">
                  <c:v>130.24398714943126</c:v>
                </c:pt>
                <c:pt idx="5">
                  <c:v>139.89406963618998</c:v>
                </c:pt>
                <c:pt idx="6">
                  <c:v>142.39993053746636</c:v>
                </c:pt>
                <c:pt idx="7">
                  <c:v>156.56855083789182</c:v>
                </c:pt>
                <c:pt idx="8">
                  <c:v>164.41434401319788</c:v>
                </c:pt>
                <c:pt idx="10">
                  <c:v>201.21733090214465</c:v>
                </c:pt>
                <c:pt idx="11">
                  <c:v>219.34010593036376</c:v>
                </c:pt>
                <c:pt idx="12">
                  <c:v>222.98167925675085</c:v>
                </c:pt>
                <c:pt idx="13">
                  <c:v>242.5075974646175</c:v>
                </c:pt>
                <c:pt idx="14">
                  <c:v>254.29191629764691</c:v>
                </c:pt>
                <c:pt idx="15">
                  <c:v>254.88408439697835</c:v>
                </c:pt>
                <c:pt idx="16">
                  <c:v>258.59512025701133</c:v>
                </c:pt>
                <c:pt idx="17">
                  <c:v>249.70217938699312</c:v>
                </c:pt>
                <c:pt idx="18">
                  <c:v>245.77754623599893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812416031852325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911332365704467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Cagliari</c:v>
                  </c:pt>
                  <c:pt idx="1">
                    <c:v>Altri comuni</c:v>
                  </c:pt>
                  <c:pt idx="2">
                    <c:v>Cagliari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4.101248769366288</c:v>
                </c:pt>
                <c:pt idx="1">
                  <c:v>4.0957159109983774</c:v>
                </c:pt>
                <c:pt idx="2">
                  <c:v>28.606876993973767</c:v>
                </c:pt>
                <c:pt idx="3">
                  <c:v>27.343081707917488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Cagliari</c:v>
                  </c:pt>
                  <c:pt idx="1">
                    <c:v>Altri comuni</c:v>
                  </c:pt>
                  <c:pt idx="2">
                    <c:v>Cagliari</c:v>
                  </c:pt>
                  <c:pt idx="3">
                    <c:v>Altri comuni</c:v>
                  </c:pt>
                  <c:pt idx="4">
                    <c:v>Cagliari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6.35</c:v>
                </c:pt>
                <c:pt idx="1">
                  <c:v>1.57</c:v>
                </c:pt>
                <c:pt idx="2">
                  <c:v>25.29</c:v>
                </c:pt>
                <c:pt idx="3">
                  <c:v>13.56</c:v>
                </c:pt>
                <c:pt idx="4">
                  <c:v>33.799999999999997</c:v>
                </c:pt>
                <c:pt idx="5">
                  <c:v>32.4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79-4C27-9ACA-E78367CC5A6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Cagliari</c:v>
                  </c:pt>
                  <c:pt idx="1">
                    <c:v>Altri comuni</c:v>
                  </c:pt>
                  <c:pt idx="2">
                    <c:v>Cagliari</c:v>
                  </c:pt>
                  <c:pt idx="3">
                    <c:v>Altri comuni</c:v>
                  </c:pt>
                  <c:pt idx="4">
                    <c:v>Cagliari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2.2400000000000002</c:v>
                </c:pt>
                <c:pt idx="1">
                  <c:v>0.5</c:v>
                </c:pt>
                <c:pt idx="2">
                  <c:v>8.3000000000000007</c:v>
                </c:pt>
                <c:pt idx="3">
                  <c:v>2.3199999999999998</c:v>
                </c:pt>
                <c:pt idx="4">
                  <c:v>28.8</c:v>
                </c:pt>
                <c:pt idx="5">
                  <c:v>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79-4C27-9ACA-E78367CC5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9079823"/>
        <c:axId val="509109775"/>
      </c:barChart>
      <c:catAx>
        <c:axId val="5090798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</c:scaling>
        <c:delete val="1"/>
        <c:axPos val="l"/>
        <c:numFmt formatCode="0%" sourceLinked="0"/>
        <c:majorTickMark val="none"/>
        <c:minorTickMark val="none"/>
        <c:tickLblPos val="nextTo"/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61104986876640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04-4998-9FDB-851A9A9A1C6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6.1</c:v>
                </c:pt>
                <c:pt idx="1">
                  <c:v>56.1</c:v>
                </c:pt>
                <c:pt idx="3">
                  <c:v>0.55474472066292435</c:v>
                </c:pt>
                <c:pt idx="4">
                  <c:v>5.601705523723771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04-4998-9FDB-851A9A9A1C6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04-4998-9FDB-851A9A9A1C6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004-4998-9FDB-851A9A9A1C6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27.7</c:v>
                </c:pt>
                <c:pt idx="1">
                  <c:v>23.1</c:v>
                </c:pt>
                <c:pt idx="3">
                  <c:v>7.8606575781876504</c:v>
                </c:pt>
                <c:pt idx="4">
                  <c:v>15.586963266603233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04-4998-9FDB-851A9A9A1C6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0004-4998-9FDB-851A9A9A1C6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66.2</c:v>
                </c:pt>
                <c:pt idx="1">
                  <c:v>20.8</c:v>
                </c:pt>
                <c:pt idx="3">
                  <c:v>91.58459770114942</c:v>
                </c:pt>
                <c:pt idx="4">
                  <c:v>78.811331209672986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004-4998-9FDB-851A9A9A1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44253522250679189"/>
          <c:h val="7.4186977297361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44.22</c:v>
                </c:pt>
                <c:pt idx="1">
                  <c:v>49.32</c:v>
                </c:pt>
                <c:pt idx="3">
                  <c:v>45.13</c:v>
                </c:pt>
                <c:pt idx="4">
                  <c:v>62.76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45-4D08-9647-7EBED76A8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70.94</c:v>
                </c:pt>
                <c:pt idx="1">
                  <c:v>85.83</c:v>
                </c:pt>
                <c:pt idx="3">
                  <c:v>58.96</c:v>
                </c:pt>
                <c:pt idx="4">
                  <c:v>66.260000000000005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45-4D08-9647-7EBED76A87A7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20.27</c:v>
                </c:pt>
                <c:pt idx="1">
                  <c:v>12.06</c:v>
                </c:pt>
                <c:pt idx="3">
                  <c:v>31.48</c:v>
                </c:pt>
                <c:pt idx="4">
                  <c:v>59.38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45-4D08-9647-7EBED76A8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222952</c:v>
                </c:pt>
                <c:pt idx="1">
                  <c:v>260438</c:v>
                </c:pt>
                <c:pt idx="2">
                  <c:v>287979</c:v>
                </c:pt>
                <c:pt idx="3">
                  <c:v>277574</c:v>
                </c:pt>
                <c:pt idx="4">
                  <c:v>317178</c:v>
                </c:pt>
                <c:pt idx="5">
                  <c:v>350097</c:v>
                </c:pt>
                <c:pt idx="6">
                  <c:v>393700</c:v>
                </c:pt>
                <c:pt idx="7">
                  <c:v>414460</c:v>
                </c:pt>
                <c:pt idx="8">
                  <c:v>435018</c:v>
                </c:pt>
                <c:pt idx="9">
                  <c:v>409132</c:v>
                </c:pt>
                <c:pt idx="10">
                  <c:v>303958</c:v>
                </c:pt>
                <c:pt idx="11">
                  <c:v>226212</c:v>
                </c:pt>
                <c:pt idx="12">
                  <c:v>200402</c:v>
                </c:pt>
                <c:pt idx="13">
                  <c:v>169063</c:v>
                </c:pt>
                <c:pt idx="14">
                  <c:v>151862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5-4E43-95CF-A123F8967A47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431115</c:v>
                </c:pt>
                <c:pt idx="1">
                  <c:v>490498</c:v>
                </c:pt>
                <c:pt idx="2">
                  <c:v>514038</c:v>
                </c:pt>
                <c:pt idx="3">
                  <c:v>526722</c:v>
                </c:pt>
                <c:pt idx="4">
                  <c:v>588024</c:v>
                </c:pt>
                <c:pt idx="5">
                  <c:v>609122</c:v>
                </c:pt>
                <c:pt idx="6">
                  <c:v>782527</c:v>
                </c:pt>
                <c:pt idx="7">
                  <c:v>880522</c:v>
                </c:pt>
                <c:pt idx="8">
                  <c:v>888281</c:v>
                </c:pt>
                <c:pt idx="9">
                  <c:v>1007950</c:v>
                </c:pt>
                <c:pt idx="10">
                  <c:v>1137873</c:v>
                </c:pt>
                <c:pt idx="11">
                  <c:v>1143146</c:v>
                </c:pt>
                <c:pt idx="12">
                  <c:v>1110116</c:v>
                </c:pt>
                <c:pt idx="13">
                  <c:v>1009604</c:v>
                </c:pt>
                <c:pt idx="14">
                  <c:v>981462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35-4E43-95CF-A123F8967A47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27935</c:v>
                </c:pt>
                <c:pt idx="1">
                  <c:v>39774</c:v>
                </c:pt>
                <c:pt idx="2">
                  <c:v>48494</c:v>
                </c:pt>
                <c:pt idx="3">
                  <c:v>52277</c:v>
                </c:pt>
                <c:pt idx="4">
                  <c:v>67583</c:v>
                </c:pt>
                <c:pt idx="5">
                  <c:v>74917</c:v>
                </c:pt>
                <c:pt idx="6">
                  <c:v>99796</c:v>
                </c:pt>
                <c:pt idx="7">
                  <c:v>124380</c:v>
                </c:pt>
                <c:pt idx="8">
                  <c:v>150501</c:v>
                </c:pt>
                <c:pt idx="9">
                  <c:v>177093</c:v>
                </c:pt>
                <c:pt idx="10">
                  <c:v>206417</c:v>
                </c:pt>
                <c:pt idx="11">
                  <c:v>262522</c:v>
                </c:pt>
                <c:pt idx="12">
                  <c:v>328844</c:v>
                </c:pt>
                <c:pt idx="13">
                  <c:v>408746</c:v>
                </c:pt>
                <c:pt idx="14">
                  <c:v>429057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35-4E43-95CF-A123F8967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-6.2006747836291627</c:v>
                </c:pt>
                <c:pt idx="1">
                  <c:v>-5.635910224438903</c:v>
                </c:pt>
                <c:pt idx="2">
                  <c:v>-4.9621534399295877</c:v>
                </c:pt>
                <c:pt idx="3">
                  <c:v>-4.7349273874138182</c:v>
                </c:pt>
                <c:pt idx="4">
                  <c:v>-4.5643244829103713</c:v>
                </c:pt>
                <c:pt idx="5">
                  <c:v>-4.2336805046208008</c:v>
                </c:pt>
                <c:pt idx="6">
                  <c:v>-3.8223558750183364</c:v>
                </c:pt>
                <c:pt idx="7">
                  <c:v>-3.3990024937655861</c:v>
                </c:pt>
                <c:pt idx="8">
                  <c:v>-3.6662754877512103</c:v>
                </c:pt>
                <c:pt idx="9">
                  <c:v>-2.5848613759718351</c:v>
                </c:pt>
                <c:pt idx="10">
                  <c:v>-2.7666128795657916</c:v>
                </c:pt>
                <c:pt idx="11">
                  <c:v>-1.4563591022443891</c:v>
                </c:pt>
                <c:pt idx="12">
                  <c:v>-1.553909344286343</c:v>
                </c:pt>
                <c:pt idx="13">
                  <c:v>-0.76001173536746369</c:v>
                </c:pt>
                <c:pt idx="14">
                  <c:v>-0.67889100777468092</c:v>
                </c:pt>
                <c:pt idx="15">
                  <c:v>-0.30086548335044744</c:v>
                </c:pt>
                <c:pt idx="16">
                  <c:v>-0.25891154466774241</c:v>
                </c:pt>
                <c:pt idx="17">
                  <c:v>-5.5156227079360423E-2</c:v>
                </c:pt>
                <c:pt idx="18">
                  <c:v>-2.5817808420126154E-2</c:v>
                </c:pt>
                <c:pt idx="19">
                  <c:v>-1.2762212116766907E-2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A0-4602-8780-385F3680AF0F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5.8977556109725686</c:v>
                </c:pt>
                <c:pt idx="1">
                  <c:v>5.4259938389320812</c:v>
                </c:pt>
                <c:pt idx="2">
                  <c:v>4.5828076866656886</c:v>
                </c:pt>
                <c:pt idx="3">
                  <c:v>4.6508728179551122</c:v>
                </c:pt>
                <c:pt idx="4">
                  <c:v>4.3709843039460177</c:v>
                </c:pt>
                <c:pt idx="5">
                  <c:v>3.7312600850814142</c:v>
                </c:pt>
                <c:pt idx="6">
                  <c:v>3.5018336511662023</c:v>
                </c:pt>
                <c:pt idx="7">
                  <c:v>2.9913451664955257</c:v>
                </c:pt>
                <c:pt idx="8">
                  <c:v>3.3695173830130556</c:v>
                </c:pt>
                <c:pt idx="9">
                  <c:v>2.2682998386386974</c:v>
                </c:pt>
                <c:pt idx="10">
                  <c:v>2.677130702655127</c:v>
                </c:pt>
                <c:pt idx="11">
                  <c:v>1.2449757958046062</c:v>
                </c:pt>
                <c:pt idx="12">
                  <c:v>1.6083321108992226</c:v>
                </c:pt>
                <c:pt idx="13">
                  <c:v>0.68637230453278564</c:v>
                </c:pt>
                <c:pt idx="14">
                  <c:v>0.74094176323896144</c:v>
                </c:pt>
                <c:pt idx="15">
                  <c:v>0.25157694000293385</c:v>
                </c:pt>
                <c:pt idx="16">
                  <c:v>0.24350887487164441</c:v>
                </c:pt>
                <c:pt idx="17">
                  <c:v>4.4741088455332256E-2</c:v>
                </c:pt>
                <c:pt idx="18">
                  <c:v>2.640457679331084E-2</c:v>
                </c:pt>
                <c:pt idx="19">
                  <c:v>1.1882059556989878E-2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A0-4602-8780-385F3680A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-4.9712061619915042</c:v>
                </c:pt>
                <c:pt idx="1">
                  <c:v>-5.496561894554274</c:v>
                </c:pt>
                <c:pt idx="2">
                  <c:v>-5.3837158609270999</c:v>
                </c:pt>
                <c:pt idx="3">
                  <c:v>-4.7047510226179963</c:v>
                </c:pt>
                <c:pt idx="4">
                  <c:v>-4.4387680423810041</c:v>
                </c:pt>
                <c:pt idx="5">
                  <c:v>-3.9495324837616606</c:v>
                </c:pt>
                <c:pt idx="6">
                  <c:v>-3.0369275660668671</c:v>
                </c:pt>
                <c:pt idx="7">
                  <c:v>-2.9999417670398296</c:v>
                </c:pt>
                <c:pt idx="8">
                  <c:v>-3.1721224654891018</c:v>
                </c:pt>
                <c:pt idx="9">
                  <c:v>-2.6883954301291042</c:v>
                </c:pt>
                <c:pt idx="10">
                  <c:v>-2.1677612889314881</c:v>
                </c:pt>
                <c:pt idx="11">
                  <c:v>-1.7831876722397184</c:v>
                </c:pt>
                <c:pt idx="12">
                  <c:v>-1.5727620837327012</c:v>
                </c:pt>
                <c:pt idx="13">
                  <c:v>-1.448662924018578</c:v>
                </c:pt>
                <c:pt idx="14">
                  <c:v>-1.198733354423108</c:v>
                </c:pt>
                <c:pt idx="15">
                  <c:v>-0.735545241501529</c:v>
                </c:pt>
                <c:pt idx="16">
                  <c:v>-0.34467616965622094</c:v>
                </c:pt>
                <c:pt idx="17">
                  <c:v>-0.13834262699900374</c:v>
                </c:pt>
                <c:pt idx="18">
                  <c:v>-2.5732672940087728E-2</c:v>
                </c:pt>
                <c:pt idx="19">
                  <c:v>-3.7772730921229692E-3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5-4DDA-83FF-DD9A5787FCA6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4.6827169295806126</c:v>
                </c:pt>
                <c:pt idx="1">
                  <c:v>5.2572559055303998</c:v>
                </c:pt>
                <c:pt idx="2">
                  <c:v>5.1900519217663792</c:v>
                </c:pt>
                <c:pt idx="3">
                  <c:v>4.5468137914536051</c:v>
                </c:pt>
                <c:pt idx="4">
                  <c:v>4.2768174585562315</c:v>
                </c:pt>
                <c:pt idx="5">
                  <c:v>3.8190591757045795</c:v>
                </c:pt>
                <c:pt idx="6">
                  <c:v>3.0747789901775162</c:v>
                </c:pt>
                <c:pt idx="7">
                  <c:v>2.8715144819076488</c:v>
                </c:pt>
                <c:pt idx="8">
                  <c:v>2.975232105562192</c:v>
                </c:pt>
                <c:pt idx="9">
                  <c:v>2.6670695757964933</c:v>
                </c:pt>
                <c:pt idx="10">
                  <c:v>2.2605405592567585</c:v>
                </c:pt>
                <c:pt idx="11">
                  <c:v>2.0720703705977064</c:v>
                </c:pt>
                <c:pt idx="12">
                  <c:v>1.8538541563381856</c:v>
                </c:pt>
                <c:pt idx="13">
                  <c:v>1.5646566852225208</c:v>
                </c:pt>
                <c:pt idx="14">
                  <c:v>1.2585401783817218</c:v>
                </c:pt>
                <c:pt idx="15">
                  <c:v>0.79118132642092354</c:v>
                </c:pt>
                <c:pt idx="16">
                  <c:v>0.37922247981126228</c:v>
                </c:pt>
                <c:pt idx="17">
                  <c:v>0.16273751571896458</c:v>
                </c:pt>
                <c:pt idx="18">
                  <c:v>2.9352559653372239E-2</c:v>
                </c:pt>
                <c:pt idx="19">
                  <c:v>5.4298300699267684E-3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5-4DDA-83FF-DD9A5787F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-1.2907014046791048</c:v>
                </c:pt>
                <c:pt idx="1">
                  <c:v>-1.6735512185688883</c:v>
                </c:pt>
                <c:pt idx="2">
                  <c:v>-2.0647252465087926</c:v>
                </c:pt>
                <c:pt idx="3">
                  <c:v>-2.2715499494464075</c:v>
                </c:pt>
                <c:pt idx="4">
                  <c:v>-2.3339175224065429</c:v>
                </c:pt>
                <c:pt idx="5">
                  <c:v>-2.3843110336176587</c:v>
                </c:pt>
                <c:pt idx="6">
                  <c:v>-2.5429193274803437</c:v>
                </c:pt>
                <c:pt idx="7">
                  <c:v>-2.7825286272922805</c:v>
                </c:pt>
                <c:pt idx="8">
                  <c:v>-3.1809383182142126</c:v>
                </c:pt>
                <c:pt idx="9">
                  <c:v>-3.8198537627688642</c:v>
                </c:pt>
                <c:pt idx="10">
                  <c:v>-4.283000226034428</c:v>
                </c:pt>
                <c:pt idx="11">
                  <c:v>-4.2555303196690293</c:v>
                </c:pt>
                <c:pt idx="12">
                  <c:v>-4.0136798853051365</c:v>
                </c:pt>
                <c:pt idx="13">
                  <c:v>-3.4932244099252805</c:v>
                </c:pt>
                <c:pt idx="14">
                  <c:v>-3.0572276909462648</c:v>
                </c:pt>
                <c:pt idx="15">
                  <c:v>-2.5025789055451431</c:v>
                </c:pt>
                <c:pt idx="16">
                  <c:v>-1.7229202111276813</c:v>
                </c:pt>
                <c:pt idx="17">
                  <c:v>-1.0058852193334353</c:v>
                </c:pt>
                <c:pt idx="18">
                  <c:v>-0.40532519182510957</c:v>
                </c:pt>
                <c:pt idx="19">
                  <c:v>-7.7799385160743778E-2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0-4EF0-A05C-7E1960F85DEA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1.1995192446223977</c:v>
                </c:pt>
                <c:pt idx="1">
                  <c:v>1.5668732138958026</c:v>
                </c:pt>
                <c:pt idx="2">
                  <c:v>1.9287203954129739</c:v>
                </c:pt>
                <c:pt idx="3">
                  <c:v>2.0925793473688121</c:v>
                </c:pt>
                <c:pt idx="4">
                  <c:v>2.1263884628954561</c:v>
                </c:pt>
                <c:pt idx="5">
                  <c:v>2.0730494605589134</c:v>
                </c:pt>
                <c:pt idx="6">
                  <c:v>2.3589541969726753</c:v>
                </c:pt>
                <c:pt idx="7">
                  <c:v>2.6637484960386346</c:v>
                </c:pt>
                <c:pt idx="8">
                  <c:v>3.0825204951754777</c:v>
                </c:pt>
                <c:pt idx="9">
                  <c:v>3.7361633953572655</c:v>
                </c:pt>
                <c:pt idx="10">
                  <c:v>4.240226572299961</c:v>
                </c:pt>
                <c:pt idx="11">
                  <c:v>4.3625284864209659</c:v>
                </c:pt>
                <c:pt idx="12">
                  <c:v>4.2409949612892026</c:v>
                </c:pt>
                <c:pt idx="13">
                  <c:v>3.7830351237010222</c:v>
                </c:pt>
                <c:pt idx="14">
                  <c:v>3.3982003049223639</c:v>
                </c:pt>
                <c:pt idx="15">
                  <c:v>2.9466437089111994</c:v>
                </c:pt>
                <c:pt idx="16">
                  <c:v>2.3601067804565381</c:v>
                </c:pt>
                <c:pt idx="17">
                  <c:v>1.6229656101104624</c:v>
                </c:pt>
                <c:pt idx="18">
                  <c:v>0.81346780994410606</c:v>
                </c:pt>
                <c:pt idx="19">
                  <c:v>0.24114607779042063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0-4EF0-A05C-7E1960F85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71.099999999999994</c:v>
                </c:pt>
                <c:pt idx="1">
                  <c:v>70.5</c:v>
                </c:pt>
                <c:pt idx="2">
                  <c:v>71</c:v>
                </c:pt>
                <c:pt idx="3">
                  <c:v>70.8</c:v>
                </c:pt>
                <c:pt idx="4">
                  <c:v>71.099999999999994</c:v>
                </c:pt>
                <c:pt idx="5">
                  <c:v>71.132999999999996</c:v>
                </c:pt>
                <c:pt idx="6">
                  <c:v>71.869</c:v>
                </c:pt>
                <c:pt idx="7">
                  <c:v>72.099999999999994</c:v>
                </c:pt>
                <c:pt idx="8">
                  <c:v>72.518000000000001</c:v>
                </c:pt>
                <c:pt idx="9">
                  <c:v>71.855999999999995</c:v>
                </c:pt>
                <c:pt idx="10">
                  <c:v>72.947000000000003</c:v>
                </c:pt>
                <c:pt idx="11">
                  <c:v>72.900000000000006</c:v>
                </c:pt>
                <c:pt idx="12">
                  <c:v>72.724999999999994</c:v>
                </c:pt>
                <c:pt idx="13">
                  <c:v>73.2</c:v>
                </c:pt>
                <c:pt idx="14">
                  <c:v>73.927999999999997</c:v>
                </c:pt>
                <c:pt idx="15">
                  <c:v>74.099999999999994</c:v>
                </c:pt>
                <c:pt idx="16">
                  <c:v>73.8</c:v>
                </c:pt>
                <c:pt idx="17">
                  <c:v>73.75</c:v>
                </c:pt>
                <c:pt idx="18">
                  <c:v>74.043000000000006</c:v>
                </c:pt>
                <c:pt idx="19">
                  <c:v>74.2</c:v>
                </c:pt>
                <c:pt idx="20">
                  <c:v>74.155000000000001</c:v>
                </c:pt>
                <c:pt idx="21">
                  <c:v>74.8</c:v>
                </c:pt>
                <c:pt idx="22">
                  <c:v>75</c:v>
                </c:pt>
                <c:pt idx="23">
                  <c:v>75.3</c:v>
                </c:pt>
                <c:pt idx="24">
                  <c:v>75.2</c:v>
                </c:pt>
                <c:pt idx="25">
                  <c:v>75.8</c:v>
                </c:pt>
                <c:pt idx="26">
                  <c:v>76.201999999999998</c:v>
                </c:pt>
                <c:pt idx="27">
                  <c:v>76.599999999999994</c:v>
                </c:pt>
                <c:pt idx="28">
                  <c:v>76.900000000000006</c:v>
                </c:pt>
                <c:pt idx="29">
                  <c:v>76.8</c:v>
                </c:pt>
                <c:pt idx="30">
                  <c:v>77.599999999999994</c:v>
                </c:pt>
                <c:pt idx="31">
                  <c:v>77.599999999999994</c:v>
                </c:pt>
                <c:pt idx="32">
                  <c:v>77.900000000000006</c:v>
                </c:pt>
                <c:pt idx="33">
                  <c:v>78.3</c:v>
                </c:pt>
                <c:pt idx="34">
                  <c:v>78.599999999999994</c:v>
                </c:pt>
                <c:pt idx="35">
                  <c:v>78.400000000000006</c:v>
                </c:pt>
                <c:pt idx="36">
                  <c:v>78.900000000000006</c:v>
                </c:pt>
                <c:pt idx="37">
                  <c:v>79</c:v>
                </c:pt>
                <c:pt idx="38">
                  <c:v>79.2</c:v>
                </c:pt>
                <c:pt idx="39">
                  <c:v>79.5</c:v>
                </c:pt>
                <c:pt idx="40">
                  <c:v>79.8</c:v>
                </c:pt>
                <c:pt idx="41">
                  <c:v>79.7</c:v>
                </c:pt>
                <c:pt idx="42">
                  <c:v>80.099999999999994</c:v>
                </c:pt>
                <c:pt idx="43">
                  <c:v>80.3</c:v>
                </c:pt>
                <c:pt idx="44">
                  <c:v>80.599999999999994</c:v>
                </c:pt>
                <c:pt idx="45">
                  <c:v>80.3</c:v>
                </c:pt>
                <c:pt idx="46">
                  <c:v>79.8</c:v>
                </c:pt>
                <c:pt idx="47">
                  <c:v>79.900000000000006</c:v>
                </c:pt>
                <c:pt idx="48">
                  <c:v>79.599999999999994</c:v>
                </c:pt>
                <c:pt idx="49">
                  <c:v>79.900000000000006</c:v>
                </c:pt>
                <c:pt idx="50">
                  <c:v>80.5</c:v>
                </c:pt>
                <c:pt idx="51">
                  <c:v>80.599999999999994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D6-4F9C-935F-3C411290E0CA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76.599999999999994</c:v>
                </c:pt>
                <c:pt idx="1">
                  <c:v>76</c:v>
                </c:pt>
                <c:pt idx="2">
                  <c:v>76.7</c:v>
                </c:pt>
                <c:pt idx="3">
                  <c:v>76.8</c:v>
                </c:pt>
                <c:pt idx="4">
                  <c:v>77.400000000000006</c:v>
                </c:pt>
                <c:pt idx="5">
                  <c:v>77.885000000000005</c:v>
                </c:pt>
                <c:pt idx="6">
                  <c:v>78.009</c:v>
                </c:pt>
                <c:pt idx="7">
                  <c:v>78.3</c:v>
                </c:pt>
                <c:pt idx="8">
                  <c:v>78.608999999999995</c:v>
                </c:pt>
                <c:pt idx="9">
                  <c:v>78.103999999999999</c:v>
                </c:pt>
                <c:pt idx="10">
                  <c:v>79.453000000000003</c:v>
                </c:pt>
                <c:pt idx="11">
                  <c:v>79.2</c:v>
                </c:pt>
                <c:pt idx="12">
                  <c:v>79.105000000000004</c:v>
                </c:pt>
                <c:pt idx="13">
                  <c:v>79.900000000000006</c:v>
                </c:pt>
                <c:pt idx="14">
                  <c:v>79.929000000000002</c:v>
                </c:pt>
                <c:pt idx="15">
                  <c:v>80.3</c:v>
                </c:pt>
                <c:pt idx="16">
                  <c:v>80.3</c:v>
                </c:pt>
                <c:pt idx="17">
                  <c:v>80.521000000000001</c:v>
                </c:pt>
                <c:pt idx="18">
                  <c:v>80.849999999999994</c:v>
                </c:pt>
                <c:pt idx="19">
                  <c:v>80.7</c:v>
                </c:pt>
                <c:pt idx="20">
                  <c:v>80.954999999999998</c:v>
                </c:pt>
                <c:pt idx="21">
                  <c:v>81.7</c:v>
                </c:pt>
                <c:pt idx="22">
                  <c:v>81.7</c:v>
                </c:pt>
                <c:pt idx="23">
                  <c:v>81.900000000000006</c:v>
                </c:pt>
                <c:pt idx="24">
                  <c:v>81.599999999999994</c:v>
                </c:pt>
                <c:pt idx="25">
                  <c:v>82</c:v>
                </c:pt>
                <c:pt idx="26">
                  <c:v>82.790999999999997</c:v>
                </c:pt>
                <c:pt idx="27">
                  <c:v>83.1</c:v>
                </c:pt>
                <c:pt idx="28">
                  <c:v>83.4</c:v>
                </c:pt>
                <c:pt idx="29">
                  <c:v>83</c:v>
                </c:pt>
                <c:pt idx="30">
                  <c:v>83.9</c:v>
                </c:pt>
                <c:pt idx="31">
                  <c:v>83.8</c:v>
                </c:pt>
                <c:pt idx="32">
                  <c:v>84.4</c:v>
                </c:pt>
                <c:pt idx="33">
                  <c:v>84.2</c:v>
                </c:pt>
                <c:pt idx="34">
                  <c:v>84.2</c:v>
                </c:pt>
                <c:pt idx="35">
                  <c:v>84.3</c:v>
                </c:pt>
                <c:pt idx="36">
                  <c:v>84.8</c:v>
                </c:pt>
                <c:pt idx="37">
                  <c:v>84.7</c:v>
                </c:pt>
                <c:pt idx="38">
                  <c:v>84.8</c:v>
                </c:pt>
                <c:pt idx="39">
                  <c:v>85.1</c:v>
                </c:pt>
                <c:pt idx="40">
                  <c:v>85.2</c:v>
                </c:pt>
                <c:pt idx="41">
                  <c:v>84.8</c:v>
                </c:pt>
                <c:pt idx="42">
                  <c:v>85.3</c:v>
                </c:pt>
                <c:pt idx="43">
                  <c:v>85.2</c:v>
                </c:pt>
                <c:pt idx="44">
                  <c:v>85.6</c:v>
                </c:pt>
                <c:pt idx="45">
                  <c:v>85.8</c:v>
                </c:pt>
                <c:pt idx="46">
                  <c:v>85</c:v>
                </c:pt>
                <c:pt idx="47">
                  <c:v>85.5</c:v>
                </c:pt>
                <c:pt idx="48">
                  <c:v>84.6</c:v>
                </c:pt>
                <c:pt idx="49">
                  <c:v>85.2</c:v>
                </c:pt>
                <c:pt idx="50">
                  <c:v>85.6</c:v>
                </c:pt>
                <c:pt idx="5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6-4F9C-935F-3C411290E0CA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73.8</c:v>
                </c:pt>
                <c:pt idx="1">
                  <c:v>73.2</c:v>
                </c:pt>
                <c:pt idx="2">
                  <c:v>73.8</c:v>
                </c:pt>
                <c:pt idx="3">
                  <c:v>73.7</c:v>
                </c:pt>
                <c:pt idx="4">
                  <c:v>74.2</c:v>
                </c:pt>
                <c:pt idx="5">
                  <c:v>74.427999999999997</c:v>
                </c:pt>
                <c:pt idx="6">
                  <c:v>74.863</c:v>
                </c:pt>
                <c:pt idx="7">
                  <c:v>75.099999999999994</c:v>
                </c:pt>
                <c:pt idx="8">
                  <c:v>75.489000000000004</c:v>
                </c:pt>
                <c:pt idx="9">
                  <c:v>74.905000000000001</c:v>
                </c:pt>
                <c:pt idx="10">
                  <c:v>76.122</c:v>
                </c:pt>
                <c:pt idx="11">
                  <c:v>76</c:v>
                </c:pt>
                <c:pt idx="12">
                  <c:v>75.838999999999999</c:v>
                </c:pt>
                <c:pt idx="13">
                  <c:v>76.5</c:v>
                </c:pt>
                <c:pt idx="14">
                  <c:v>76.855000000000004</c:v>
                </c:pt>
                <c:pt idx="15">
                  <c:v>77</c:v>
                </c:pt>
                <c:pt idx="16">
                  <c:v>77.055000000000007</c:v>
                </c:pt>
                <c:pt idx="17">
                  <c:v>77.363</c:v>
                </c:pt>
                <c:pt idx="18">
                  <c:v>77.400000000000006</c:v>
                </c:pt>
                <c:pt idx="19">
                  <c:v>77.472999999999999</c:v>
                </c:pt>
                <c:pt idx="20">
                  <c:v>78.099999999999994</c:v>
                </c:pt>
                <c:pt idx="21">
                  <c:v>78.3</c:v>
                </c:pt>
                <c:pt idx="22">
                  <c:v>78.5</c:v>
                </c:pt>
                <c:pt idx="23">
                  <c:v>78.3</c:v>
                </c:pt>
                <c:pt idx="24">
                  <c:v>78.900000000000006</c:v>
                </c:pt>
                <c:pt idx="25">
                  <c:v>78.900000000000006</c:v>
                </c:pt>
                <c:pt idx="26">
                  <c:v>79.418000000000006</c:v>
                </c:pt>
                <c:pt idx="27">
                  <c:v>79.8</c:v>
                </c:pt>
                <c:pt idx="28">
                  <c:v>80.099999999999994</c:v>
                </c:pt>
                <c:pt idx="29">
                  <c:v>79.8</c:v>
                </c:pt>
                <c:pt idx="30">
                  <c:v>80.7</c:v>
                </c:pt>
                <c:pt idx="31">
                  <c:v>80.599999999999994</c:v>
                </c:pt>
                <c:pt idx="32">
                  <c:v>81.099999999999994</c:v>
                </c:pt>
                <c:pt idx="33">
                  <c:v>81.2</c:v>
                </c:pt>
                <c:pt idx="34">
                  <c:v>81.3</c:v>
                </c:pt>
                <c:pt idx="35">
                  <c:v>81.3</c:v>
                </c:pt>
                <c:pt idx="36">
                  <c:v>81.8</c:v>
                </c:pt>
                <c:pt idx="37">
                  <c:v>81.8</c:v>
                </c:pt>
                <c:pt idx="38">
                  <c:v>81.900000000000006</c:v>
                </c:pt>
                <c:pt idx="39">
                  <c:v>82.2</c:v>
                </c:pt>
                <c:pt idx="40">
                  <c:v>82.5</c:v>
                </c:pt>
                <c:pt idx="41">
                  <c:v>82.2</c:v>
                </c:pt>
                <c:pt idx="42">
                  <c:v>82.6</c:v>
                </c:pt>
                <c:pt idx="43">
                  <c:v>82.7</c:v>
                </c:pt>
                <c:pt idx="44">
                  <c:v>83</c:v>
                </c:pt>
                <c:pt idx="45">
                  <c:v>83</c:v>
                </c:pt>
                <c:pt idx="46">
                  <c:v>82.3</c:v>
                </c:pt>
                <c:pt idx="47">
                  <c:v>82.6</c:v>
                </c:pt>
                <c:pt idx="48">
                  <c:v>82</c:v>
                </c:pt>
                <c:pt idx="49">
                  <c:v>82.5</c:v>
                </c:pt>
                <c:pt idx="50">
                  <c:v>83</c:v>
                </c:pt>
                <c:pt idx="51">
                  <c:v>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D6-4F9C-935F-3C411290E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3.8</c:v>
                </c:pt>
                <c:pt idx="1">
                  <c:v>3.74</c:v>
                </c:pt>
                <c:pt idx="2">
                  <c:v>3.78</c:v>
                </c:pt>
                <c:pt idx="3">
                  <c:v>3.62</c:v>
                </c:pt>
                <c:pt idx="4">
                  <c:v>3.63</c:v>
                </c:pt>
                <c:pt idx="5">
                  <c:v>3.59</c:v>
                </c:pt>
                <c:pt idx="6">
                  <c:v>3.48</c:v>
                </c:pt>
                <c:pt idx="7">
                  <c:v>3.46</c:v>
                </c:pt>
                <c:pt idx="8">
                  <c:v>3.45</c:v>
                </c:pt>
                <c:pt idx="9">
                  <c:v>3.41</c:v>
                </c:pt>
                <c:pt idx="10">
                  <c:v>3.33</c:v>
                </c:pt>
                <c:pt idx="11">
                  <c:v>3.34</c:v>
                </c:pt>
                <c:pt idx="12">
                  <c:v>3.42</c:v>
                </c:pt>
                <c:pt idx="13">
                  <c:v>3.35</c:v>
                </c:pt>
                <c:pt idx="14">
                  <c:v>3.31</c:v>
                </c:pt>
                <c:pt idx="15">
                  <c:v>3.19</c:v>
                </c:pt>
                <c:pt idx="16">
                  <c:v>3.06</c:v>
                </c:pt>
                <c:pt idx="17">
                  <c:v>3.07</c:v>
                </c:pt>
                <c:pt idx="18">
                  <c:v>2.92</c:v>
                </c:pt>
                <c:pt idx="19">
                  <c:v>2.92</c:v>
                </c:pt>
                <c:pt idx="20">
                  <c:v>2.86</c:v>
                </c:pt>
                <c:pt idx="21">
                  <c:v>2.93</c:v>
                </c:pt>
                <c:pt idx="22">
                  <c:v>2.81</c:v>
                </c:pt>
                <c:pt idx="23">
                  <c:v>2.67</c:v>
                </c:pt>
                <c:pt idx="24">
                  <c:v>2.54</c:v>
                </c:pt>
                <c:pt idx="25">
                  <c:v>2.4</c:v>
                </c:pt>
                <c:pt idx="26">
                  <c:v>2.25</c:v>
                </c:pt>
                <c:pt idx="27">
                  <c:v>2.08</c:v>
                </c:pt>
                <c:pt idx="28">
                  <c:v>1.99</c:v>
                </c:pt>
                <c:pt idx="29">
                  <c:v>1.87</c:v>
                </c:pt>
                <c:pt idx="30">
                  <c:v>1.81</c:v>
                </c:pt>
                <c:pt idx="31">
                  <c:v>1.74</c:v>
                </c:pt>
                <c:pt idx="32">
                  <c:v>1.64</c:v>
                </c:pt>
                <c:pt idx="33">
                  <c:v>1.57</c:v>
                </c:pt>
                <c:pt idx="34">
                  <c:v>1.48</c:v>
                </c:pt>
                <c:pt idx="35">
                  <c:v>1.43</c:v>
                </c:pt>
                <c:pt idx="36">
                  <c:v>1.42</c:v>
                </c:pt>
                <c:pt idx="37">
                  <c:v>1.37</c:v>
                </c:pt>
                <c:pt idx="38">
                  <c:v>1.37</c:v>
                </c:pt>
                <c:pt idx="39">
                  <c:v>1.28</c:v>
                </c:pt>
                <c:pt idx="40">
                  <c:v>1.21</c:v>
                </c:pt>
                <c:pt idx="41">
                  <c:v>1.1599999999999999</c:v>
                </c:pt>
                <c:pt idx="42">
                  <c:v>1.0900000000000001</c:v>
                </c:pt>
                <c:pt idx="43">
                  <c:v>1.06</c:v>
                </c:pt>
                <c:pt idx="44">
                  <c:v>1.03</c:v>
                </c:pt>
                <c:pt idx="45">
                  <c:v>1.03</c:v>
                </c:pt>
                <c:pt idx="46">
                  <c:v>0.99</c:v>
                </c:pt>
                <c:pt idx="47">
                  <c:v>1.03</c:v>
                </c:pt>
                <c:pt idx="48">
                  <c:v>1.06</c:v>
                </c:pt>
                <c:pt idx="49">
                  <c:v>1.04</c:v>
                </c:pt>
                <c:pt idx="50">
                  <c:v>1.03</c:v>
                </c:pt>
                <c:pt idx="51">
                  <c:v>1.07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1.1100000000000001</c:v>
                </c:pt>
                <c:pt idx="56">
                  <c:v>1.1299999999999999</c:v>
                </c:pt>
                <c:pt idx="57">
                  <c:v>1.1599999999999999</c:v>
                </c:pt>
                <c:pt idx="58">
                  <c:v>1.18</c:v>
                </c:pt>
                <c:pt idx="59">
                  <c:v>1.17</c:v>
                </c:pt>
                <c:pt idx="60">
                  <c:v>1.1399999999999999</c:v>
                </c:pt>
                <c:pt idx="61">
                  <c:v>1.1200000000000001</c:v>
                </c:pt>
                <c:pt idx="62">
                  <c:v>1.1100000000000001</c:v>
                </c:pt>
                <c:pt idx="63">
                  <c:v>1.1100000000000001</c:v>
                </c:pt>
                <c:pt idx="64">
                  <c:v>1.08</c:v>
                </c:pt>
                <c:pt idx="65">
                  <c:v>1.08</c:v>
                </c:pt>
                <c:pt idx="66">
                  <c:v>1.03</c:v>
                </c:pt>
                <c:pt idx="67">
                  <c:v>1</c:v>
                </c:pt>
                <c:pt idx="68">
                  <c:v>0.97</c:v>
                </c:pt>
                <c:pt idx="69">
                  <c:v>0.99</c:v>
                </c:pt>
                <c:pt idx="70">
                  <c:v>0.95</c:v>
                </c:pt>
                <c:pt idx="71">
                  <c:v>0.91</c:v>
                </c:pt>
                <c:pt idx="72">
                  <c:v>0.91</c:v>
                </c:pt>
                <c:pt idx="7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7-4BEE-87BA-88BB88DD9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31.31</c:v>
                </c:pt>
                <c:pt idx="1">
                  <c:v>31.28</c:v>
                </c:pt>
                <c:pt idx="2">
                  <c:v>31.36</c:v>
                </c:pt>
                <c:pt idx="3">
                  <c:v>31.18</c:v>
                </c:pt>
                <c:pt idx="4">
                  <c:v>31.16</c:v>
                </c:pt>
                <c:pt idx="5">
                  <c:v>31.16</c:v>
                </c:pt>
                <c:pt idx="6">
                  <c:v>31.13</c:v>
                </c:pt>
                <c:pt idx="7">
                  <c:v>31.05</c:v>
                </c:pt>
                <c:pt idx="8">
                  <c:v>31.06</c:v>
                </c:pt>
                <c:pt idx="9">
                  <c:v>30.92</c:v>
                </c:pt>
                <c:pt idx="10">
                  <c:v>30.98</c:v>
                </c:pt>
                <c:pt idx="11">
                  <c:v>30.72</c:v>
                </c:pt>
                <c:pt idx="12">
                  <c:v>30.63</c:v>
                </c:pt>
                <c:pt idx="13">
                  <c:v>30.56</c:v>
                </c:pt>
                <c:pt idx="14">
                  <c:v>30.58</c:v>
                </c:pt>
                <c:pt idx="15">
                  <c:v>30.44</c:v>
                </c:pt>
                <c:pt idx="16">
                  <c:v>30.29</c:v>
                </c:pt>
                <c:pt idx="17">
                  <c:v>30.28</c:v>
                </c:pt>
                <c:pt idx="18">
                  <c:v>30.11</c:v>
                </c:pt>
                <c:pt idx="19">
                  <c:v>29.94</c:v>
                </c:pt>
                <c:pt idx="20">
                  <c:v>29.72</c:v>
                </c:pt>
                <c:pt idx="21">
                  <c:v>29.45</c:v>
                </c:pt>
                <c:pt idx="22">
                  <c:v>29.38</c:v>
                </c:pt>
                <c:pt idx="23">
                  <c:v>29.23</c:v>
                </c:pt>
                <c:pt idx="24">
                  <c:v>29.11</c:v>
                </c:pt>
                <c:pt idx="25">
                  <c:v>28.93</c:v>
                </c:pt>
                <c:pt idx="26">
                  <c:v>28.8</c:v>
                </c:pt>
                <c:pt idx="27">
                  <c:v>28.59</c:v>
                </c:pt>
                <c:pt idx="28">
                  <c:v>28.62</c:v>
                </c:pt>
                <c:pt idx="29">
                  <c:v>28.73</c:v>
                </c:pt>
                <c:pt idx="30">
                  <c:v>28.75</c:v>
                </c:pt>
                <c:pt idx="31">
                  <c:v>28.85</c:v>
                </c:pt>
                <c:pt idx="32">
                  <c:v>28.87</c:v>
                </c:pt>
                <c:pt idx="33">
                  <c:v>29</c:v>
                </c:pt>
                <c:pt idx="34">
                  <c:v>29.11</c:v>
                </c:pt>
                <c:pt idx="35">
                  <c:v>29.26</c:v>
                </c:pt>
                <c:pt idx="36">
                  <c:v>29.41</c:v>
                </c:pt>
                <c:pt idx="37">
                  <c:v>29.43</c:v>
                </c:pt>
                <c:pt idx="38">
                  <c:v>29.69</c:v>
                </c:pt>
                <c:pt idx="39">
                  <c:v>29.85</c:v>
                </c:pt>
                <c:pt idx="40">
                  <c:v>29.9</c:v>
                </c:pt>
                <c:pt idx="41">
                  <c:v>30.1</c:v>
                </c:pt>
                <c:pt idx="42">
                  <c:v>30.31</c:v>
                </c:pt>
                <c:pt idx="43">
                  <c:v>30.54</c:v>
                </c:pt>
                <c:pt idx="44">
                  <c:v>30.78</c:v>
                </c:pt>
                <c:pt idx="45">
                  <c:v>30.99</c:v>
                </c:pt>
                <c:pt idx="46">
                  <c:v>31.11</c:v>
                </c:pt>
                <c:pt idx="47">
                  <c:v>31.18</c:v>
                </c:pt>
                <c:pt idx="48">
                  <c:v>31.3</c:v>
                </c:pt>
                <c:pt idx="49">
                  <c:v>31.49</c:v>
                </c:pt>
                <c:pt idx="50">
                  <c:v>31.56</c:v>
                </c:pt>
                <c:pt idx="51">
                  <c:v>31.77</c:v>
                </c:pt>
                <c:pt idx="52">
                  <c:v>31.76</c:v>
                </c:pt>
                <c:pt idx="53">
                  <c:v>31.88</c:v>
                </c:pt>
                <c:pt idx="54">
                  <c:v>31.93</c:v>
                </c:pt>
                <c:pt idx="55">
                  <c:v>32.020000000000003</c:v>
                </c:pt>
                <c:pt idx="56">
                  <c:v>32.11</c:v>
                </c:pt>
                <c:pt idx="57">
                  <c:v>32</c:v>
                </c:pt>
                <c:pt idx="58">
                  <c:v>32.130000000000003</c:v>
                </c:pt>
                <c:pt idx="59">
                  <c:v>32.21</c:v>
                </c:pt>
                <c:pt idx="60">
                  <c:v>32.200000000000003</c:v>
                </c:pt>
                <c:pt idx="61">
                  <c:v>32.25</c:v>
                </c:pt>
                <c:pt idx="62">
                  <c:v>32.450000000000003</c:v>
                </c:pt>
                <c:pt idx="63">
                  <c:v>32.340000000000003</c:v>
                </c:pt>
                <c:pt idx="64">
                  <c:v>32.46</c:v>
                </c:pt>
                <c:pt idx="65">
                  <c:v>32.479999999999997</c:v>
                </c:pt>
                <c:pt idx="66">
                  <c:v>32.47</c:v>
                </c:pt>
                <c:pt idx="67">
                  <c:v>32.72</c:v>
                </c:pt>
                <c:pt idx="68">
                  <c:v>32.83</c:v>
                </c:pt>
                <c:pt idx="69">
                  <c:v>32.979999999999997</c:v>
                </c:pt>
                <c:pt idx="70">
                  <c:v>32.880000000000003</c:v>
                </c:pt>
                <c:pt idx="71">
                  <c:v>33.159999999999997</c:v>
                </c:pt>
                <c:pt idx="72">
                  <c:v>33.19</c:v>
                </c:pt>
                <c:pt idx="73">
                  <c:v>33.21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F7-4BEE-87BA-88BB88DD9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4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22.002785624571871</c:v>
                </c:pt>
                <c:pt idx="1">
                  <c:v>13.936062000484378</c:v>
                </c:pt>
                <c:pt idx="2">
                  <c:v>8.9055068239605717</c:v>
                </c:pt>
                <c:pt idx="3">
                  <c:v>5.0368879021470825</c:v>
                </c:pt>
                <c:pt idx="4">
                  <c:v>3.1928189904829996</c:v>
                </c:pt>
                <c:pt idx="5">
                  <c:v>1.9399202270975193</c:v>
                </c:pt>
                <c:pt idx="6">
                  <c:v>1.2746183605755284</c:v>
                </c:pt>
                <c:pt idx="7">
                  <c:v>0.5563887883518952</c:v>
                </c:pt>
                <c:pt idx="8">
                  <c:v>0.49942120505242843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D-4223-907B-51AE1530B97E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71.841020556522906</c:v>
                </c:pt>
                <c:pt idx="1">
                  <c:v>75.646403487527252</c:v>
                </c:pt>
                <c:pt idx="2">
                  <c:v>70.611850540044458</c:v>
                </c:pt>
                <c:pt idx="3">
                  <c:v>59.690900064812389</c:v>
                </c:pt>
                <c:pt idx="4">
                  <c:v>45.643394828595554</c:v>
                </c:pt>
                <c:pt idx="5">
                  <c:v>35.232473295157163</c:v>
                </c:pt>
                <c:pt idx="6">
                  <c:v>28.05095399449371</c:v>
                </c:pt>
                <c:pt idx="7">
                  <c:v>19.554141063121946</c:v>
                </c:pt>
                <c:pt idx="8">
                  <c:v>17.392956624742776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0D-4223-907B-51AE1530B97E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3.3813323020259172</c:v>
                </c:pt>
                <c:pt idx="1">
                  <c:v>6.4882538144829258</c:v>
                </c:pt>
                <c:pt idx="2">
                  <c:v>13.133856621501549</c:v>
                </c:pt>
                <c:pt idx="3">
                  <c:v>23.487113366520955</c:v>
                </c:pt>
                <c:pt idx="4">
                  <c:v>33.056552846033895</c:v>
                </c:pt>
                <c:pt idx="5">
                  <c:v>34.15383742725944</c:v>
                </c:pt>
                <c:pt idx="6">
                  <c:v>34.851586980871438</c:v>
                </c:pt>
                <c:pt idx="7">
                  <c:v>35.483207502567588</c:v>
                </c:pt>
                <c:pt idx="8">
                  <c:v>35.266939690779303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0D-4223-907B-51AE1530B97E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2.0880326686082733</c:v>
                </c:pt>
                <c:pt idx="1">
                  <c:v>2.9720674901105997</c:v>
                </c:pt>
                <c:pt idx="2">
                  <c:v>5.9363383971148433</c:v>
                </c:pt>
                <c:pt idx="3">
                  <c:v>9.4525421625274078</c:v>
                </c:pt>
                <c:pt idx="4">
                  <c:v>15.034736793024665</c:v>
                </c:pt>
                <c:pt idx="5">
                  <c:v>22.447537843140793</c:v>
                </c:pt>
                <c:pt idx="6">
                  <c:v>26.030059808374965</c:v>
                </c:pt>
                <c:pt idx="7">
                  <c:v>30.957573685454694</c:v>
                </c:pt>
                <c:pt idx="8">
                  <c:v>32.519584022294723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0D-4223-907B-51AE1530B97E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0.68682884827102464</c:v>
                </c:pt>
                <c:pt idx="1">
                  <c:v>0.95721320739484939</c:v>
                </c:pt>
                <c:pt idx="2">
                  <c:v>1.4124476173785785</c:v>
                </c:pt>
                <c:pt idx="3">
                  <c:v>2.3325565039921674</c:v>
                </c:pt>
                <c:pt idx="4">
                  <c:v>3.0724965418628867</c:v>
                </c:pt>
                <c:pt idx="5">
                  <c:v>6.2262312073450889</c:v>
                </c:pt>
                <c:pt idx="6">
                  <c:v>9.7927808556843576</c:v>
                </c:pt>
                <c:pt idx="7">
                  <c:v>13.448688960503874</c:v>
                </c:pt>
                <c:pt idx="8">
                  <c:v>14.321098457130768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0D-4223-907B-51AE1530B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129.208</c:v>
                </c:pt>
                <c:pt idx="1">
                  <c:v>118.69499999999999</c:v>
                </c:pt>
                <c:pt idx="2">
                  <c:v>119.33499999999999</c:v>
                </c:pt>
                <c:pt idx="3">
                  <c:v>117.871</c:v>
                </c:pt>
                <c:pt idx="4">
                  <c:v>112.68899999999999</c:v>
                </c:pt>
                <c:pt idx="5">
                  <c:v>60.811999999999998</c:v>
                </c:pt>
                <c:pt idx="6">
                  <c:v>47.076999999999998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F-4AB9-B1CA-F5CCBB0A9F48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84.478999999999999</c:v>
                </c:pt>
                <c:pt idx="1">
                  <c:v>90.935000000000002</c:v>
                </c:pt>
                <c:pt idx="2">
                  <c:v>94.674999999999997</c:v>
                </c:pt>
                <c:pt idx="3">
                  <c:v>95.367999999999995</c:v>
                </c:pt>
                <c:pt idx="4">
                  <c:v>94.546000000000006</c:v>
                </c:pt>
                <c:pt idx="5">
                  <c:v>53.918999999999997</c:v>
                </c:pt>
                <c:pt idx="6">
                  <c:v>34.076000000000001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F-4AB9-B1CA-F5CCBB0A9F48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67.918999999999997</c:v>
                </c:pt>
                <c:pt idx="1">
                  <c:v>52.567999999999998</c:v>
                </c:pt>
                <c:pt idx="2">
                  <c:v>43.052</c:v>
                </c:pt>
                <c:pt idx="3">
                  <c:v>36.722999999999999</c:v>
                </c:pt>
                <c:pt idx="4">
                  <c:v>27.597999999999999</c:v>
                </c:pt>
                <c:pt idx="5">
                  <c:v>20.55</c:v>
                </c:pt>
                <c:pt idx="6">
                  <c:v>24.45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DF-4AB9-B1CA-F5CCBB0A9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1579.46</c:v>
                </c:pt>
                <c:pt idx="1">
                  <c:v>1366.54</c:v>
                </c:pt>
                <c:pt idx="2">
                  <c:v>1219.1400000000001</c:v>
                </c:pt>
                <c:pt idx="3">
                  <c:v>1120.24</c:v>
                </c:pt>
                <c:pt idx="4">
                  <c:v>1069.56</c:v>
                </c:pt>
                <c:pt idx="5">
                  <c:v>1010.77</c:v>
                </c:pt>
                <c:pt idx="6">
                  <c:v>941.51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E-4148-A23D-2ED07499E367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600.27</c:v>
                </c:pt>
                <c:pt idx="1">
                  <c:v>688.80000000000018</c:v>
                </c:pt>
                <c:pt idx="2">
                  <c:v>701.91999999999985</c:v>
                </c:pt>
                <c:pt idx="3">
                  <c:v>656.16000000000008</c:v>
                </c:pt>
                <c:pt idx="4">
                  <c:v>458.70000000000005</c:v>
                </c:pt>
                <c:pt idx="5">
                  <c:v>288.23</c:v>
                </c:pt>
                <c:pt idx="6">
                  <c:v>213.38000000000011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AE-4148-A23D-2ED07499E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1402.08</c:v>
                </c:pt>
                <c:pt idx="1">
                  <c:v>1309.76</c:v>
                </c:pt>
                <c:pt idx="2">
                  <c:v>1197.04</c:v>
                </c:pt>
                <c:pt idx="3">
                  <c:v>1134.93</c:v>
                </c:pt>
                <c:pt idx="4">
                  <c:v>819.6</c:v>
                </c:pt>
                <c:pt idx="5">
                  <c:v>1157.68</c:v>
                </c:pt>
                <c:pt idx="6">
                  <c:v>935.46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AE-4148-A23D-2ED07499E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71.3</c:v>
                </c:pt>
                <c:pt idx="1">
                  <c:v>69.8</c:v>
                </c:pt>
                <c:pt idx="2">
                  <c:v>69.400000000000006</c:v>
                </c:pt>
                <c:pt idx="3">
                  <c:v>69.900000000000006</c:v>
                </c:pt>
                <c:pt idx="4">
                  <c:v>69.3</c:v>
                </c:pt>
                <c:pt idx="5">
                  <c:v>68.099999999999994</c:v>
                </c:pt>
                <c:pt idx="6">
                  <c:v>67.2</c:v>
                </c:pt>
                <c:pt idx="7">
                  <c:v>65.8</c:v>
                </c:pt>
                <c:pt idx="8">
                  <c:v>63.6</c:v>
                </c:pt>
                <c:pt idx="9">
                  <c:v>63</c:v>
                </c:pt>
                <c:pt idx="10">
                  <c:v>63.6</c:v>
                </c:pt>
                <c:pt idx="11">
                  <c:v>63.1</c:v>
                </c:pt>
                <c:pt idx="12">
                  <c:v>63.9</c:v>
                </c:pt>
                <c:pt idx="13">
                  <c:v>64.099999999999994</c:v>
                </c:pt>
                <c:pt idx="14">
                  <c:v>65.099999999999994</c:v>
                </c:pt>
                <c:pt idx="15">
                  <c:v>64.2</c:v>
                </c:pt>
                <c:pt idx="16">
                  <c:v>67.099999999999994</c:v>
                </c:pt>
                <c:pt idx="17">
                  <c:v>66</c:v>
                </c:pt>
                <c:pt idx="18">
                  <c:v>65.599999999999994</c:v>
                </c:pt>
                <c:pt idx="19">
                  <c:v>64.400000000000006</c:v>
                </c:pt>
                <c:pt idx="20">
                  <c:v>64.900000000000006</c:v>
                </c:pt>
                <c:pt idx="21">
                  <c:v>64.599999999999994</c:v>
                </c:pt>
                <c:pt idx="22">
                  <c:v>64.8</c:v>
                </c:pt>
                <c:pt idx="23">
                  <c:v>65.8</c:v>
                </c:pt>
                <c:pt idx="24">
                  <c:v>66.7</c:v>
                </c:pt>
                <c:pt idx="25">
                  <c:v>67.2</c:v>
                </c:pt>
                <c:pt idx="26">
                  <c:v>65.900000000000006</c:v>
                </c:pt>
                <c:pt idx="27">
                  <c:v>64.8</c:v>
                </c:pt>
                <c:pt idx="28">
                  <c:v>65.599999999999994</c:v>
                </c:pt>
                <c:pt idx="29">
                  <c:v>65.900000000000006</c:v>
                </c:pt>
                <c:pt idx="30">
                  <c:v>66.5</c:v>
                </c:pt>
                <c:pt idx="31">
                  <c:v>64.3</c:v>
                </c:pt>
                <c:pt idx="32">
                  <c:v>61.4</c:v>
                </c:pt>
                <c:pt idx="33">
                  <c:v>60</c:v>
                </c:pt>
                <c:pt idx="34">
                  <c:v>61.1</c:v>
                </c:pt>
                <c:pt idx="35">
                  <c:v>60.4</c:v>
                </c:pt>
                <c:pt idx="36">
                  <c:v>56.9</c:v>
                </c:pt>
                <c:pt idx="37">
                  <c:v>56.7</c:v>
                </c:pt>
                <c:pt idx="38">
                  <c:v>57.8</c:v>
                </c:pt>
                <c:pt idx="39">
                  <c:v>58.199104595547738</c:v>
                </c:pt>
                <c:pt idx="40">
                  <c:v>58.715631672793712</c:v>
                </c:pt>
                <c:pt idx="41">
                  <c:v>60.157592999999999</c:v>
                </c:pt>
                <c:pt idx="42">
                  <c:v>60.029470000000003</c:v>
                </c:pt>
                <c:pt idx="43">
                  <c:v>58.272832000000001</c:v>
                </c:pt>
                <c:pt idx="44">
                  <c:v>60.667183000000001</c:v>
                </c:pt>
                <c:pt idx="45">
                  <c:v>62.964098999999997</c:v>
                </c:pt>
                <c:pt idx="46">
                  <c:v>63.011158999999999</c:v>
                </c:pt>
                <c:pt idx="47">
                  <c:v>64.724281000000005</c:v>
                </c:pt>
                <c:pt idx="48">
                  <c:v>65.229504000000006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A-476A-A3BE-CB7617A00802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19.7</c:v>
                </c:pt>
                <c:pt idx="1">
                  <c:v>21.5</c:v>
                </c:pt>
                <c:pt idx="2">
                  <c:v>21.9</c:v>
                </c:pt>
                <c:pt idx="3">
                  <c:v>23.5</c:v>
                </c:pt>
                <c:pt idx="4">
                  <c:v>23</c:v>
                </c:pt>
                <c:pt idx="5">
                  <c:v>22.4</c:v>
                </c:pt>
                <c:pt idx="6">
                  <c:v>22.4</c:v>
                </c:pt>
                <c:pt idx="7">
                  <c:v>23.1</c:v>
                </c:pt>
                <c:pt idx="8">
                  <c:v>22.2</c:v>
                </c:pt>
                <c:pt idx="9">
                  <c:v>23.4</c:v>
                </c:pt>
                <c:pt idx="10">
                  <c:v>24.2</c:v>
                </c:pt>
                <c:pt idx="11">
                  <c:v>24.7</c:v>
                </c:pt>
                <c:pt idx="12">
                  <c:v>26</c:v>
                </c:pt>
                <c:pt idx="13">
                  <c:v>25.9</c:v>
                </c:pt>
                <c:pt idx="14">
                  <c:v>26.4</c:v>
                </c:pt>
                <c:pt idx="15">
                  <c:v>26.4</c:v>
                </c:pt>
                <c:pt idx="16">
                  <c:v>31.6</c:v>
                </c:pt>
                <c:pt idx="17">
                  <c:v>30.8</c:v>
                </c:pt>
                <c:pt idx="18">
                  <c:v>29.9</c:v>
                </c:pt>
                <c:pt idx="19">
                  <c:v>30.1</c:v>
                </c:pt>
                <c:pt idx="20">
                  <c:v>31.4</c:v>
                </c:pt>
                <c:pt idx="21">
                  <c:v>32.9</c:v>
                </c:pt>
                <c:pt idx="22">
                  <c:v>34.5</c:v>
                </c:pt>
                <c:pt idx="23">
                  <c:v>33.6</c:v>
                </c:pt>
                <c:pt idx="24">
                  <c:v>36.6</c:v>
                </c:pt>
                <c:pt idx="25">
                  <c:v>37.6</c:v>
                </c:pt>
                <c:pt idx="26">
                  <c:v>36.700000000000003</c:v>
                </c:pt>
                <c:pt idx="27">
                  <c:v>38.200000000000003</c:v>
                </c:pt>
                <c:pt idx="28">
                  <c:v>37.1</c:v>
                </c:pt>
                <c:pt idx="29">
                  <c:v>38.200000000000003</c:v>
                </c:pt>
                <c:pt idx="30">
                  <c:v>39</c:v>
                </c:pt>
                <c:pt idx="31">
                  <c:v>40.299999999999997</c:v>
                </c:pt>
                <c:pt idx="32">
                  <c:v>40.200000000000003</c:v>
                </c:pt>
                <c:pt idx="33">
                  <c:v>41.9</c:v>
                </c:pt>
                <c:pt idx="34">
                  <c:v>42.3</c:v>
                </c:pt>
                <c:pt idx="35">
                  <c:v>43</c:v>
                </c:pt>
                <c:pt idx="36">
                  <c:v>39.700000000000003</c:v>
                </c:pt>
                <c:pt idx="37">
                  <c:v>40.299999999999997</c:v>
                </c:pt>
                <c:pt idx="38">
                  <c:v>42.5</c:v>
                </c:pt>
                <c:pt idx="39">
                  <c:v>42.311126165015757</c:v>
                </c:pt>
                <c:pt idx="40">
                  <c:v>42.084159391773021</c:v>
                </c:pt>
                <c:pt idx="41">
                  <c:v>44.842464</c:v>
                </c:pt>
                <c:pt idx="42">
                  <c:v>47.278298999999997</c:v>
                </c:pt>
                <c:pt idx="43">
                  <c:v>45.121746999999999</c:v>
                </c:pt>
                <c:pt idx="44">
                  <c:v>46.342374999999997</c:v>
                </c:pt>
                <c:pt idx="45">
                  <c:v>46.675006000000003</c:v>
                </c:pt>
                <c:pt idx="46">
                  <c:v>49.094679999999997</c:v>
                </c:pt>
                <c:pt idx="47">
                  <c:v>50.533200000000001</c:v>
                </c:pt>
                <c:pt idx="48">
                  <c:v>51.103012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A-476A-A3BE-CB7617A00802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44.9</c:v>
                </c:pt>
                <c:pt idx="1">
                  <c:v>45</c:v>
                </c:pt>
                <c:pt idx="2">
                  <c:v>45</c:v>
                </c:pt>
                <c:pt idx="3">
                  <c:v>46.2</c:v>
                </c:pt>
                <c:pt idx="4">
                  <c:v>45.8</c:v>
                </c:pt>
                <c:pt idx="5">
                  <c:v>44.8</c:v>
                </c:pt>
                <c:pt idx="6">
                  <c:v>44.4</c:v>
                </c:pt>
                <c:pt idx="7">
                  <c:v>44.3</c:v>
                </c:pt>
                <c:pt idx="8">
                  <c:v>42.5</c:v>
                </c:pt>
                <c:pt idx="9">
                  <c:v>43</c:v>
                </c:pt>
                <c:pt idx="10">
                  <c:v>43.7</c:v>
                </c:pt>
                <c:pt idx="11">
                  <c:v>43.8</c:v>
                </c:pt>
                <c:pt idx="12">
                  <c:v>44.8</c:v>
                </c:pt>
                <c:pt idx="13">
                  <c:v>44.8</c:v>
                </c:pt>
                <c:pt idx="14">
                  <c:v>45.6</c:v>
                </c:pt>
                <c:pt idx="15">
                  <c:v>45.2</c:v>
                </c:pt>
                <c:pt idx="16">
                  <c:v>49.3</c:v>
                </c:pt>
                <c:pt idx="17">
                  <c:v>48.3</c:v>
                </c:pt>
                <c:pt idx="18">
                  <c:v>47.7</c:v>
                </c:pt>
                <c:pt idx="19">
                  <c:v>47.2</c:v>
                </c:pt>
                <c:pt idx="20">
                  <c:v>48.1</c:v>
                </c:pt>
                <c:pt idx="21">
                  <c:v>48.7</c:v>
                </c:pt>
                <c:pt idx="22">
                  <c:v>49.6</c:v>
                </c:pt>
                <c:pt idx="23">
                  <c:v>49.7</c:v>
                </c:pt>
                <c:pt idx="24">
                  <c:v>51.6</c:v>
                </c:pt>
                <c:pt idx="25">
                  <c:v>52.4</c:v>
                </c:pt>
                <c:pt idx="26">
                  <c:v>51.2</c:v>
                </c:pt>
                <c:pt idx="27">
                  <c:v>51.5</c:v>
                </c:pt>
                <c:pt idx="28">
                  <c:v>51.4</c:v>
                </c:pt>
                <c:pt idx="29">
                  <c:v>52.1</c:v>
                </c:pt>
                <c:pt idx="30">
                  <c:v>52.8</c:v>
                </c:pt>
                <c:pt idx="31">
                  <c:v>52.3</c:v>
                </c:pt>
                <c:pt idx="32">
                  <c:v>50.8</c:v>
                </c:pt>
                <c:pt idx="33">
                  <c:v>51</c:v>
                </c:pt>
                <c:pt idx="34">
                  <c:v>51.7</c:v>
                </c:pt>
                <c:pt idx="35">
                  <c:v>51.7</c:v>
                </c:pt>
                <c:pt idx="36">
                  <c:v>48.3</c:v>
                </c:pt>
                <c:pt idx="37">
                  <c:v>48.6</c:v>
                </c:pt>
                <c:pt idx="38">
                  <c:v>50.1</c:v>
                </c:pt>
                <c:pt idx="39">
                  <c:v>50.298860759261935</c:v>
                </c:pt>
                <c:pt idx="40">
                  <c:v>50.456955831912651</c:v>
                </c:pt>
                <c:pt idx="41">
                  <c:v>52.555523999999998</c:v>
                </c:pt>
                <c:pt idx="42">
                  <c:v>53.701711000000003</c:v>
                </c:pt>
                <c:pt idx="43">
                  <c:v>51.746864000000002</c:v>
                </c:pt>
                <c:pt idx="44">
                  <c:v>53.552692</c:v>
                </c:pt>
                <c:pt idx="45">
                  <c:v>54.857913000000003</c:v>
                </c:pt>
                <c:pt idx="46">
                  <c:v>56.110948999999998</c:v>
                </c:pt>
                <c:pt idx="47">
                  <c:v>57.692509999999999</c:v>
                </c:pt>
                <c:pt idx="48">
                  <c:v>58.241805999999997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A-476A-A3BE-CB7617A00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1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4079240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</xdr:colOff>
      <xdr:row>1</xdr:row>
      <xdr:rowOff>431164</xdr:rowOff>
    </xdr:from>
    <xdr:to>
      <xdr:col>10</xdr:col>
      <xdr:colOff>505576</xdr:colOff>
      <xdr:row>13</xdr:row>
      <xdr:rowOff>113303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351692</xdr:colOff>
      <xdr:row>15</xdr:row>
      <xdr:rowOff>146538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419100</xdr:colOff>
      <xdr:row>2</xdr:row>
      <xdr:rowOff>539114</xdr:rowOff>
    </xdr:from>
    <xdr:to>
      <xdr:col>18</xdr:col>
      <xdr:colOff>387900</xdr:colOff>
      <xdr:row>15</xdr:row>
      <xdr:rowOff>144780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310375</xdr:colOff>
      <xdr:row>8</xdr:row>
      <xdr:rowOff>321401</xdr:rowOff>
    </xdr:from>
    <xdr:to>
      <xdr:col>19</xdr:col>
      <xdr:colOff>86755</xdr:colOff>
      <xdr:row>20</xdr:row>
      <xdr:rowOff>73481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607596</xdr:colOff>
      <xdr:row>2</xdr:row>
      <xdr:rowOff>79485</xdr:rowOff>
    </xdr:from>
    <xdr:to>
      <xdr:col>14</xdr:col>
      <xdr:colOff>189996</xdr:colOff>
      <xdr:row>12</xdr:row>
      <xdr:rowOff>136365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2</xdr:row>
      <xdr:rowOff>45720</xdr:rowOff>
    </xdr:from>
    <xdr:to>
      <xdr:col>17</xdr:col>
      <xdr:colOff>226680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147637</xdr:colOff>
      <xdr:row>1</xdr:row>
      <xdr:rowOff>316230</xdr:rowOff>
    </xdr:from>
    <xdr:to>
      <xdr:col>19</xdr:col>
      <xdr:colOff>285697</xdr:colOff>
      <xdr:row>15</xdr:row>
      <xdr:rowOff>68310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375464</xdr:rowOff>
    </xdr:from>
    <xdr:to>
      <xdr:col>10</xdr:col>
      <xdr:colOff>408588</xdr:colOff>
      <xdr:row>11</xdr:row>
      <xdr:rowOff>112304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563880</xdr:colOff>
      <xdr:row>2</xdr:row>
      <xdr:rowOff>38734</xdr:rowOff>
    </xdr:from>
    <xdr:to>
      <xdr:col>20</xdr:col>
      <xdr:colOff>378990</xdr:colOff>
      <xdr:row>13</xdr:row>
      <xdr:rowOff>152764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38100</xdr:colOff>
      <xdr:row>2</xdr:row>
      <xdr:rowOff>45720</xdr:rowOff>
    </xdr:from>
    <xdr:to>
      <xdr:col>13</xdr:col>
      <xdr:colOff>323215</xdr:colOff>
      <xdr:row>13</xdr:row>
      <xdr:rowOff>102235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11480"/>
          <a:ext cx="2045335" cy="204533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7</xdr:row>
      <xdr:rowOff>107065</xdr:rowOff>
    </xdr:from>
    <xdr:to>
      <xdr:col>12</xdr:col>
      <xdr:colOff>111524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229679</xdr:colOff>
      <xdr:row>7</xdr:row>
      <xdr:rowOff>110152</xdr:rowOff>
    </xdr:from>
    <xdr:to>
      <xdr:col>15</xdr:col>
      <xdr:colOff>231531</xdr:colOff>
      <xdr:row>17</xdr:row>
      <xdr:rowOff>30480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71437</xdr:rowOff>
    </xdr:from>
    <xdr:to>
      <xdr:col>10</xdr:col>
      <xdr:colOff>258742</xdr:colOff>
      <xdr:row>14</xdr:row>
      <xdr:rowOff>36877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2</xdr:row>
      <xdr:rowOff>60961</xdr:rowOff>
    </xdr:from>
    <xdr:to>
      <xdr:col>18</xdr:col>
      <xdr:colOff>159909</xdr:colOff>
      <xdr:row>5</xdr:row>
      <xdr:rowOff>95251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68580</xdr:colOff>
      <xdr:row>2</xdr:row>
      <xdr:rowOff>15240</xdr:rowOff>
    </xdr:from>
    <xdr:to>
      <xdr:col>18</xdr:col>
      <xdr:colOff>53229</xdr:colOff>
      <xdr:row>14</xdr:row>
      <xdr:rowOff>15240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38100</xdr:colOff>
      <xdr:row>2</xdr:row>
      <xdr:rowOff>15240</xdr:rowOff>
    </xdr:from>
    <xdr:to>
      <xdr:col>13</xdr:col>
      <xdr:colOff>19625</xdr:colOff>
      <xdr:row>13</xdr:row>
      <xdr:rowOff>179637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22224</xdr:colOff>
      <xdr:row>2</xdr:row>
      <xdr:rowOff>48895</xdr:rowOff>
    </xdr:from>
    <xdr:to>
      <xdr:col>14</xdr:col>
      <xdr:colOff>15239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11724</xdr:colOff>
      <xdr:row>4</xdr:row>
      <xdr:rowOff>174623</xdr:rowOff>
    </xdr:from>
    <xdr:to>
      <xdr:col>18</xdr:col>
      <xdr:colOff>503116</xdr:colOff>
      <xdr:row>24</xdr:row>
      <xdr:rowOff>146050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830</xdr:colOff>
      <xdr:row>4</xdr:row>
      <xdr:rowOff>175161</xdr:rowOff>
    </xdr:from>
    <xdr:to>
      <xdr:col>23</xdr:col>
      <xdr:colOff>492223</xdr:colOff>
      <xdr:row>24</xdr:row>
      <xdr:rowOff>145318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89974</xdr:colOff>
      <xdr:row>4</xdr:row>
      <xdr:rowOff>178679</xdr:rowOff>
    </xdr:from>
    <xdr:to>
      <xdr:col>28</xdr:col>
      <xdr:colOff>581367</xdr:colOff>
      <xdr:row>25</xdr:row>
      <xdr:rowOff>8304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597958</xdr:colOff>
      <xdr:row>2</xdr:row>
      <xdr:rowOff>104775</xdr:rowOff>
    </xdr:from>
    <xdr:to>
      <xdr:col>12</xdr:col>
      <xdr:colOff>293158</xdr:colOff>
      <xdr:row>17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2</xdr:row>
      <xdr:rowOff>45720</xdr:rowOff>
    </xdr:from>
    <xdr:to>
      <xdr:col>12</xdr:col>
      <xdr:colOff>297180</xdr:colOff>
      <xdr:row>17</xdr:row>
      <xdr:rowOff>27940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12065</xdr:colOff>
      <xdr:row>2</xdr:row>
      <xdr:rowOff>462915</xdr:rowOff>
    </xdr:from>
    <xdr:to>
      <xdr:col>19</xdr:col>
      <xdr:colOff>316865</xdr:colOff>
      <xdr:row>14</xdr:row>
      <xdr:rowOff>63865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A4" zoomScaleNormal="100" workbookViewId="0">
      <selection activeCell="C32" sqref="C32"/>
    </sheetView>
  </sheetViews>
  <sheetFormatPr defaultColWidth="8.88671875" defaultRowHeight="14.4"/>
  <cols>
    <col min="1" max="1" width="2.109375" customWidth="1"/>
    <col min="2" max="2" width="8.5546875" customWidth="1"/>
    <col min="3" max="3" width="131.88671875" customWidth="1"/>
  </cols>
  <sheetData>
    <row r="3" spans="1:6" ht="17.399999999999999">
      <c r="C3" s="52"/>
    </row>
    <row r="4" spans="1:6" ht="48.9" customHeight="1">
      <c r="B4" s="53" t="s">
        <v>110</v>
      </c>
      <c r="C4" s="54"/>
      <c r="D4" s="55"/>
      <c r="E4" s="55"/>
      <c r="F4" s="55"/>
    </row>
    <row r="5" spans="1:6">
      <c r="A5" s="56"/>
      <c r="B5" s="202">
        <v>1</v>
      </c>
      <c r="C5" s="91" t="s">
        <v>223</v>
      </c>
    </row>
    <row r="6" spans="1:6">
      <c r="B6" s="202">
        <v>2</v>
      </c>
      <c r="C6" s="92" t="s">
        <v>224</v>
      </c>
    </row>
    <row r="7" spans="1:6">
      <c r="B7" s="202">
        <v>3</v>
      </c>
      <c r="C7" s="91" t="s">
        <v>225</v>
      </c>
    </row>
    <row r="8" spans="1:6">
      <c r="B8" s="202">
        <v>4</v>
      </c>
      <c r="C8" s="92" t="s">
        <v>226</v>
      </c>
    </row>
    <row r="9" spans="1:6">
      <c r="B9" s="202">
        <v>5</v>
      </c>
      <c r="C9" s="93" t="s">
        <v>227</v>
      </c>
    </row>
    <row r="10" spans="1:6">
      <c r="B10" s="202">
        <v>6</v>
      </c>
      <c r="C10" s="92" t="s">
        <v>233</v>
      </c>
    </row>
    <row r="11" spans="1:6">
      <c r="B11" s="202">
        <v>7</v>
      </c>
      <c r="C11" s="92" t="s">
        <v>234</v>
      </c>
    </row>
    <row r="12" spans="1:6">
      <c r="B12" s="202">
        <v>8</v>
      </c>
      <c r="C12" s="92" t="s">
        <v>185</v>
      </c>
    </row>
    <row r="13" spans="1:6">
      <c r="B13" s="202">
        <v>9</v>
      </c>
      <c r="C13" s="92" t="s">
        <v>235</v>
      </c>
    </row>
    <row r="14" spans="1:6">
      <c r="B14" s="202">
        <v>10</v>
      </c>
      <c r="C14" s="92" t="s">
        <v>229</v>
      </c>
    </row>
    <row r="15" spans="1:6">
      <c r="B15" s="202">
        <v>11</v>
      </c>
      <c r="C15" s="91" t="s">
        <v>230</v>
      </c>
    </row>
    <row r="16" spans="1:6">
      <c r="B16" s="202">
        <v>12</v>
      </c>
      <c r="C16" s="91" t="s">
        <v>236</v>
      </c>
    </row>
    <row r="17" spans="2:3">
      <c r="B17" s="202">
        <v>13</v>
      </c>
      <c r="C17" s="92" t="s">
        <v>231</v>
      </c>
    </row>
    <row r="18" spans="2:3">
      <c r="B18" s="202">
        <v>14</v>
      </c>
      <c r="C18" s="91" t="s">
        <v>232</v>
      </c>
    </row>
    <row r="19" spans="2:3">
      <c r="B19" s="202" t="s">
        <v>173</v>
      </c>
      <c r="C19" s="91" t="s">
        <v>179</v>
      </c>
    </row>
    <row r="20" spans="2:3">
      <c r="B20" s="202" t="s">
        <v>174</v>
      </c>
      <c r="C20" s="91" t="s">
        <v>180</v>
      </c>
    </row>
    <row r="21" spans="2:3">
      <c r="B21" s="202" t="s">
        <v>175</v>
      </c>
      <c r="C21" s="91" t="s">
        <v>141</v>
      </c>
    </row>
    <row r="22" spans="2:3">
      <c r="B22" s="202" t="s">
        <v>176</v>
      </c>
      <c r="C22" s="92" t="s">
        <v>181</v>
      </c>
    </row>
    <row r="23" spans="2:3">
      <c r="B23" s="202" t="s">
        <v>177</v>
      </c>
      <c r="C23" s="92" t="s">
        <v>182</v>
      </c>
    </row>
    <row r="24" spans="2:3">
      <c r="B24" s="202" t="s">
        <v>178</v>
      </c>
      <c r="C24" s="91" t="s">
        <v>163</v>
      </c>
    </row>
    <row r="25" spans="2:3">
      <c r="B25" s="202" t="s">
        <v>222</v>
      </c>
      <c r="C25" s="92" t="s">
        <v>202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SARDEGNA. ANNI 1861-2024. Valori assoluti "/>
    <hyperlink ref="C20" location="App_2!A1" display="Appendice 2. PIRAMIDI PER ETÀ E PER GENERE. SARDEGNA. ANNI 1881, 1951 E 2024. Valori percentuali"/>
    <hyperlink ref="C21" location="App_3!A1" display="Appendice 3. SPERANZA DI VITA ALLA NASCITA. SARDEGNA. ANNI 1974-2025. Valori assoluti "/>
    <hyperlink ref="C22" location="App_4!A1" display="Appendice 4. NUMERO MEDIO DI FIGLI PER DONNA (TFT) E ETÀ  MEDIA AL PARTO. SARDEGNA. ANNI 1952-2025. Valori assoluti "/>
    <hyperlink ref="C23" location="App_5!A1" display="Appendice 5. POPOLAZIONE RESIDENTE IN ETÀ DI 6 ANNI E OLTRE PER GRADO DI ISTRUZIONE. SARDEGNA. Censimenti popolazione 1951-2024"/>
    <hyperlink ref="C24" location="App_6!A1" display="Appendice 6. AZIENDE E RELATIVE SUPERFICI PER UBICAZIONE DEL CENTRO AZIENDALE IN SARDEGNA (Universo Italia). Censimenti Agricoltura 1961-2020"/>
    <hyperlink ref="C25" location="App_7!A1" display="Appendice 7. TASSO DI OCCUPAZIONE 15-64 ANNI. SARDEGN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2" sqref="H2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8">
      <c r="B1" s="30"/>
      <c r="C1" s="30"/>
      <c r="D1" s="30"/>
    </row>
    <row r="2" spans="2:8" ht="36">
      <c r="B2" s="31"/>
      <c r="C2" s="22" t="s">
        <v>19</v>
      </c>
      <c r="D2" s="22" t="s">
        <v>1</v>
      </c>
      <c r="E2" s="22" t="s">
        <v>183</v>
      </c>
      <c r="F2" s="22" t="s">
        <v>184</v>
      </c>
      <c r="H2" s="57" t="s">
        <v>223</v>
      </c>
    </row>
    <row r="3" spans="2:8">
      <c r="B3" s="32">
        <v>1861</v>
      </c>
      <c r="C3" s="33">
        <v>609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636</v>
      </c>
      <c r="D4" s="34">
        <v>28151</v>
      </c>
      <c r="E4" s="35">
        <f t="shared" ref="E4:F21" si="0">C4/C$3*100</f>
        <v>104.43349753694582</v>
      </c>
      <c r="F4" s="35">
        <f t="shared" si="0"/>
        <v>106.9241871771498</v>
      </c>
    </row>
    <row r="5" spans="2:8">
      <c r="B5" s="32">
        <v>1881</v>
      </c>
      <c r="C5" s="33">
        <v>680</v>
      </c>
      <c r="D5" s="34">
        <v>29791</v>
      </c>
      <c r="E5" s="35">
        <f t="shared" si="0"/>
        <v>111.6584564860427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37">
        <v>796</v>
      </c>
      <c r="D7" s="34">
        <v>33778</v>
      </c>
      <c r="E7" s="35">
        <f>C7/C$3*100</f>
        <v>130.70607553366173</v>
      </c>
      <c r="F7" s="35">
        <f t="shared" si="0"/>
        <v>128.29687025220298</v>
      </c>
    </row>
    <row r="8" spans="2:8">
      <c r="B8" s="32">
        <v>1911</v>
      </c>
      <c r="C8" s="37">
        <v>868</v>
      </c>
      <c r="D8" s="34">
        <v>36921</v>
      </c>
      <c r="E8" s="35">
        <f t="shared" si="0"/>
        <v>142.52873563218392</v>
      </c>
      <c r="F8" s="35">
        <f t="shared" si="0"/>
        <v>140.23473108477666</v>
      </c>
    </row>
    <row r="9" spans="2:8">
      <c r="B9" s="32">
        <v>1921</v>
      </c>
      <c r="C9" s="37">
        <v>885</v>
      </c>
      <c r="D9" s="34">
        <v>37856</v>
      </c>
      <c r="E9" s="35">
        <f t="shared" si="0"/>
        <v>145.32019704433498</v>
      </c>
      <c r="F9" s="35">
        <f t="shared" si="0"/>
        <v>143.7860832573686</v>
      </c>
    </row>
    <row r="10" spans="2:8">
      <c r="B10" s="38">
        <v>1931</v>
      </c>
      <c r="C10" s="37">
        <v>984</v>
      </c>
      <c r="D10" s="34">
        <v>41043</v>
      </c>
      <c r="E10" s="35">
        <f t="shared" si="0"/>
        <v>161.57635467980296</v>
      </c>
      <c r="F10" s="35">
        <f t="shared" si="0"/>
        <v>155.89106654512307</v>
      </c>
    </row>
    <row r="11" spans="2:8">
      <c r="B11" s="38">
        <v>1936</v>
      </c>
      <c r="C11" s="37">
        <v>1034</v>
      </c>
      <c r="D11" s="34">
        <v>42399</v>
      </c>
      <c r="E11" s="35">
        <f t="shared" si="0"/>
        <v>169.78653530377667</v>
      </c>
      <c r="F11" s="35">
        <f t="shared" si="0"/>
        <v>161.04147675478578</v>
      </c>
    </row>
    <row r="12" spans="2:8">
      <c r="B12" s="32"/>
      <c r="C12" s="39"/>
      <c r="D12" s="36"/>
      <c r="E12" s="35"/>
      <c r="F12" s="35"/>
    </row>
    <row r="13" spans="2:8">
      <c r="B13" s="38">
        <v>1951</v>
      </c>
      <c r="C13" s="37">
        <v>1276</v>
      </c>
      <c r="D13" s="34">
        <v>47516</v>
      </c>
      <c r="E13" s="35">
        <f t="shared" si="0"/>
        <v>209.52380952380955</v>
      </c>
      <c r="F13" s="35">
        <f t="shared" si="0"/>
        <v>180.47705864478883</v>
      </c>
    </row>
    <row r="14" spans="2:8">
      <c r="B14" s="38">
        <v>1961</v>
      </c>
      <c r="C14" s="37">
        <v>1419</v>
      </c>
      <c r="D14" s="34">
        <v>50624</v>
      </c>
      <c r="E14" s="35">
        <f t="shared" si="0"/>
        <v>233.00492610837438</v>
      </c>
      <c r="F14" s="35">
        <f t="shared" si="0"/>
        <v>192.28198116074142</v>
      </c>
    </row>
    <row r="15" spans="2:8">
      <c r="B15" s="38">
        <v>1971</v>
      </c>
      <c r="C15" s="37">
        <v>1474</v>
      </c>
      <c r="D15" s="34">
        <v>54137</v>
      </c>
      <c r="E15" s="35">
        <f t="shared" si="0"/>
        <v>242.03612479474549</v>
      </c>
      <c r="F15" s="35">
        <f t="shared" si="0"/>
        <v>205.62518991188088</v>
      </c>
      <c r="H15" s="18" t="s">
        <v>2</v>
      </c>
    </row>
    <row r="16" spans="2:8">
      <c r="B16" s="38">
        <v>1981</v>
      </c>
      <c r="C16" s="37">
        <v>1594</v>
      </c>
      <c r="D16" s="34">
        <v>56557</v>
      </c>
      <c r="E16" s="35">
        <f t="shared" si="0"/>
        <v>261.74055829228246</v>
      </c>
      <c r="F16" s="35">
        <f t="shared" si="0"/>
        <v>214.81692494682468</v>
      </c>
      <c r="H16" s="18"/>
    </row>
    <row r="17" spans="2:8">
      <c r="B17" s="38">
        <v>1991</v>
      </c>
      <c r="C17" s="37">
        <v>1648</v>
      </c>
      <c r="D17" s="34">
        <v>56778.031000000003</v>
      </c>
      <c r="E17" s="35">
        <f t="shared" si="0"/>
        <v>270.60755336617405</v>
      </c>
      <c r="F17" s="35">
        <f t="shared" si="0"/>
        <v>215.65645320571255</v>
      </c>
    </row>
    <row r="18" spans="2:8">
      <c r="B18" s="38">
        <v>2001</v>
      </c>
      <c r="C18" s="37">
        <v>1632</v>
      </c>
      <c r="D18" s="34">
        <v>56996</v>
      </c>
      <c r="E18" s="35">
        <f t="shared" si="0"/>
        <v>267.98029556650243</v>
      </c>
      <c r="F18" s="35">
        <f t="shared" si="0"/>
        <v>216.48435126101489</v>
      </c>
    </row>
    <row r="19" spans="2:8">
      <c r="B19" s="38">
        <v>2011</v>
      </c>
      <c r="C19" s="37">
        <v>1639</v>
      </c>
      <c r="D19" s="34">
        <v>59433.743999999999</v>
      </c>
      <c r="E19" s="35">
        <f t="shared" si="0"/>
        <v>269.12972085385877</v>
      </c>
      <c r="F19" s="35">
        <f>D19/D$3*100</f>
        <v>225.74348222424794</v>
      </c>
    </row>
    <row r="20" spans="2:8">
      <c r="B20" s="38">
        <v>2021</v>
      </c>
      <c r="C20" s="37">
        <v>1587</v>
      </c>
      <c r="D20" s="34">
        <v>59030</v>
      </c>
      <c r="E20" s="35">
        <f t="shared" si="0"/>
        <v>260.59113300492612</v>
      </c>
      <c r="F20" s="35">
        <f t="shared" si="0"/>
        <v>224.20996657550899</v>
      </c>
      <c r="H20" s="16"/>
    </row>
    <row r="21" spans="2:8">
      <c r="B21" s="38">
        <v>2024</v>
      </c>
      <c r="C21" s="37">
        <v>1562</v>
      </c>
      <c r="D21" s="34">
        <v>58943</v>
      </c>
      <c r="E21" s="35">
        <f t="shared" si="0"/>
        <v>256.48604269293924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M3" sqref="M3"/>
    </sheetView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16384" width="8.88671875" style="21"/>
  </cols>
  <sheetData>
    <row r="2" spans="2:13" ht="14.4" customHeight="1">
      <c r="B2" s="60"/>
      <c r="C2" s="207" t="s">
        <v>105</v>
      </c>
      <c r="D2" s="207"/>
      <c r="E2" s="207"/>
      <c r="F2" s="207"/>
      <c r="G2" s="207"/>
      <c r="I2" s="210" t="s">
        <v>3</v>
      </c>
      <c r="J2" s="211"/>
      <c r="K2" s="212"/>
    </row>
    <row r="3" spans="2:13" ht="53.4" customHeight="1"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I3" s="45"/>
      <c r="J3" s="42" t="s">
        <v>19</v>
      </c>
      <c r="K3" s="42" t="s">
        <v>1</v>
      </c>
      <c r="M3" s="57" t="s">
        <v>224</v>
      </c>
    </row>
    <row r="4" spans="2:13">
      <c r="C4" s="27">
        <v>1926</v>
      </c>
      <c r="D4" s="28">
        <v>12.66238630283574</v>
      </c>
      <c r="E4" s="28">
        <v>0.27180310326377743</v>
      </c>
      <c r="F4" s="28">
        <v>-0.33172819689673622</v>
      </c>
      <c r="G4" s="28">
        <f>+D4+E4+F4</f>
        <v>12.602461209202783</v>
      </c>
      <c r="I4" s="46" t="s">
        <v>9</v>
      </c>
      <c r="J4" s="47">
        <v>-7.171564668370265</v>
      </c>
      <c r="K4" s="132">
        <v>-5.1860056371856853</v>
      </c>
      <c r="M4" s="23"/>
    </row>
    <row r="5" spans="2:13">
      <c r="C5" s="27">
        <v>1927</v>
      </c>
      <c r="D5" s="28">
        <v>11.380770859805168</v>
      </c>
      <c r="E5" s="28">
        <v>1.1308767471410419</v>
      </c>
      <c r="F5" s="28">
        <v>0.12388818297331639</v>
      </c>
      <c r="G5" s="28">
        <f t="shared" ref="G5:G68" si="0">+D5+E5+F5</f>
        <v>12.635535789919524</v>
      </c>
      <c r="I5" s="46" t="s">
        <v>10</v>
      </c>
      <c r="J5" s="48">
        <v>0.9896301770605217</v>
      </c>
      <c r="K5" s="132">
        <v>3.5610658215673934</v>
      </c>
      <c r="M5" s="23"/>
    </row>
    <row r="6" spans="2:13">
      <c r="C6" s="27">
        <v>1928</v>
      </c>
      <c r="D6" s="28">
        <v>14.366551398931154</v>
      </c>
      <c r="E6" s="28">
        <v>5.081211359111391</v>
      </c>
      <c r="F6" s="28">
        <v>0.12050717803625695</v>
      </c>
      <c r="G6" s="28">
        <f t="shared" si="0"/>
        <v>19.568269936078799</v>
      </c>
      <c r="I6" s="46" t="s">
        <v>8</v>
      </c>
      <c r="J6" s="49">
        <v>-6.2226267294675122</v>
      </c>
      <c r="K6" s="132">
        <v>-2.3619615210242557</v>
      </c>
      <c r="M6" s="23"/>
    </row>
    <row r="7" spans="2:13">
      <c r="C7" s="27">
        <v>1929</v>
      </c>
      <c r="D7" s="28">
        <v>13.03878863306368</v>
      </c>
      <c r="E7" s="28">
        <v>1.5256170918896494</v>
      </c>
      <c r="F7" s="28">
        <v>-0.44389130885708361</v>
      </c>
      <c r="G7" s="28">
        <f t="shared" si="0"/>
        <v>14.120514416096247</v>
      </c>
      <c r="I7" s="119"/>
      <c r="J7" s="89"/>
      <c r="K7" s="89"/>
      <c r="M7" s="23"/>
    </row>
    <row r="8" spans="2:13">
      <c r="C8" s="27">
        <v>1930</v>
      </c>
      <c r="D8" s="28">
        <v>16.515758135715018</v>
      </c>
      <c r="E8" s="28">
        <v>2.6095883379529821</v>
      </c>
      <c r="F8" s="28">
        <v>-2.6691304794168976E-2</v>
      </c>
      <c r="G8" s="28">
        <f t="shared" si="0"/>
        <v>19.09865516887383</v>
      </c>
      <c r="I8" s="119"/>
      <c r="J8" s="89"/>
      <c r="K8" s="89"/>
      <c r="M8" s="23"/>
    </row>
    <row r="9" spans="2:13">
      <c r="C9" s="29">
        <v>1931</v>
      </c>
      <c r="D9" s="28">
        <v>12.780487804878049</v>
      </c>
      <c r="E9" s="28">
        <v>1.4989837398373984</v>
      </c>
      <c r="F9" s="28">
        <v>-0.31300813008130079</v>
      </c>
      <c r="G9" s="28">
        <f t="shared" si="0"/>
        <v>13.966463414634148</v>
      </c>
      <c r="I9" s="119"/>
      <c r="J9" s="89"/>
      <c r="K9" s="89"/>
      <c r="M9" s="23"/>
    </row>
    <row r="10" spans="2:13">
      <c r="C10" s="27">
        <v>1932</v>
      </c>
      <c r="D10" s="28">
        <v>13.169014084507042</v>
      </c>
      <c r="E10" s="28">
        <v>2.7344064386317908</v>
      </c>
      <c r="F10" s="28">
        <v>0.14989939637826963</v>
      </c>
      <c r="G10" s="28">
        <f t="shared" si="0"/>
        <v>16.053319919517101</v>
      </c>
      <c r="I10" s="120"/>
      <c r="J10" s="89"/>
      <c r="K10" s="89"/>
      <c r="M10" s="23"/>
    </row>
    <row r="11" spans="2:13">
      <c r="C11" s="27">
        <v>1933</v>
      </c>
      <c r="D11" s="28">
        <v>14.267928286852589</v>
      </c>
      <c r="E11" s="28">
        <v>2.2639442231075697</v>
      </c>
      <c r="F11" s="28">
        <v>0.24701195219123506</v>
      </c>
      <c r="G11" s="28">
        <f t="shared" si="0"/>
        <v>16.778884462151396</v>
      </c>
      <c r="I11" s="119"/>
      <c r="J11" s="89"/>
      <c r="K11" s="89"/>
      <c r="M11" s="23"/>
    </row>
    <row r="12" spans="2:13" ht="14.4">
      <c r="C12" s="27">
        <v>1934</v>
      </c>
      <c r="D12" s="28">
        <v>13.648915187376726</v>
      </c>
      <c r="E12" s="28">
        <v>2.0956607495069033</v>
      </c>
      <c r="F12" s="28">
        <v>0.3145956607495069</v>
      </c>
      <c r="G12" s="28">
        <f t="shared" si="0"/>
        <v>16.059171597633135</v>
      </c>
      <c r="I12" s="121"/>
      <c r="J12" s="121"/>
      <c r="K12" s="121"/>
      <c r="M12" s="23"/>
    </row>
    <row r="13" spans="2:13">
      <c r="C13" s="27">
        <v>1935</v>
      </c>
      <c r="D13" s="28">
        <v>11.1630859375</v>
      </c>
      <c r="E13" s="28">
        <v>0.7080078125</v>
      </c>
      <c r="F13" s="28">
        <v>0.2607421875</v>
      </c>
      <c r="G13" s="28">
        <f t="shared" si="0"/>
        <v>12.1318359375</v>
      </c>
      <c r="I13" s="208"/>
      <c r="J13" s="208"/>
      <c r="K13" s="208"/>
      <c r="M13" s="23"/>
    </row>
    <row r="14" spans="2:13">
      <c r="C14" s="27">
        <v>1936</v>
      </c>
      <c r="D14" s="28">
        <v>14.459381044487428</v>
      </c>
      <c r="E14" s="28">
        <v>-1.0038684719535784</v>
      </c>
      <c r="F14" s="28">
        <v>0.22727272727272727</v>
      </c>
      <c r="G14" s="28">
        <f t="shared" si="0"/>
        <v>13.682785299806575</v>
      </c>
      <c r="I14" s="118"/>
      <c r="J14" s="118"/>
      <c r="K14" s="118"/>
      <c r="M14" s="23"/>
    </row>
    <row r="15" spans="2:13">
      <c r="C15" s="27">
        <v>1937</v>
      </c>
      <c r="D15" s="28">
        <v>12.010855764347385</v>
      </c>
      <c r="E15" s="28">
        <v>-0.80561198577958359</v>
      </c>
      <c r="F15" s="28">
        <v>0.22282884713052312</v>
      </c>
      <c r="G15" s="28">
        <f t="shared" si="0"/>
        <v>11.428072625698325</v>
      </c>
      <c r="I15" s="119"/>
      <c r="J15" s="89"/>
      <c r="K15" s="89"/>
      <c r="M15" s="23"/>
    </row>
    <row r="16" spans="2:13">
      <c r="C16" s="27">
        <v>1938</v>
      </c>
      <c r="D16" s="28">
        <v>14.263786419907465</v>
      </c>
      <c r="E16" s="28">
        <v>2.8445041890709013</v>
      </c>
      <c r="F16" s="28">
        <v>0.3395023133675128</v>
      </c>
      <c r="G16" s="28">
        <f t="shared" si="0"/>
        <v>17.447792922345876</v>
      </c>
      <c r="I16" s="119"/>
      <c r="J16" s="89"/>
      <c r="K16" s="89"/>
      <c r="M16" s="23"/>
    </row>
    <row r="17" spans="3:17">
      <c r="C17" s="27">
        <v>1939</v>
      </c>
      <c r="D17" s="28">
        <v>16.506836659275685</v>
      </c>
      <c r="E17" s="28">
        <v>1.3433111603843311</v>
      </c>
      <c r="F17" s="28">
        <v>1.6167775314116777</v>
      </c>
      <c r="G17" s="28">
        <f t="shared" si="0"/>
        <v>19.466925351071694</v>
      </c>
      <c r="I17" s="119"/>
      <c r="J17" s="89"/>
      <c r="K17" s="89"/>
      <c r="M17" s="40" t="s">
        <v>11</v>
      </c>
    </row>
    <row r="18" spans="3:17">
      <c r="C18" s="27">
        <v>1940</v>
      </c>
      <c r="D18" s="28">
        <v>17.77733948294696</v>
      </c>
      <c r="E18" s="28">
        <v>2.8829348221871589</v>
      </c>
      <c r="F18" s="28">
        <v>0.59442893555043097</v>
      </c>
      <c r="G18" s="28">
        <f t="shared" si="0"/>
        <v>21.254703240684552</v>
      </c>
      <c r="I18" s="119"/>
      <c r="J18" s="89"/>
      <c r="K18" s="89"/>
      <c r="M18" s="40"/>
      <c r="N18" s="40"/>
      <c r="O18" s="40"/>
      <c r="P18" s="40"/>
      <c r="Q18" s="40"/>
    </row>
    <row r="19" spans="3:17">
      <c r="C19" s="29">
        <v>1941</v>
      </c>
      <c r="D19" s="28">
        <v>12.826255980861243</v>
      </c>
      <c r="E19" s="28">
        <v>1.2156100478468899</v>
      </c>
      <c r="F19" s="28">
        <v>0.57775119617224879</v>
      </c>
      <c r="G19" s="28">
        <f t="shared" si="0"/>
        <v>14.619617224880381</v>
      </c>
      <c r="I19" s="119"/>
      <c r="J19" s="89"/>
      <c r="K19" s="89"/>
    </row>
    <row r="20" spans="3:17">
      <c r="C20" s="27">
        <v>1942</v>
      </c>
      <c r="D20" s="28">
        <v>12.889989388043864</v>
      </c>
      <c r="E20" s="28">
        <v>-0.75875486381322954</v>
      </c>
      <c r="F20" s="28">
        <v>0.26441457375309513</v>
      </c>
      <c r="G20" s="28">
        <f t="shared" si="0"/>
        <v>12.39564909798373</v>
      </c>
      <c r="M20" s="23"/>
    </row>
    <row r="21" spans="3:17">
      <c r="C21" s="27">
        <v>1943</v>
      </c>
      <c r="D21" s="28">
        <v>8.3012671471750767</v>
      </c>
      <c r="E21" s="28">
        <v>-3.1239827946989074</v>
      </c>
      <c r="F21" s="28">
        <v>0</v>
      </c>
      <c r="G21" s="28">
        <f t="shared" si="0"/>
        <v>5.1772843524761694</v>
      </c>
      <c r="M21" s="23"/>
    </row>
    <row r="22" spans="3:17">
      <c r="C22" s="27">
        <v>1944</v>
      </c>
      <c r="D22" s="28">
        <v>9.0751461653101</v>
      </c>
      <c r="E22" s="28">
        <v>-0.72136879513928687</v>
      </c>
      <c r="F22" s="28">
        <v>0</v>
      </c>
      <c r="G22" s="28">
        <f t="shared" si="0"/>
        <v>8.353777370170814</v>
      </c>
      <c r="M22" s="23"/>
    </row>
    <row r="23" spans="3:17">
      <c r="C23" s="27">
        <v>1945</v>
      </c>
      <c r="D23" s="28">
        <v>12.62466078697422</v>
      </c>
      <c r="E23" s="28">
        <v>-5.2849389416553594</v>
      </c>
      <c r="F23" s="28">
        <v>0</v>
      </c>
      <c r="G23" s="28">
        <f t="shared" si="0"/>
        <v>7.3397218453188602</v>
      </c>
      <c r="I23" s="206"/>
      <c r="J23" s="209"/>
      <c r="K23" s="209"/>
      <c r="L23" s="123"/>
      <c r="M23" s="23"/>
      <c r="P23" s="88"/>
    </row>
    <row r="24" spans="3:17">
      <c r="C24" s="27">
        <v>1946</v>
      </c>
      <c r="D24" s="28">
        <v>12.867540435025099</v>
      </c>
      <c r="E24" s="28">
        <v>-2.3842721695482432</v>
      </c>
      <c r="F24" s="28">
        <v>-1.3510875627440047</v>
      </c>
      <c r="G24" s="28">
        <f t="shared" si="0"/>
        <v>9.1321807027328514</v>
      </c>
      <c r="I24" s="206"/>
      <c r="J24" s="122"/>
      <c r="K24" s="122"/>
      <c r="L24" s="122"/>
      <c r="M24" s="23"/>
    </row>
    <row r="25" spans="3:17">
      <c r="C25" s="27">
        <v>1947</v>
      </c>
      <c r="D25" s="28">
        <v>17.601804974686331</v>
      </c>
      <c r="E25" s="28">
        <v>6.2733876293198321E-2</v>
      </c>
      <c r="F25" s="28">
        <v>-2.0685670261941449</v>
      </c>
      <c r="G25" s="28">
        <f t="shared" si="0"/>
        <v>15.595971824785384</v>
      </c>
      <c r="I25" s="123"/>
      <c r="J25" s="124"/>
      <c r="K25" s="124"/>
      <c r="L25" s="125"/>
      <c r="M25" s="23"/>
    </row>
    <row r="26" spans="3:17">
      <c r="C26" s="27">
        <v>1948</v>
      </c>
      <c r="D26" s="28">
        <v>18.194851743238839</v>
      </c>
      <c r="E26" s="28">
        <v>-0.23786249592701206</v>
      </c>
      <c r="F26" s="28">
        <v>-1.7807103290974258</v>
      </c>
      <c r="G26" s="28">
        <f t="shared" si="0"/>
        <v>16.1762789182144</v>
      </c>
      <c r="I26" s="41"/>
      <c r="J26" s="43"/>
      <c r="K26" s="43"/>
      <c r="L26" s="44"/>
      <c r="M26" s="23"/>
    </row>
    <row r="27" spans="3:17">
      <c r="C27" s="27">
        <v>1949</v>
      </c>
      <c r="D27" s="28">
        <v>17.417720840480275</v>
      </c>
      <c r="E27" s="28">
        <v>0.34814536878216124</v>
      </c>
      <c r="F27" s="28">
        <v>-0.68181818181818188</v>
      </c>
      <c r="G27" s="28">
        <f t="shared" si="0"/>
        <v>17.084048027444254</v>
      </c>
      <c r="I27" s="41"/>
      <c r="J27" s="43"/>
      <c r="K27" s="43"/>
      <c r="L27" s="44"/>
      <c r="M27" s="23"/>
    </row>
    <row r="28" spans="3:17">
      <c r="C28" s="27">
        <v>1950</v>
      </c>
      <c r="D28" s="28">
        <v>16.839877235686316</v>
      </c>
      <c r="E28" s="28">
        <v>-1.1834585670441315</v>
      </c>
      <c r="F28" s="28">
        <v>-0.33336861043496663</v>
      </c>
      <c r="G28" s="28">
        <f t="shared" si="0"/>
        <v>15.323050058207219</v>
      </c>
      <c r="L28" s="44"/>
      <c r="M28" s="23"/>
    </row>
    <row r="29" spans="3:17">
      <c r="C29" s="29">
        <v>1951</v>
      </c>
      <c r="D29" s="28">
        <v>16.373040752351098</v>
      </c>
      <c r="E29" s="28">
        <v>-1.1645768025078369</v>
      </c>
      <c r="F29" s="28">
        <v>-1.6159874608150471</v>
      </c>
      <c r="G29" s="28">
        <f t="shared" si="0"/>
        <v>13.592476489028215</v>
      </c>
      <c r="L29" s="44"/>
      <c r="M29" s="23"/>
    </row>
    <row r="30" spans="3:17">
      <c r="C30" s="27">
        <v>1952</v>
      </c>
      <c r="D30" s="28">
        <v>16.491623586115754</v>
      </c>
      <c r="E30" s="28">
        <v>0.85357795312317797</v>
      </c>
      <c r="F30" s="28">
        <v>-2.5669530065689741</v>
      </c>
      <c r="G30" s="28">
        <f t="shared" si="0"/>
        <v>14.778248532669958</v>
      </c>
      <c r="L30" s="41"/>
      <c r="M30" s="23"/>
    </row>
    <row r="31" spans="3:17">
      <c r="C31" s="27">
        <v>1953</v>
      </c>
      <c r="D31" s="28">
        <v>16.629006931944392</v>
      </c>
      <c r="E31" s="28">
        <v>1.1014514955382788</v>
      </c>
      <c r="F31" s="28">
        <v>-7.6596070621577111E-2</v>
      </c>
      <c r="G31" s="28">
        <f t="shared" si="0"/>
        <v>17.653862356861094</v>
      </c>
      <c r="L31" s="41"/>
      <c r="M31" s="23"/>
    </row>
    <row r="32" spans="3:17">
      <c r="C32" s="27">
        <v>1954</v>
      </c>
      <c r="D32" s="28">
        <v>17.291053227633068</v>
      </c>
      <c r="E32" s="28">
        <v>-1.0396375990939977</v>
      </c>
      <c r="F32" s="28">
        <v>-0.33522083805209513</v>
      </c>
      <c r="G32" s="28">
        <f t="shared" si="0"/>
        <v>15.916194790486976</v>
      </c>
      <c r="I32" s="41"/>
      <c r="J32" s="41"/>
      <c r="K32" s="41"/>
      <c r="L32" s="41"/>
      <c r="M32" s="23"/>
    </row>
    <row r="33" spans="3:13">
      <c r="C33" s="27">
        <v>1955</v>
      </c>
      <c r="D33" s="28">
        <v>16.428757974853561</v>
      </c>
      <c r="E33" s="28">
        <v>-2.519120993918591</v>
      </c>
      <c r="F33" s="28">
        <v>-1.1282319143379473</v>
      </c>
      <c r="G33" s="28">
        <f t="shared" si="0"/>
        <v>12.781405066597022</v>
      </c>
      <c r="M33" s="23"/>
    </row>
    <row r="34" spans="3:13">
      <c r="C34" s="27">
        <v>1956</v>
      </c>
      <c r="D34" s="28">
        <v>16.077099180267336</v>
      </c>
      <c r="E34" s="28">
        <v>-2.4924303965733698</v>
      </c>
      <c r="F34" s="28">
        <v>-1.5722620190532457</v>
      </c>
      <c r="G34" s="28">
        <f t="shared" si="0"/>
        <v>12.012406764640719</v>
      </c>
      <c r="M34" s="23"/>
    </row>
    <row r="35" spans="3:13">
      <c r="C35" s="27">
        <v>1957</v>
      </c>
      <c r="D35" s="28">
        <v>16.084176683350993</v>
      </c>
      <c r="E35" s="28">
        <v>-2.4960724854773302</v>
      </c>
      <c r="F35" s="28">
        <v>-1.8282123415293559</v>
      </c>
      <c r="G35" s="28">
        <f t="shared" si="0"/>
        <v>11.759891856344305</v>
      </c>
      <c r="M35" s="23"/>
    </row>
    <row r="36" spans="3:13">
      <c r="C36" s="27">
        <v>1958</v>
      </c>
      <c r="D36" s="28">
        <v>15.816577462751338</v>
      </c>
      <c r="E36" s="28">
        <v>-3.4406191233907131</v>
      </c>
      <c r="F36" s="28">
        <v>-1.9528424707073628</v>
      </c>
      <c r="G36" s="28">
        <f t="shared" si="0"/>
        <v>10.423115868653262</v>
      </c>
      <c r="M36" s="23"/>
    </row>
    <row r="37" spans="3:13">
      <c r="C37" s="27">
        <v>1959</v>
      </c>
      <c r="D37" s="28">
        <v>15.803945436969675</v>
      </c>
      <c r="E37" s="28">
        <v>-3.5100784075042069</v>
      </c>
      <c r="F37" s="28">
        <v>-1.5695821846693638</v>
      </c>
      <c r="G37" s="28">
        <f t="shared" si="0"/>
        <v>10.724284844796106</v>
      </c>
      <c r="M37" s="23"/>
    </row>
    <row r="38" spans="3:13">
      <c r="C38" s="27">
        <v>1960</v>
      </c>
      <c r="D38" s="28">
        <v>15.547191250621404</v>
      </c>
      <c r="E38" s="28">
        <v>-6.5492507634400967</v>
      </c>
      <c r="F38" s="28">
        <v>-4.3377601022654639</v>
      </c>
      <c r="G38" s="28">
        <f t="shared" si="0"/>
        <v>4.6601803849158427</v>
      </c>
      <c r="M38" s="23"/>
    </row>
    <row r="39" spans="3:13">
      <c r="C39" s="29">
        <v>1961</v>
      </c>
      <c r="D39" s="28">
        <v>15.573828345567476</v>
      </c>
      <c r="E39" s="28">
        <v>-13.274280067758328</v>
      </c>
      <c r="F39" s="28">
        <v>-5.0014116318464144</v>
      </c>
      <c r="G39" s="28">
        <f t="shared" si="0"/>
        <v>-2.7018633540372665</v>
      </c>
      <c r="M39" s="23"/>
    </row>
    <row r="40" spans="3:13">
      <c r="C40" s="27">
        <v>1962</v>
      </c>
      <c r="D40" s="28">
        <v>14.633923873004736</v>
      </c>
      <c r="E40" s="28">
        <v>-10.868970356077881</v>
      </c>
      <c r="F40" s="28">
        <v>-3.0885809507104018</v>
      </c>
      <c r="G40" s="28">
        <f t="shared" si="0"/>
        <v>0.67637256621645347</v>
      </c>
      <c r="M40" s="23"/>
    </row>
    <row r="41" spans="3:13">
      <c r="C41" s="27">
        <v>1963</v>
      </c>
      <c r="D41" s="28">
        <v>14.050111669458403</v>
      </c>
      <c r="E41" s="28">
        <v>-10.507398101619208</v>
      </c>
      <c r="F41" s="28">
        <v>9.2825237297599103E-2</v>
      </c>
      <c r="G41" s="28">
        <f t="shared" si="0"/>
        <v>3.6355388051367945</v>
      </c>
      <c r="M41" s="23"/>
    </row>
    <row r="42" spans="3:13">
      <c r="C42" s="27">
        <v>1964</v>
      </c>
      <c r="D42" s="28">
        <v>15.163035937283198</v>
      </c>
      <c r="E42" s="28">
        <v>-6.4985430831136393</v>
      </c>
      <c r="F42" s="28">
        <v>-1.0413486887748022</v>
      </c>
      <c r="G42" s="28">
        <f t="shared" si="0"/>
        <v>7.6231441653947574</v>
      </c>
      <c r="M42" s="23"/>
    </row>
    <row r="43" spans="3:13">
      <c r="C43" s="27">
        <v>1965</v>
      </c>
      <c r="D43" s="28">
        <v>14.11922904527118</v>
      </c>
      <c r="E43" s="28">
        <v>-2.0942661104023723</v>
      </c>
      <c r="F43" s="28">
        <v>-0.8737027204082336</v>
      </c>
      <c r="G43" s="28">
        <f t="shared" si="0"/>
        <v>11.151260214460573</v>
      </c>
      <c r="M43" s="23"/>
    </row>
    <row r="44" spans="3:13">
      <c r="C44" s="27">
        <v>1966</v>
      </c>
      <c r="D44" s="28">
        <v>13.976060637239771</v>
      </c>
      <c r="E44" s="28">
        <v>-3.2980073395754022</v>
      </c>
      <c r="F44" s="28">
        <v>-2.5379840175601055E-2</v>
      </c>
      <c r="G44" s="28">
        <f t="shared" si="0"/>
        <v>10.652673457488767</v>
      </c>
      <c r="M44" s="23"/>
    </row>
    <row r="45" spans="3:13">
      <c r="C45" s="27">
        <v>1967</v>
      </c>
      <c r="D45" s="28">
        <v>13.253439857967155</v>
      </c>
      <c r="E45" s="28">
        <v>-5.1992215507528421</v>
      </c>
      <c r="F45" s="28">
        <v>0.14066714466181843</v>
      </c>
      <c r="G45" s="28">
        <f t="shared" si="0"/>
        <v>8.1948854518761323</v>
      </c>
      <c r="M45" s="23"/>
    </row>
    <row r="46" spans="3:13">
      <c r="C46" s="27">
        <v>1968</v>
      </c>
      <c r="D46" s="28">
        <v>12.019600503624051</v>
      </c>
      <c r="E46" s="28">
        <v>-6.572974444482254</v>
      </c>
      <c r="F46" s="28">
        <v>-0.43965018545615409</v>
      </c>
      <c r="G46" s="28">
        <f t="shared" si="0"/>
        <v>5.0069758736856436</v>
      </c>
      <c r="M46" s="23"/>
    </row>
    <row r="47" spans="3:13">
      <c r="C47" s="27">
        <v>1969</v>
      </c>
      <c r="D47" s="28">
        <v>12.390972340064483</v>
      </c>
      <c r="E47" s="28">
        <v>-6.7659935516714746</v>
      </c>
      <c r="F47" s="28">
        <v>-0.42355336840319024</v>
      </c>
      <c r="G47" s="28">
        <f t="shared" si="0"/>
        <v>5.2014254199898176</v>
      </c>
      <c r="M47" s="23"/>
    </row>
    <row r="48" spans="3:13">
      <c r="C48" s="27">
        <v>1970</v>
      </c>
      <c r="D48" s="28">
        <v>11.130458348860056</v>
      </c>
      <c r="E48" s="28">
        <v>-5.8721501405874186</v>
      </c>
      <c r="F48" s="28">
        <v>-0.31098614451709067</v>
      </c>
      <c r="G48" s="28">
        <f t="shared" si="0"/>
        <v>4.9473220637555473</v>
      </c>
      <c r="M48" s="23"/>
    </row>
    <row r="49" spans="3:13">
      <c r="C49" s="29">
        <v>1971</v>
      </c>
      <c r="D49" s="28">
        <v>11.109850646195211</v>
      </c>
      <c r="E49" s="28">
        <v>-4.5959184640990429</v>
      </c>
      <c r="F49" s="28">
        <v>-0.51472119550770301</v>
      </c>
      <c r="G49" s="28">
        <f t="shared" si="0"/>
        <v>5.9992109865884649</v>
      </c>
      <c r="M49" s="23"/>
    </row>
    <row r="50" spans="3:13">
      <c r="C50" s="27">
        <v>1972</v>
      </c>
      <c r="D50" s="28">
        <v>11.118617568817463</v>
      </c>
      <c r="E50" s="28">
        <v>0.64828838724785742</v>
      </c>
      <c r="F50" s="28">
        <v>7.4802506220906631E-2</v>
      </c>
      <c r="G50" s="28">
        <f t="shared" si="0"/>
        <v>11.841708462286228</v>
      </c>
      <c r="M50" s="23"/>
    </row>
    <row r="51" spans="3:13">
      <c r="C51" s="27">
        <v>1973</v>
      </c>
      <c r="D51" s="28">
        <v>11.055098788400114</v>
      </c>
      <c r="E51" s="28">
        <v>0.67548193935999257</v>
      </c>
      <c r="F51" s="28">
        <v>0.26205765268359038</v>
      </c>
      <c r="G51" s="28">
        <f t="shared" si="0"/>
        <v>11.992638380443697</v>
      </c>
      <c r="M51" s="23"/>
    </row>
    <row r="52" spans="3:13">
      <c r="C52" s="27">
        <v>1974</v>
      </c>
      <c r="D52" s="28">
        <v>11.025370690235313</v>
      </c>
      <c r="E52" s="28">
        <v>0.25137132625095171</v>
      </c>
      <c r="F52" s="28">
        <v>0.46447615139283466</v>
      </c>
      <c r="G52" s="28">
        <f t="shared" si="0"/>
        <v>11.741218167879101</v>
      </c>
      <c r="M52" s="23"/>
    </row>
    <row r="53" spans="3:13">
      <c r="C53" s="27">
        <v>1975</v>
      </c>
      <c r="D53" s="28">
        <v>9.6575241103248484</v>
      </c>
      <c r="E53" s="28">
        <v>-0.21430673893420946</v>
      </c>
      <c r="F53" s="28">
        <v>1.017957009937495</v>
      </c>
      <c r="G53" s="28">
        <f t="shared" si="0"/>
        <v>10.461174381328135</v>
      </c>
      <c r="M53" s="23"/>
    </row>
    <row r="54" spans="3:13">
      <c r="C54" s="27">
        <v>1976</v>
      </c>
      <c r="D54" s="28">
        <v>8.9930532954180773</v>
      </c>
      <c r="E54" s="28">
        <v>-0.64573814443873401</v>
      </c>
      <c r="F54" s="28">
        <v>0.65998713057479441</v>
      </c>
      <c r="G54" s="28">
        <f t="shared" si="0"/>
        <v>9.0073022815541375</v>
      </c>
      <c r="M54" s="23"/>
    </row>
    <row r="55" spans="3:13">
      <c r="C55" s="27">
        <v>1977</v>
      </c>
      <c r="D55" s="28">
        <v>8.1094965153452989</v>
      </c>
      <c r="E55" s="28">
        <v>-0.33540584589257955</v>
      </c>
      <c r="F55" s="28">
        <v>0.4896154302110069</v>
      </c>
      <c r="G55" s="28">
        <f t="shared" si="0"/>
        <v>8.2637060996637253</v>
      </c>
      <c r="M55" s="23"/>
    </row>
    <row r="56" spans="3:13">
      <c r="C56" s="27">
        <v>1978</v>
      </c>
      <c r="D56" s="28">
        <v>7.6645341911724829</v>
      </c>
      <c r="E56" s="28">
        <v>-1.4725501467764996</v>
      </c>
      <c r="F56" s="28">
        <v>0.1537628186192099</v>
      </c>
      <c r="G56" s="28">
        <f t="shared" si="0"/>
        <v>6.3457468630151936</v>
      </c>
      <c r="M56" s="23"/>
    </row>
    <row r="57" spans="3:13">
      <c r="C57" s="27">
        <v>1979</v>
      </c>
      <c r="D57" s="28">
        <v>6.3637052554946809</v>
      </c>
      <c r="E57" s="28">
        <v>-1.2778142590754142</v>
      </c>
      <c r="F57" s="28">
        <v>-0.1312692563913701</v>
      </c>
      <c r="G57" s="28">
        <f t="shared" si="0"/>
        <v>4.9546217400278962</v>
      </c>
      <c r="M57" s="23"/>
    </row>
    <row r="58" spans="3:13">
      <c r="C58" s="27">
        <v>1980</v>
      </c>
      <c r="D58" s="28">
        <v>6.298588684620757</v>
      </c>
      <c r="E58" s="28">
        <v>-1.0731069063040772</v>
      </c>
      <c r="F58" s="28">
        <v>-0.17916658517951672</v>
      </c>
      <c r="G58" s="28">
        <f t="shared" si="0"/>
        <v>5.046315193137163</v>
      </c>
      <c r="M58" s="23"/>
    </row>
    <row r="59" spans="3:13">
      <c r="C59" s="29">
        <v>1981</v>
      </c>
      <c r="D59" s="28">
        <v>5.7221748410899647</v>
      </c>
      <c r="E59" s="28">
        <v>-0.88270264072588944</v>
      </c>
      <c r="F59" s="28">
        <v>-3.7695486436692786E-2</v>
      </c>
      <c r="G59" s="28">
        <f t="shared" si="0"/>
        <v>4.8017767139273824</v>
      </c>
      <c r="M59" s="23"/>
    </row>
    <row r="60" spans="3:13">
      <c r="C60" s="27">
        <v>1982</v>
      </c>
      <c r="D60" s="28">
        <v>5.4159236665102455</v>
      </c>
      <c r="E60" s="28">
        <v>0.31471922415141562</v>
      </c>
      <c r="F60" s="28">
        <v>-6.7573908962928197E-2</v>
      </c>
      <c r="G60" s="28">
        <f t="shared" si="0"/>
        <v>5.663068981698733</v>
      </c>
      <c r="M60" s="23"/>
    </row>
    <row r="61" spans="3:13">
      <c r="C61" s="27">
        <v>1983</v>
      </c>
      <c r="D61" s="28">
        <v>3.6317828358378699</v>
      </c>
      <c r="E61" s="28">
        <v>2.8372524453620147</v>
      </c>
      <c r="F61" s="28">
        <v>7.166352541546929E-2</v>
      </c>
      <c r="G61" s="28">
        <f t="shared" si="0"/>
        <v>6.540698806615354</v>
      </c>
      <c r="M61" s="23"/>
    </row>
    <row r="62" spans="3:13">
      <c r="C62" s="27">
        <v>1984</v>
      </c>
      <c r="D62" s="28">
        <v>4.3157398502060262</v>
      </c>
      <c r="E62" s="28">
        <v>2.1637665925238325</v>
      </c>
      <c r="F62" s="28">
        <v>5.7104568706882561E-2</v>
      </c>
      <c r="G62" s="28">
        <f t="shared" si="0"/>
        <v>6.5366110114367411</v>
      </c>
      <c r="M62" s="23"/>
    </row>
    <row r="63" spans="3:13">
      <c r="C63" s="27">
        <v>1985</v>
      </c>
      <c r="D63" s="28">
        <v>3.7929656435570425</v>
      </c>
      <c r="E63" s="28">
        <v>1.6337692626990326</v>
      </c>
      <c r="F63" s="28">
        <v>2.472598203101071E-3</v>
      </c>
      <c r="G63" s="28">
        <f t="shared" si="0"/>
        <v>5.4292075044591765</v>
      </c>
      <c r="M63" s="23"/>
    </row>
    <row r="64" spans="3:13">
      <c r="C64" s="27">
        <v>1986</v>
      </c>
      <c r="D64" s="28">
        <v>2.2470594759120401</v>
      </c>
      <c r="E64" s="28">
        <v>0.67159167226326388</v>
      </c>
      <c r="F64" s="28">
        <v>9.4885428925268481E-2</v>
      </c>
      <c r="G64" s="28">
        <f t="shared" si="0"/>
        <v>3.0135365771005724</v>
      </c>
      <c r="M64" s="23"/>
    </row>
    <row r="65" spans="3:13">
      <c r="C65" s="27">
        <v>1987</v>
      </c>
      <c r="D65" s="28">
        <v>3.0029043023914803</v>
      </c>
      <c r="E65" s="28">
        <v>-4.3003948684002376E-2</v>
      </c>
      <c r="F65" s="28">
        <v>0.34710330009230489</v>
      </c>
      <c r="G65" s="28">
        <f t="shared" si="0"/>
        <v>3.3070036537997827</v>
      </c>
      <c r="M65" s="23"/>
    </row>
    <row r="66" spans="3:13">
      <c r="C66" s="27">
        <v>1988</v>
      </c>
      <c r="D66" s="28">
        <v>2.5825848268240885</v>
      </c>
      <c r="E66" s="28">
        <v>-0.547635397338884</v>
      </c>
      <c r="F66" s="28">
        <v>0.29770783345268192</v>
      </c>
      <c r="G66" s="28">
        <f t="shared" si="0"/>
        <v>2.3326572629378863</v>
      </c>
      <c r="M66" s="23"/>
    </row>
    <row r="67" spans="3:13">
      <c r="C67" s="27">
        <v>1989</v>
      </c>
      <c r="D67" s="28">
        <v>1.8284602403092982</v>
      </c>
      <c r="E67" s="28">
        <v>-0.74189529803993581</v>
      </c>
      <c r="F67" s="28">
        <v>-0.36422536872471317</v>
      </c>
      <c r="G67" s="28">
        <f t="shared" si="0"/>
        <v>0.72233957354464917</v>
      </c>
      <c r="M67" s="23"/>
    </row>
    <row r="68" spans="3:13">
      <c r="C68" s="27">
        <v>1990</v>
      </c>
      <c r="D68" s="28">
        <v>3.5262654064650025</v>
      </c>
      <c r="E68" s="28">
        <v>-1.1662816637245577</v>
      </c>
      <c r="F68" s="28">
        <v>-0.21753529464454915</v>
      </c>
      <c r="G68" s="28">
        <f t="shared" si="0"/>
        <v>2.1424484480958959</v>
      </c>
      <c r="M68" s="23"/>
    </row>
    <row r="69" spans="3:13">
      <c r="C69" s="29">
        <v>1991</v>
      </c>
      <c r="D69" s="28">
        <v>1.7197787311179715</v>
      </c>
      <c r="E69" s="28">
        <v>-1.1730458247222901</v>
      </c>
      <c r="F69" s="28">
        <v>2.9159088341103017E-2</v>
      </c>
      <c r="G69" s="28">
        <f t="shared" ref="G69:G102" si="1">+D69+E69+F69</f>
        <v>0.57589199473678443</v>
      </c>
      <c r="M69" s="23"/>
    </row>
    <row r="70" spans="3:13">
      <c r="C70" s="27">
        <v>1992</v>
      </c>
      <c r="D70" s="28">
        <v>1.6818863328691416</v>
      </c>
      <c r="E70" s="28">
        <v>-0.62350492253497203</v>
      </c>
      <c r="F70" s="28">
        <v>-0.15345014144099994</v>
      </c>
      <c r="G70" s="28">
        <v>0.90493126889316966</v>
      </c>
      <c r="M70" s="23"/>
    </row>
    <row r="71" spans="3:13">
      <c r="C71" s="27">
        <v>1993</v>
      </c>
      <c r="D71" s="28">
        <v>1.0284256360997397</v>
      </c>
      <c r="E71" s="28">
        <v>-0.29210439398943699</v>
      </c>
      <c r="F71" s="28">
        <v>-3.0301285683551555E-3</v>
      </c>
      <c r="G71" s="28">
        <v>0.73329111354194754</v>
      </c>
      <c r="M71" s="23"/>
    </row>
    <row r="72" spans="3:13">
      <c r="C72" s="27">
        <v>1994</v>
      </c>
      <c r="D72" s="28">
        <v>0.43309696738234676</v>
      </c>
      <c r="E72" s="28">
        <v>-1.3931790559152415E-2</v>
      </c>
      <c r="F72" s="28">
        <v>-0.17626743707449358</v>
      </c>
      <c r="G72" s="28">
        <v>0.2428977397487008</v>
      </c>
      <c r="M72" s="23"/>
    </row>
    <row r="73" spans="3:13">
      <c r="C73" s="27">
        <v>1995</v>
      </c>
      <c r="D73" s="28">
        <v>0.55611271156741704</v>
      </c>
      <c r="E73" s="28">
        <v>-0.795398682230957</v>
      </c>
      <c r="F73" s="28">
        <v>-0.19264035106583727</v>
      </c>
      <c r="G73" s="28">
        <v>-0.43192632172937723</v>
      </c>
      <c r="M73" s="23"/>
    </row>
    <row r="74" spans="3:13">
      <c r="C74" s="27">
        <v>1996</v>
      </c>
      <c r="D74" s="28">
        <v>0.22306890070978949</v>
      </c>
      <c r="E74" s="28">
        <v>-1.1280739788611909</v>
      </c>
      <c r="F74" s="28">
        <v>8.8500161694644738E-2</v>
      </c>
      <c r="G74" s="28">
        <v>-0.81650491645675671</v>
      </c>
      <c r="M74" s="23"/>
    </row>
    <row r="75" spans="3:13">
      <c r="C75" s="27">
        <v>1997</v>
      </c>
      <c r="D75" s="28">
        <v>7.8897977328969665E-2</v>
      </c>
      <c r="E75" s="28">
        <v>-1.7321140561298418</v>
      </c>
      <c r="F75" s="28">
        <v>2.2455578162860597E-2</v>
      </c>
      <c r="G75" s="28">
        <v>-1.6307605006380115</v>
      </c>
      <c r="M75" s="23"/>
    </row>
    <row r="76" spans="3:13">
      <c r="C76" s="27">
        <v>1998</v>
      </c>
      <c r="D76" s="28">
        <v>-0.69337329758608779</v>
      </c>
      <c r="E76" s="28">
        <v>-1.9171163456064462</v>
      </c>
      <c r="F76" s="28">
        <v>-8.7583995484558461E-2</v>
      </c>
      <c r="G76" s="28">
        <v>-2.6980736386770925</v>
      </c>
      <c r="M76" s="23"/>
    </row>
    <row r="77" spans="3:13">
      <c r="C77" s="27">
        <v>1999</v>
      </c>
      <c r="D77" s="28">
        <v>-0.34386679429571326</v>
      </c>
      <c r="E77" s="28">
        <v>-1.8778541248772993</v>
      </c>
      <c r="F77" s="28">
        <v>9.0234548857740363E-2</v>
      </c>
      <c r="G77" s="28">
        <v>-2.1314863703152724</v>
      </c>
      <c r="M77" s="23"/>
    </row>
    <row r="78" spans="3:13">
      <c r="C78" s="27">
        <v>2000</v>
      </c>
      <c r="D78" s="28">
        <v>5.8046869486502117E-2</v>
      </c>
      <c r="E78" s="28">
        <v>-2.166675781043542</v>
      </c>
      <c r="F78" s="28">
        <v>-0.10753946346973024</v>
      </c>
      <c r="G78" s="28">
        <v>-2.2161683750267702</v>
      </c>
      <c r="M78" s="23"/>
    </row>
    <row r="79" spans="3:13">
      <c r="C79" s="29">
        <v>2001</v>
      </c>
      <c r="D79" s="28">
        <v>-0.18935215824692991</v>
      </c>
      <c r="E79" s="28">
        <v>-2.4309385494031424</v>
      </c>
      <c r="F79" s="28">
        <v>-0.31558693041154989</v>
      </c>
      <c r="G79" s="28">
        <v>-2.9358776380616218</v>
      </c>
      <c r="M79" s="23"/>
    </row>
    <row r="80" spans="3:13">
      <c r="C80" s="27">
        <v>2002</v>
      </c>
      <c r="D80" s="28">
        <v>-0.38686889712015654</v>
      </c>
      <c r="E80" s="28">
        <v>-9.3191873791226287E-2</v>
      </c>
      <c r="F80" s="28">
        <v>1.7547048867795372</v>
      </c>
      <c r="G80" s="28">
        <v>1.2746441158681543</v>
      </c>
      <c r="M80" s="23"/>
    </row>
    <row r="81" spans="3:13">
      <c r="C81" s="27">
        <v>2003</v>
      </c>
      <c r="D81" s="28">
        <v>-0.63732950976442682</v>
      </c>
      <c r="E81" s="28">
        <v>-0.46284448547733592</v>
      </c>
      <c r="F81" s="28">
        <v>2.6858449177104138</v>
      </c>
      <c r="G81" s="28">
        <v>1.5856709224686512</v>
      </c>
      <c r="M81" s="23"/>
    </row>
    <row r="82" spans="3:13">
      <c r="C82" s="27">
        <v>2004</v>
      </c>
      <c r="D82" s="28">
        <v>-0.16686118524617066</v>
      </c>
      <c r="E82" s="28">
        <v>-0.1748069559721788</v>
      </c>
      <c r="F82" s="28">
        <v>2.0744573726208912</v>
      </c>
      <c r="G82" s="28">
        <v>1.7327892314025419</v>
      </c>
      <c r="M82" s="23"/>
    </row>
    <row r="83" spans="3:13">
      <c r="C83" s="27">
        <v>2005</v>
      </c>
      <c r="D83" s="28">
        <v>-0.53452083197313238</v>
      </c>
      <c r="E83" s="28">
        <v>0.29227794351042286</v>
      </c>
      <c r="F83" s="28">
        <v>1.8811960330743918</v>
      </c>
      <c r="G83" s="28">
        <v>1.6389531446116823</v>
      </c>
      <c r="M83" s="23"/>
    </row>
    <row r="84" spans="3:13">
      <c r="C84" s="27">
        <v>2006</v>
      </c>
      <c r="D84" s="28">
        <v>-0.37584756061531788</v>
      </c>
      <c r="E84" s="28">
        <v>0.40752353006750025</v>
      </c>
      <c r="F84" s="28">
        <v>1.7092840439004571</v>
      </c>
      <c r="G84" s="28">
        <v>1.7409600133526395</v>
      </c>
      <c r="M84" s="23"/>
    </row>
    <row r="85" spans="3:13">
      <c r="C85" s="27">
        <v>2007</v>
      </c>
      <c r="D85" s="28">
        <v>-0.54007915895884406</v>
      </c>
      <c r="E85" s="28">
        <v>0.13365288523165994</v>
      </c>
      <c r="F85" s="28">
        <v>4.0551500405515002</v>
      </c>
      <c r="G85" s="28">
        <v>3.648723766824316</v>
      </c>
      <c r="M85" s="23"/>
    </row>
    <row r="86" spans="3:13">
      <c r="C86" s="27">
        <v>2008</v>
      </c>
      <c r="D86" s="28">
        <v>-0.60808185605479037</v>
      </c>
      <c r="E86" s="28">
        <v>-4.2396145342465462E-2</v>
      </c>
      <c r="F86" s="28">
        <v>3.1161166826712114</v>
      </c>
      <c r="G86" s="28">
        <v>2.4656386812739557</v>
      </c>
      <c r="M86" s="23"/>
    </row>
    <row r="87" spans="3:13">
      <c r="C87" s="27">
        <v>2009</v>
      </c>
      <c r="D87" s="28">
        <v>-0.89995282505352547</v>
      </c>
      <c r="E87" s="28">
        <v>-0.81527984420171529</v>
      </c>
      <c r="F87" s="28">
        <v>2.0672303467963373</v>
      </c>
      <c r="G87" s="28">
        <v>0.35199767754109645</v>
      </c>
      <c r="M87" s="23"/>
    </row>
    <row r="88" spans="3:13">
      <c r="C88" s="27">
        <v>2010</v>
      </c>
      <c r="D88" s="28">
        <v>-0.60129129571928941</v>
      </c>
      <c r="E88" s="28">
        <v>-0.56503252411812621</v>
      </c>
      <c r="F88" s="28">
        <v>2.4486757087985533</v>
      </c>
      <c r="G88" s="28">
        <v>1.2823518889611378</v>
      </c>
      <c r="M88" s="23"/>
    </row>
    <row r="89" spans="3:13">
      <c r="C89" s="29">
        <v>2011</v>
      </c>
      <c r="D89" s="28">
        <v>-1.240141689057275</v>
      </c>
      <c r="E89" s="28">
        <v>-0.87468347089865273</v>
      </c>
      <c r="F89" s="28">
        <v>1.6593615293912976</v>
      </c>
      <c r="G89" s="28">
        <v>-0.45546363056463024</v>
      </c>
      <c r="M89" s="23"/>
    </row>
    <row r="90" spans="3:13">
      <c r="C90" s="27">
        <v>2012</v>
      </c>
      <c r="D90" s="28">
        <v>-1.9228549622287714</v>
      </c>
      <c r="E90" s="28">
        <v>-0.36317907991813059</v>
      </c>
      <c r="F90" s="28">
        <v>1.9863055502344349</v>
      </c>
      <c r="G90" s="28">
        <v>-0.29972849191246698</v>
      </c>
      <c r="M90" s="23"/>
    </row>
    <row r="91" spans="3:13">
      <c r="C91" s="27">
        <v>2013</v>
      </c>
      <c r="D91" s="28">
        <v>-2.0223088974032017</v>
      </c>
      <c r="E91" s="28">
        <v>-0.36345922468281228</v>
      </c>
      <c r="F91" s="28">
        <v>1.1429915717978623</v>
      </c>
      <c r="G91" s="28">
        <v>-1.2427765502881516</v>
      </c>
      <c r="M91" s="23"/>
    </row>
    <row r="92" spans="3:13">
      <c r="C92" s="27">
        <v>2014</v>
      </c>
      <c r="D92" s="28">
        <v>-2.4064195421623245</v>
      </c>
      <c r="E92" s="28">
        <v>-0.30171121147956631</v>
      </c>
      <c r="F92" s="28">
        <v>0.35381395081137901</v>
      </c>
      <c r="G92" s="28">
        <v>-2.3543168028305117</v>
      </c>
      <c r="M92" s="23"/>
    </row>
    <row r="93" spans="3:13">
      <c r="C93" s="27">
        <v>2015</v>
      </c>
      <c r="D93" s="28">
        <v>-3.3094975774307578</v>
      </c>
      <c r="E93" s="28">
        <v>-0.71039343885724493</v>
      </c>
      <c r="F93" s="28">
        <v>0.28257737302704783</v>
      </c>
      <c r="G93" s="28">
        <f t="shared" si="1"/>
        <v>-3.7373136432609546</v>
      </c>
      <c r="M93" s="23"/>
    </row>
    <row r="94" spans="3:13">
      <c r="C94" s="27">
        <v>2016</v>
      </c>
      <c r="D94" s="28">
        <v>-3.4250888367170012</v>
      </c>
      <c r="E94" s="28">
        <v>-0.77698774536635673</v>
      </c>
      <c r="F94" s="28">
        <v>0.7544221672042255</v>
      </c>
      <c r="G94" s="28">
        <f t="shared" si="1"/>
        <v>-3.4476544148791319</v>
      </c>
      <c r="M94" s="23"/>
    </row>
    <row r="95" spans="3:13">
      <c r="C95" s="27">
        <v>2017</v>
      </c>
      <c r="D95" s="28">
        <v>-4.0582897959196167</v>
      </c>
      <c r="E95" s="28">
        <v>-0.79011493387607068</v>
      </c>
      <c r="F95" s="28">
        <v>1.2993137138798592</v>
      </c>
      <c r="G95" s="28">
        <f t="shared" si="1"/>
        <v>-3.5490910159158284</v>
      </c>
      <c r="M95" s="23"/>
    </row>
    <row r="96" spans="3:13">
      <c r="C96" s="27">
        <v>2018</v>
      </c>
      <c r="D96" s="28">
        <v>-4.204350233009774</v>
      </c>
      <c r="E96" s="28">
        <v>-1.2221447964941412</v>
      </c>
      <c r="F96" s="28">
        <v>2.704948241737536E-2</v>
      </c>
      <c r="G96" s="28">
        <f t="shared" si="1"/>
        <v>-5.3994455470865397</v>
      </c>
      <c r="M96" s="23"/>
    </row>
    <row r="97" spans="3:13">
      <c r="C97" s="27">
        <v>2019</v>
      </c>
      <c r="D97" s="28">
        <v>-5.0372957792470832</v>
      </c>
      <c r="E97" s="28">
        <v>-0.92582342314706989</v>
      </c>
      <c r="F97" s="28">
        <v>0.3123185228385239</v>
      </c>
      <c r="G97" s="28">
        <f t="shared" si="1"/>
        <v>-5.6508006795556289</v>
      </c>
      <c r="M97" s="23"/>
    </row>
    <row r="98" spans="3:13">
      <c r="C98" s="27">
        <v>2020</v>
      </c>
      <c r="D98" s="28">
        <v>-6.5884469486970056</v>
      </c>
      <c r="E98" s="28">
        <v>-0.43602313171427992</v>
      </c>
      <c r="F98" s="28">
        <v>8.1832421568152819E-2</v>
      </c>
      <c r="G98" s="28">
        <f t="shared" si="1"/>
        <v>-6.9426376588431324</v>
      </c>
      <c r="M98" s="23"/>
    </row>
    <row r="99" spans="3:13">
      <c r="C99" s="27">
        <v>2021</v>
      </c>
      <c r="D99" s="28">
        <v>-6.5215674043740011</v>
      </c>
      <c r="E99" s="28">
        <v>-0.22596686595601451</v>
      </c>
      <c r="F99" s="28">
        <v>1.098992055596661</v>
      </c>
      <c r="G99" s="28">
        <f t="shared" si="1"/>
        <v>-5.6485422147333537</v>
      </c>
      <c r="M99" s="23"/>
    </row>
    <row r="100" spans="3:13">
      <c r="C100" s="27">
        <v>2022</v>
      </c>
      <c r="D100" s="28">
        <v>-8.11862928474876</v>
      </c>
      <c r="E100" s="28">
        <v>-0.46753195881043441</v>
      </c>
      <c r="F100" s="28">
        <v>1.7027008499920551</v>
      </c>
      <c r="G100" s="28">
        <f t="shared" si="1"/>
        <v>-6.8834603935671392</v>
      </c>
      <c r="M100" s="23"/>
    </row>
    <row r="101" spans="3:13">
      <c r="C101" s="27">
        <v>2023</v>
      </c>
      <c r="D101" s="28">
        <v>-7.3200810900340123</v>
      </c>
      <c r="E101" s="28">
        <v>-0.42685651618386461</v>
      </c>
      <c r="F101" s="28">
        <v>2.24925435090337</v>
      </c>
      <c r="G101" s="28">
        <f t="shared" si="1"/>
        <v>-5.4976832553145067</v>
      </c>
      <c r="M101" s="23"/>
    </row>
    <row r="102" spans="3:13">
      <c r="C102" s="27">
        <v>2024</v>
      </c>
      <c r="D102" s="28">
        <v>-7.3205283139802493</v>
      </c>
      <c r="E102" s="28">
        <v>-0.14363991197746195</v>
      </c>
      <c r="F102" s="28">
        <v>1.539819856398392</v>
      </c>
      <c r="G102" s="28">
        <f t="shared" si="1"/>
        <v>-5.9243483695593193</v>
      </c>
      <c r="M102" s="23"/>
    </row>
    <row r="103" spans="3:13">
      <c r="C103" s="25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D1" zoomScaleNormal="100" workbookViewId="0">
      <selection activeCell="F2" sqref="F2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3" t="s">
        <v>12</v>
      </c>
      <c r="C2" s="30"/>
      <c r="D2" s="30"/>
      <c r="F2" s="57" t="s">
        <v>225</v>
      </c>
    </row>
    <row r="3" spans="2:6">
      <c r="B3" s="31"/>
      <c r="C3" s="50" t="s">
        <v>19</v>
      </c>
      <c r="D3" s="50" t="s">
        <v>1</v>
      </c>
    </row>
    <row r="4" spans="2:6">
      <c r="B4" s="31">
        <v>1881</v>
      </c>
      <c r="C4" s="51">
        <v>12.529602784455848</v>
      </c>
      <c r="D4" s="51">
        <v>15.913783293408484</v>
      </c>
    </row>
    <row r="5" spans="2:6">
      <c r="B5" s="31"/>
      <c r="C5" s="51"/>
      <c r="D5" s="51"/>
    </row>
    <row r="6" spans="2:6">
      <c r="B6" s="31">
        <v>1901</v>
      </c>
      <c r="C6" s="51">
        <v>15.271964920633701</v>
      </c>
      <c r="D6" s="51">
        <v>18.0854183246778</v>
      </c>
    </row>
    <row r="7" spans="2:6">
      <c r="B7" s="31">
        <v>1911</v>
      </c>
      <c r="C7" s="51">
        <v>16.839422318988536</v>
      </c>
      <c r="D7" s="51">
        <v>19.129833000447871</v>
      </c>
    </row>
    <row r="8" spans="2:6">
      <c r="B8" s="31">
        <v>1921</v>
      </c>
      <c r="C8" s="51">
        <v>18.833536282216635</v>
      </c>
      <c r="D8" s="51">
        <v>21.610463789294357</v>
      </c>
    </row>
    <row r="9" spans="2:6">
      <c r="B9" s="31">
        <v>1931</v>
      </c>
      <c r="C9" s="51">
        <v>21.30759384320476</v>
      </c>
      <c r="D9" s="51">
        <v>24.626870770154216</v>
      </c>
    </row>
    <row r="10" spans="2:6">
      <c r="B10" s="31">
        <v>1936</v>
      </c>
      <c r="C10" s="51">
        <v>21.398926583204084</v>
      </c>
      <c r="D10" s="51">
        <v>24.276084370347093</v>
      </c>
    </row>
    <row r="11" spans="2:6">
      <c r="B11" s="31"/>
      <c r="C11" s="51"/>
      <c r="D11" s="51"/>
    </row>
    <row r="12" spans="2:6">
      <c r="B12" s="31">
        <v>1951</v>
      </c>
      <c r="C12" s="159">
        <v>25.34823469646939</v>
      </c>
      <c r="D12" s="51">
        <v>33.531266062719183</v>
      </c>
    </row>
    <row r="13" spans="2:6">
      <c r="B13" s="31">
        <v>1961</v>
      </c>
      <c r="C13" s="159">
        <v>30.010133667905226</v>
      </c>
      <c r="D13" s="51">
        <v>41.871290228037921</v>
      </c>
    </row>
    <row r="14" spans="2:6">
      <c r="B14" s="31">
        <v>1971</v>
      </c>
      <c r="C14" s="159">
        <v>34.596499455194959</v>
      </c>
      <c r="D14" s="51">
        <v>47.600159347126329</v>
      </c>
    </row>
    <row r="15" spans="2:6">
      <c r="B15" s="31">
        <v>1981</v>
      </c>
      <c r="C15" s="159">
        <v>43.285052256973302</v>
      </c>
      <c r="D15" s="51">
        <v>61.719691936105484</v>
      </c>
      <c r="F15" s="40" t="s">
        <v>2</v>
      </c>
    </row>
    <row r="16" spans="2:6">
      <c r="B16" s="31">
        <v>1991</v>
      </c>
      <c r="C16" s="159">
        <v>67.909711210101392</v>
      </c>
      <c r="D16" s="51">
        <v>96.572418060878178</v>
      </c>
      <c r="F16" s="40" t="s">
        <v>191</v>
      </c>
    </row>
    <row r="17" spans="2:6">
      <c r="B17" s="31">
        <v>2001</v>
      </c>
      <c r="C17" s="159">
        <v>116.05131469594893</v>
      </c>
      <c r="D17" s="51">
        <v>131.37888373522264</v>
      </c>
    </row>
    <row r="18" spans="2:6">
      <c r="B18" s="31">
        <v>2011</v>
      </c>
      <c r="C18" s="159">
        <v>164.0921747287951</v>
      </c>
      <c r="D18" s="51">
        <v>148.74979627177038</v>
      </c>
    </row>
    <row r="19" spans="2:6">
      <c r="B19" s="31">
        <v>2021</v>
      </c>
      <c r="C19" s="159">
        <v>241.77141065756553</v>
      </c>
      <c r="D19" s="51">
        <v>187.60732436602069</v>
      </c>
      <c r="F19" s="17"/>
    </row>
    <row r="20" spans="2:6">
      <c r="B20" s="31">
        <v>2024</v>
      </c>
      <c r="C20" s="159">
        <v>282.53085037731626</v>
      </c>
      <c r="D20" s="51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M15" sqref="M15"/>
    </sheetView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13" t="s">
        <v>13</v>
      </c>
      <c r="F2" s="57" t="s">
        <v>226</v>
      </c>
    </row>
    <row r="3" spans="2:6">
      <c r="B3" s="94"/>
      <c r="C3" s="94">
        <v>2025</v>
      </c>
      <c r="D3" s="94">
        <v>1974</v>
      </c>
      <c r="E3" s="7"/>
    </row>
    <row r="4" spans="2:6">
      <c r="B4" s="31" t="s">
        <v>14</v>
      </c>
      <c r="C4" s="35">
        <v>82.075000000000003</v>
      </c>
      <c r="D4" s="35">
        <v>71.314999999999998</v>
      </c>
      <c r="E4" s="7"/>
    </row>
    <row r="5" spans="2:6">
      <c r="B5" s="31" t="s">
        <v>15</v>
      </c>
      <c r="C5" s="35">
        <v>82.593999999999994</v>
      </c>
      <c r="D5" s="35">
        <v>73.768000000000001</v>
      </c>
      <c r="E5" s="7"/>
    </row>
    <row r="6" spans="2:6">
      <c r="B6" s="31" t="s">
        <v>16</v>
      </c>
      <c r="C6" s="35">
        <v>82.605999999999995</v>
      </c>
      <c r="D6" s="35">
        <v>73.165000000000006</v>
      </c>
      <c r="E6" s="7"/>
    </row>
    <row r="7" spans="2:6">
      <c r="B7" s="31" t="s">
        <v>17</v>
      </c>
      <c r="C7" s="35">
        <v>82.864999999999995</v>
      </c>
      <c r="D7" s="35">
        <v>73.873000000000005</v>
      </c>
      <c r="E7" s="7"/>
    </row>
    <row r="8" spans="2:6">
      <c r="B8" s="31" t="s">
        <v>18</v>
      </c>
      <c r="C8" s="35">
        <v>83.091999999999999</v>
      </c>
      <c r="D8" s="35">
        <v>73.375</v>
      </c>
      <c r="E8" s="7"/>
    </row>
    <row r="9" spans="2:6">
      <c r="B9" s="31" t="s">
        <v>19</v>
      </c>
      <c r="C9" s="35">
        <v>83.106999999999999</v>
      </c>
      <c r="D9" s="35">
        <v>73.777000000000001</v>
      </c>
      <c r="E9" s="7"/>
    </row>
    <row r="10" spans="2:6">
      <c r="B10" s="31" t="s">
        <v>20</v>
      </c>
      <c r="C10" s="35">
        <v>83.507000000000005</v>
      </c>
      <c r="D10" s="35">
        <v>73.149000000000001</v>
      </c>
      <c r="E10" s="7"/>
    </row>
    <row r="11" spans="2:6">
      <c r="B11" s="31" t="s">
        <v>21</v>
      </c>
      <c r="C11" s="35">
        <v>83.591999999999999</v>
      </c>
      <c r="D11" s="35">
        <v>71.960999999999999</v>
      </c>
      <c r="E11" s="7"/>
    </row>
    <row r="12" spans="2:6">
      <c r="B12" s="31" t="s">
        <v>22</v>
      </c>
      <c r="C12" s="35">
        <v>83.641000000000005</v>
      </c>
      <c r="D12" s="35">
        <v>73.552999999999997</v>
      </c>
      <c r="E12" s="7"/>
    </row>
    <row r="13" spans="2:6">
      <c r="B13" s="31" t="s">
        <v>23</v>
      </c>
      <c r="C13" s="35">
        <v>83.688999999999993</v>
      </c>
      <c r="D13" s="35">
        <v>72.671999999999997</v>
      </c>
      <c r="E13" s="7"/>
    </row>
    <row r="14" spans="2:6">
      <c r="B14" s="31" t="s">
        <v>24</v>
      </c>
      <c r="C14" s="35">
        <v>83.695999999999998</v>
      </c>
      <c r="D14" s="35">
        <v>73.768000000000001</v>
      </c>
      <c r="E14" s="7"/>
    </row>
    <row r="15" spans="2:6">
      <c r="B15" s="31" t="s">
        <v>25</v>
      </c>
      <c r="C15" s="35">
        <v>83.72</v>
      </c>
      <c r="D15" s="35">
        <v>71.960999999999999</v>
      </c>
      <c r="E15" s="7"/>
      <c r="F15" s="40" t="s">
        <v>26</v>
      </c>
    </row>
    <row r="16" spans="2:6">
      <c r="B16" s="31" t="s">
        <v>27</v>
      </c>
      <c r="C16" s="35">
        <v>83.741</v>
      </c>
      <c r="D16" s="35">
        <v>72.430999999999997</v>
      </c>
      <c r="E16" s="7"/>
      <c r="F16" s="191" t="s">
        <v>28</v>
      </c>
    </row>
    <row r="17" spans="2:5">
      <c r="B17" s="31" t="s">
        <v>29</v>
      </c>
      <c r="C17" s="35">
        <v>84.102000000000004</v>
      </c>
      <c r="D17" s="35">
        <v>74.335999999999999</v>
      </c>
      <c r="E17" s="7"/>
    </row>
    <row r="18" spans="2:5">
      <c r="B18" s="31" t="s">
        <v>30</v>
      </c>
      <c r="C18" s="35">
        <v>84.105000000000004</v>
      </c>
      <c r="D18" s="35">
        <v>71.858999999999995</v>
      </c>
      <c r="E18" s="7"/>
    </row>
    <row r="19" spans="2:5">
      <c r="B19" s="31" t="s">
        <v>31</v>
      </c>
      <c r="C19" s="35">
        <v>84.218999999999994</v>
      </c>
      <c r="D19" s="35">
        <v>73.224000000000004</v>
      </c>
      <c r="E19" s="7"/>
    </row>
    <row r="20" spans="2:5">
      <c r="B20" s="31" t="s">
        <v>32</v>
      </c>
      <c r="C20" s="35">
        <v>84.262</v>
      </c>
      <c r="D20" s="35">
        <v>71.712000000000003</v>
      </c>
      <c r="E20" s="7"/>
    </row>
    <row r="21" spans="2:5">
      <c r="B21" s="31" t="s">
        <v>33</v>
      </c>
      <c r="C21" s="35">
        <v>84.308999999999997</v>
      </c>
      <c r="D21" s="35">
        <v>74.197999999999993</v>
      </c>
      <c r="E21" s="7"/>
    </row>
    <row r="22" spans="2:5">
      <c r="B22" s="31" t="s">
        <v>34</v>
      </c>
      <c r="C22" s="35">
        <v>84.424000000000007</v>
      </c>
      <c r="D22" s="35">
        <v>72.384</v>
      </c>
      <c r="E22" s="7"/>
    </row>
    <row r="23" spans="2:5">
      <c r="B23" s="31" t="s">
        <v>0</v>
      </c>
      <c r="C23" s="35">
        <v>84.448999999999998</v>
      </c>
      <c r="D23" s="35">
        <v>74.316999999999993</v>
      </c>
      <c r="E23" s="7"/>
    </row>
    <row r="24" spans="2:5">
      <c r="B24" s="31" t="s">
        <v>35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F9" zoomScaleNormal="100" workbookViewId="0">
      <selection activeCell="V15" sqref="V15"/>
    </sheetView>
  </sheetViews>
  <sheetFormatPr defaultColWidth="8.88671875" defaultRowHeight="14.4"/>
  <cols>
    <col min="1" max="1" width="3.44140625" style="25" customWidth="1"/>
    <col min="2" max="2" width="8.5546875" style="25" customWidth="1"/>
    <col min="3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60" t="s">
        <v>36</v>
      </c>
    </row>
    <row r="3" spans="2:47">
      <c r="B3" s="61"/>
      <c r="C3" s="61">
        <v>1980</v>
      </c>
      <c r="D3" s="61">
        <v>1981</v>
      </c>
      <c r="E3" s="61">
        <v>1982</v>
      </c>
      <c r="F3" s="61">
        <v>1983</v>
      </c>
      <c r="G3" s="61">
        <v>1984</v>
      </c>
      <c r="H3" s="61">
        <v>1985</v>
      </c>
      <c r="I3" s="61">
        <v>1986</v>
      </c>
      <c r="J3" s="61">
        <v>1987</v>
      </c>
      <c r="K3" s="61">
        <v>1988</v>
      </c>
      <c r="L3" s="61">
        <v>1989</v>
      </c>
      <c r="M3" s="61">
        <v>1990</v>
      </c>
      <c r="N3" s="61">
        <v>1991</v>
      </c>
      <c r="O3" s="61">
        <v>1992</v>
      </c>
      <c r="P3" s="61">
        <v>1993</v>
      </c>
      <c r="Q3" s="61">
        <v>1994</v>
      </c>
      <c r="R3" s="61">
        <v>1995</v>
      </c>
      <c r="S3" s="133">
        <v>1996</v>
      </c>
      <c r="T3" s="133">
        <v>1997</v>
      </c>
      <c r="U3" s="133">
        <v>1998</v>
      </c>
      <c r="V3" s="133">
        <v>1999</v>
      </c>
      <c r="W3" s="133">
        <v>2000</v>
      </c>
      <c r="X3" s="133">
        <v>2001</v>
      </c>
      <c r="Y3" s="133">
        <v>2002</v>
      </c>
      <c r="Z3" s="133">
        <v>2003</v>
      </c>
      <c r="AA3" s="133">
        <v>2004</v>
      </c>
      <c r="AB3" s="133">
        <v>2005</v>
      </c>
      <c r="AC3" s="133">
        <v>2006</v>
      </c>
      <c r="AD3" s="133">
        <v>2007</v>
      </c>
      <c r="AE3" s="133">
        <v>2008</v>
      </c>
      <c r="AF3" s="133">
        <v>2009</v>
      </c>
      <c r="AG3" s="133">
        <v>2010</v>
      </c>
      <c r="AH3" s="133">
        <v>2011</v>
      </c>
      <c r="AI3" s="133">
        <v>2012</v>
      </c>
      <c r="AJ3" s="133">
        <v>2013</v>
      </c>
      <c r="AK3" s="133">
        <v>2014</v>
      </c>
      <c r="AL3" s="133">
        <v>2015</v>
      </c>
      <c r="AM3" s="133">
        <v>2016</v>
      </c>
      <c r="AN3" s="133">
        <v>2017</v>
      </c>
      <c r="AO3" s="133">
        <v>2018</v>
      </c>
      <c r="AP3" s="133">
        <v>2019</v>
      </c>
      <c r="AQ3" s="133">
        <v>2020</v>
      </c>
      <c r="AR3" s="133">
        <v>2021</v>
      </c>
      <c r="AS3" s="133">
        <v>2022</v>
      </c>
      <c r="AT3" s="133">
        <v>2023</v>
      </c>
      <c r="AU3" s="133">
        <v>2024</v>
      </c>
    </row>
    <row r="4" spans="2:47">
      <c r="B4" s="61" t="s">
        <v>1</v>
      </c>
      <c r="C4" s="62">
        <v>100</v>
      </c>
      <c r="D4" s="62">
        <v>100.78086567443879</v>
      </c>
      <c r="E4" s="62">
        <v>101.41684313837888</v>
      </c>
      <c r="F4" s="62">
        <v>102.67084194299576</v>
      </c>
      <c r="G4" s="62">
        <v>105.50288410026344</v>
      </c>
      <c r="H4" s="62">
        <v>108.64118833249898</v>
      </c>
      <c r="I4" s="62">
        <v>111.38533389869873</v>
      </c>
      <c r="J4" s="62">
        <v>114.71006208287578</v>
      </c>
      <c r="K4" s="62">
        <v>119.23965992322279</v>
      </c>
      <c r="L4" s="62">
        <v>122.66371342196449</v>
      </c>
      <c r="M4" s="62">
        <v>125.08519411476473</v>
      </c>
      <c r="N4" s="62">
        <v>126.82407840043982</v>
      </c>
      <c r="O4" s="62">
        <v>127.78865717835448</v>
      </c>
      <c r="P4" s="62">
        <v>126.6593317092801</v>
      </c>
      <c r="Q4" s="62">
        <v>129.45528205157103</v>
      </c>
      <c r="R4" s="62">
        <v>133.24036730166381</v>
      </c>
      <c r="S4" s="62">
        <v>135.03322939413661</v>
      </c>
      <c r="T4" s="62">
        <v>137.6335929548479</v>
      </c>
      <c r="U4" s="62">
        <v>140.11701673299436</v>
      </c>
      <c r="V4" s="62">
        <v>142.46816847512846</v>
      </c>
      <c r="W4" s="62">
        <v>147.99893196601741</v>
      </c>
      <c r="X4" s="62">
        <v>150.96842329048107</v>
      </c>
      <c r="Y4" s="62">
        <v>151.37593184789623</v>
      </c>
      <c r="Z4" s="62">
        <v>151.47668665626568</v>
      </c>
      <c r="AA4" s="62">
        <v>153.70947741458843</v>
      </c>
      <c r="AB4" s="62">
        <v>154.88137488242924</v>
      </c>
      <c r="AC4" s="62">
        <v>157.66844248689381</v>
      </c>
      <c r="AD4" s="62">
        <v>159.97400710904463</v>
      </c>
      <c r="AE4" s="62">
        <v>158.33725143348877</v>
      </c>
      <c r="AF4" s="62">
        <v>149.93721638603631</v>
      </c>
      <c r="AG4" s="62">
        <v>152.22991495690263</v>
      </c>
      <c r="AH4" s="62">
        <v>153.28861792546351</v>
      </c>
      <c r="AI4" s="62">
        <v>148.49798260372177</v>
      </c>
      <c r="AJ4" s="62">
        <v>145.79825199585818</v>
      </c>
      <c r="AK4" s="62">
        <v>145.79622887408377</v>
      </c>
      <c r="AL4" s="62">
        <v>147.08749888662314</v>
      </c>
      <c r="AM4" s="62">
        <v>148.90582556143022</v>
      </c>
      <c r="AN4" s="62">
        <v>151.2938282158853</v>
      </c>
      <c r="AO4" s="62">
        <v>152.54449367281146</v>
      </c>
      <c r="AP4" s="62">
        <v>153.19915748700009</v>
      </c>
      <c r="AQ4" s="62">
        <v>139.61311729103724</v>
      </c>
      <c r="AR4" s="62">
        <v>152.08205150721545</v>
      </c>
      <c r="AS4" s="62">
        <v>159.41419593804881</v>
      </c>
      <c r="AT4" s="62">
        <v>160.96959202224627</v>
      </c>
      <c r="AU4" s="62">
        <v>162.08458292017585</v>
      </c>
    </row>
    <row r="5" spans="2:47">
      <c r="B5" s="61" t="s">
        <v>19</v>
      </c>
      <c r="C5" s="62">
        <v>100</v>
      </c>
      <c r="D5" s="62">
        <v>99.044373819214883</v>
      </c>
      <c r="E5" s="62">
        <v>100.1194130918563</v>
      </c>
      <c r="F5" s="62">
        <v>102.76299949761072</v>
      </c>
      <c r="G5" s="62">
        <v>106.79552934999074</v>
      </c>
      <c r="H5" s="62">
        <v>106.59327155760714</v>
      </c>
      <c r="I5" s="62">
        <v>109.19673048254069</v>
      </c>
      <c r="J5" s="62">
        <v>110.76786672793899</v>
      </c>
      <c r="K5" s="62">
        <v>114.74732416467184</v>
      </c>
      <c r="L5" s="62">
        <v>116.0967861553474</v>
      </c>
      <c r="M5" s="62">
        <v>118.18505434432021</v>
      </c>
      <c r="N5" s="62">
        <v>122.72792003382588</v>
      </c>
      <c r="O5" s="62">
        <v>123.72464492583902</v>
      </c>
      <c r="P5" s="62">
        <v>124.70195335551304</v>
      </c>
      <c r="Q5" s="62">
        <v>125.38995292471282</v>
      </c>
      <c r="R5" s="62">
        <v>125.01778056570336</v>
      </c>
      <c r="S5" s="62">
        <v>124.76949143213912</v>
      </c>
      <c r="T5" s="62">
        <v>128.87848560098615</v>
      </c>
      <c r="U5" s="62">
        <v>131.3140110096102</v>
      </c>
      <c r="V5" s="62">
        <v>133.22660130461966</v>
      </c>
      <c r="W5" s="62">
        <v>136.79203326260222</v>
      </c>
      <c r="X5" s="62">
        <v>140.32155879203856</v>
      </c>
      <c r="Y5" s="62">
        <v>139.07094552543958</v>
      </c>
      <c r="Z5" s="62">
        <v>141.69440670900764</v>
      </c>
      <c r="AA5" s="62">
        <v>143.50768135059141</v>
      </c>
      <c r="AB5" s="62">
        <v>142.84761423859294</v>
      </c>
      <c r="AC5" s="62">
        <v>144.49358020248266</v>
      </c>
      <c r="AD5" s="62">
        <v>145.44510055895734</v>
      </c>
      <c r="AE5" s="62">
        <v>145.55129191146634</v>
      </c>
      <c r="AF5" s="62">
        <v>140.46747640591784</v>
      </c>
      <c r="AG5" s="62">
        <v>139.8207787088036</v>
      </c>
      <c r="AH5" s="62">
        <v>139.90939883032189</v>
      </c>
      <c r="AI5" s="62">
        <v>138.13355855041394</v>
      </c>
      <c r="AJ5" s="62">
        <v>133.92142889531715</v>
      </c>
      <c r="AK5" s="62">
        <v>133.13912713294857</v>
      </c>
      <c r="AL5" s="62">
        <v>136.91197601327787</v>
      </c>
      <c r="AM5" s="62">
        <v>133.5088869503181</v>
      </c>
      <c r="AN5" s="62">
        <v>134.25413633429324</v>
      </c>
      <c r="AO5" s="62">
        <v>134.43710632656598</v>
      </c>
      <c r="AP5" s="62">
        <v>135.88329503375709</v>
      </c>
      <c r="AQ5" s="62">
        <v>123.51658626584569</v>
      </c>
      <c r="AR5" s="62">
        <v>134.01577876607155</v>
      </c>
      <c r="AS5" s="62">
        <v>142.35332787115888</v>
      </c>
      <c r="AT5" s="62">
        <v>146.69227597601466</v>
      </c>
      <c r="AU5" s="62">
        <v>148.54795076194557</v>
      </c>
    </row>
    <row r="8" spans="2:47" ht="27.6" customHeight="1">
      <c r="B8" s="95"/>
      <c r="C8" s="213" t="s">
        <v>37</v>
      </c>
      <c r="D8" s="214"/>
      <c r="E8" s="215"/>
      <c r="F8" s="95"/>
      <c r="G8" s="95"/>
    </row>
    <row r="9" spans="2:47" ht="31.35" customHeight="1">
      <c r="B9" s="95"/>
      <c r="C9" s="61" t="s">
        <v>38</v>
      </c>
      <c r="D9" s="213" t="s">
        <v>39</v>
      </c>
      <c r="E9" s="215"/>
      <c r="F9" s="95"/>
      <c r="G9" s="160" t="s">
        <v>237</v>
      </c>
    </row>
    <row r="10" spans="2:47" ht="14.4" customHeight="1">
      <c r="B10" s="95"/>
      <c r="C10" s="61"/>
      <c r="D10" s="61">
        <v>1980</v>
      </c>
      <c r="E10" s="61">
        <v>2024</v>
      </c>
      <c r="F10" s="95"/>
      <c r="G10" s="95"/>
    </row>
    <row r="11" spans="2:47">
      <c r="B11" s="95"/>
      <c r="C11" s="61" t="s">
        <v>40</v>
      </c>
      <c r="D11" s="63">
        <v>149.30472193287761</v>
      </c>
      <c r="E11" s="63">
        <v>141.98482437738528</v>
      </c>
      <c r="F11" s="95"/>
      <c r="G11" s="95"/>
    </row>
    <row r="12" spans="2:47">
      <c r="B12" s="95"/>
      <c r="C12" s="61" t="s">
        <v>41</v>
      </c>
      <c r="D12" s="63">
        <v>125.11263399392858</v>
      </c>
      <c r="E12" s="63">
        <v>134.90758328398252</v>
      </c>
      <c r="F12" s="95"/>
      <c r="G12" s="95"/>
    </row>
    <row r="13" spans="2:47">
      <c r="B13" s="95"/>
      <c r="C13" s="61" t="s">
        <v>42</v>
      </c>
      <c r="D13" s="63">
        <v>176.41712211270649</v>
      </c>
      <c r="E13" s="63">
        <v>125.20784005248231</v>
      </c>
      <c r="F13" s="95"/>
      <c r="G13" s="95"/>
    </row>
    <row r="14" spans="2:47">
      <c r="B14" s="95"/>
      <c r="C14" s="61" t="s">
        <v>43</v>
      </c>
      <c r="D14" s="63">
        <v>117.76698066075613</v>
      </c>
      <c r="E14" s="63">
        <v>119.32844715878876</v>
      </c>
      <c r="F14" s="95"/>
      <c r="G14" s="95"/>
    </row>
    <row r="15" spans="2:47">
      <c r="B15" s="95"/>
      <c r="C15" s="61" t="s">
        <v>44</v>
      </c>
      <c r="D15" s="63">
        <v>119.57578601462022</v>
      </c>
      <c r="E15" s="63">
        <v>116.20036217513344</v>
      </c>
      <c r="F15" s="95"/>
      <c r="G15" s="95"/>
    </row>
    <row r="16" spans="2:47">
      <c r="B16" s="95"/>
      <c r="C16" s="61" t="s">
        <v>45</v>
      </c>
      <c r="D16" s="63">
        <v>105.36763735270354</v>
      </c>
      <c r="E16" s="63">
        <v>110.77096122556608</v>
      </c>
      <c r="F16" s="95"/>
      <c r="G16" s="95"/>
    </row>
    <row r="17" spans="2:7">
      <c r="B17" s="95"/>
      <c r="C17" s="61" t="s">
        <v>46</v>
      </c>
      <c r="D17" s="63">
        <v>106.41060243182538</v>
      </c>
      <c r="E17" s="63">
        <v>105.41430990041205</v>
      </c>
      <c r="F17" s="95"/>
      <c r="G17" s="95"/>
    </row>
    <row r="18" spans="2:7">
      <c r="B18" s="95"/>
      <c r="C18" s="61" t="s">
        <v>47</v>
      </c>
      <c r="D18" s="63">
        <v>114.53652846875787</v>
      </c>
      <c r="E18" s="63">
        <v>104.33265241498937</v>
      </c>
      <c r="F18" s="95"/>
      <c r="G18" s="95"/>
    </row>
    <row r="19" spans="2:7">
      <c r="C19" s="61" t="s">
        <v>48</v>
      </c>
      <c r="D19" s="63">
        <v>107.67930233357623</v>
      </c>
      <c r="E19" s="63">
        <v>103.66931924729887</v>
      </c>
      <c r="F19" s="90"/>
      <c r="G19" s="90"/>
    </row>
    <row r="20" spans="2:7">
      <c r="C20" s="61" t="s">
        <v>49</v>
      </c>
      <c r="D20" s="63">
        <v>95.675189555475498</v>
      </c>
      <c r="E20" s="63">
        <v>103.52576446342682</v>
      </c>
      <c r="F20" s="90"/>
      <c r="G20" s="90"/>
    </row>
    <row r="21" spans="2:7">
      <c r="C21" s="61" t="s">
        <v>50</v>
      </c>
      <c r="D21" s="63">
        <v>92.316300807073929</v>
      </c>
      <c r="E21" s="63">
        <v>91.440265673653442</v>
      </c>
      <c r="F21" s="90"/>
      <c r="G21" s="90"/>
    </row>
    <row r="22" spans="2:7">
      <c r="C22" s="61" t="s">
        <v>51</v>
      </c>
      <c r="D22" s="63">
        <v>103.32698646976564</v>
      </c>
      <c r="E22" s="63">
        <v>86.88484107136064</v>
      </c>
      <c r="F22" s="90"/>
      <c r="G22" s="40" t="s">
        <v>52</v>
      </c>
    </row>
    <row r="23" spans="2:7">
      <c r="C23" s="61" t="s">
        <v>53</v>
      </c>
      <c r="D23" s="63">
        <v>88.078630084804459</v>
      </c>
      <c r="E23" s="63">
        <v>86.135597505812513</v>
      </c>
      <c r="F23" s="90"/>
      <c r="G23" s="40" t="s">
        <v>192</v>
      </c>
    </row>
    <row r="24" spans="2:7">
      <c r="C24" s="61" t="s">
        <v>54</v>
      </c>
      <c r="D24" s="63">
        <v>77.918558223729562</v>
      </c>
      <c r="E24" s="63">
        <v>75.494933010993435</v>
      </c>
      <c r="F24" s="90"/>
    </row>
    <row r="25" spans="2:7">
      <c r="C25" s="61" t="s">
        <v>55</v>
      </c>
      <c r="D25" s="63">
        <v>81.663094846308198</v>
      </c>
      <c r="E25" s="63">
        <v>74.022457775165194</v>
      </c>
      <c r="F25" s="90"/>
      <c r="G25" s="90"/>
    </row>
    <row r="26" spans="2:7">
      <c r="C26" s="61" t="s">
        <v>56</v>
      </c>
      <c r="D26" s="63">
        <v>60.875797363006953</v>
      </c>
      <c r="E26" s="63">
        <v>73.455096819518843</v>
      </c>
      <c r="F26" s="90"/>
      <c r="G26" s="90"/>
    </row>
    <row r="27" spans="2:7">
      <c r="C27" s="61" t="s">
        <v>57</v>
      </c>
      <c r="D27" s="63">
        <v>75.21308615093551</v>
      </c>
      <c r="E27" s="63">
        <v>66.522545366014867</v>
      </c>
      <c r="F27" s="90"/>
      <c r="G27" s="90"/>
    </row>
    <row r="28" spans="2:7">
      <c r="C28" s="61" t="s">
        <v>58</v>
      </c>
      <c r="D28" s="63">
        <v>69.537312853130985</v>
      </c>
      <c r="E28" s="63">
        <v>65.115379694945489</v>
      </c>
      <c r="F28" s="90"/>
      <c r="G28" s="90"/>
    </row>
    <row r="29" spans="2:7">
      <c r="C29" s="61" t="s">
        <v>59</v>
      </c>
      <c r="D29" s="63">
        <v>75.759749257013283</v>
      </c>
      <c r="E29" s="63">
        <v>63.230149361285825</v>
      </c>
      <c r="F29" s="90"/>
      <c r="G29" s="90"/>
    </row>
    <row r="30" spans="2:7">
      <c r="C30" s="61" t="s">
        <v>60</v>
      </c>
      <c r="D30" s="63">
        <v>58.622669689557441</v>
      </c>
      <c r="E30" s="63">
        <v>58.090240890110564</v>
      </c>
      <c r="F30" s="90"/>
      <c r="G30" s="90"/>
    </row>
    <row r="31" spans="2:7">
      <c r="D31" s="89"/>
      <c r="E31" s="89"/>
      <c r="F31" s="90"/>
      <c r="G31" s="90"/>
    </row>
    <row r="35" spans="11:12">
      <c r="K35" s="64"/>
      <c r="L35" s="64"/>
    </row>
    <row r="36" spans="11:12">
      <c r="K36" s="64"/>
      <c r="L36" s="64"/>
    </row>
    <row r="37" spans="11:12">
      <c r="K37" s="64"/>
      <c r="L37" s="64"/>
    </row>
    <row r="38" spans="11:12">
      <c r="K38" s="64"/>
      <c r="L38" s="64"/>
    </row>
    <row r="39" spans="11:12">
      <c r="K39" s="64"/>
      <c r="L39" s="64"/>
    </row>
    <row r="40" spans="11:12">
      <c r="K40" s="64"/>
      <c r="L40" s="64"/>
    </row>
    <row r="41" spans="11:12">
      <c r="K41" s="64"/>
      <c r="L41" s="64"/>
    </row>
    <row r="42" spans="11:12">
      <c r="K42" s="64"/>
      <c r="L42" s="64"/>
    </row>
    <row r="43" spans="11:12">
      <c r="K43" s="64"/>
      <c r="L43" s="64"/>
    </row>
    <row r="44" spans="11:12">
      <c r="K44" s="64"/>
      <c r="L44" s="64"/>
    </row>
    <row r="45" spans="11:12">
      <c r="K45" s="64"/>
      <c r="L45" s="64"/>
    </row>
    <row r="46" spans="11:12">
      <c r="K46" s="64"/>
      <c r="L46" s="64"/>
    </row>
    <row r="47" spans="11:12">
      <c r="K47" s="64"/>
      <c r="L47" s="64"/>
    </row>
    <row r="48" spans="11:12">
      <c r="K48" s="64"/>
      <c r="L48" s="64"/>
    </row>
    <row r="49" spans="11:12">
      <c r="K49" s="64"/>
      <c r="L49" s="64"/>
    </row>
    <row r="50" spans="11:12">
      <c r="K50" s="64"/>
      <c r="L50" s="64"/>
    </row>
    <row r="51" spans="11:12">
      <c r="K51" s="64"/>
      <c r="L51" s="64"/>
    </row>
    <row r="52" spans="11:12">
      <c r="K52" s="64"/>
      <c r="L52" s="64"/>
    </row>
    <row r="53" spans="11:12">
      <c r="K53" s="64"/>
      <c r="L53" s="64"/>
    </row>
    <row r="54" spans="11:12">
      <c r="K54" s="64"/>
      <c r="L54" s="64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B1" zoomScaleNormal="100" workbookViewId="0">
      <selection activeCell="P17" sqref="P17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7" t="s">
        <v>228</v>
      </c>
    </row>
    <row r="3" spans="2:10" ht="36">
      <c r="B3" s="31"/>
      <c r="C3" s="31"/>
      <c r="D3" s="22" t="s">
        <v>111</v>
      </c>
      <c r="E3" s="22" t="s">
        <v>112</v>
      </c>
      <c r="F3" s="22" t="s">
        <v>61</v>
      </c>
      <c r="G3" s="22" t="s">
        <v>62</v>
      </c>
      <c r="H3" s="22" t="s">
        <v>63</v>
      </c>
    </row>
    <row r="4" spans="2:10">
      <c r="B4" s="31">
        <v>1951</v>
      </c>
      <c r="C4" s="31" t="s">
        <v>19</v>
      </c>
      <c r="D4" s="35">
        <v>21.98905109489051</v>
      </c>
      <c r="E4" s="35">
        <v>71.897810218978094</v>
      </c>
      <c r="F4" s="35">
        <v>3.3759124087591239</v>
      </c>
      <c r="G4" s="35">
        <v>2.0985401459854014</v>
      </c>
      <c r="H4" s="35">
        <v>0.63868613138686137</v>
      </c>
      <c r="J4" s="135"/>
    </row>
    <row r="5" spans="2:10">
      <c r="B5" s="31"/>
      <c r="C5" s="31" t="s">
        <v>1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64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19</v>
      </c>
      <c r="D7" s="35">
        <v>0.47169811320754718</v>
      </c>
      <c r="E7" s="35">
        <v>17.385444743935309</v>
      </c>
      <c r="F7" s="35">
        <v>35.242587601078171</v>
      </c>
      <c r="G7" s="35">
        <v>32.547169811320757</v>
      </c>
      <c r="H7" s="35">
        <v>14.353099730458222</v>
      </c>
    </row>
    <row r="8" spans="2:10">
      <c r="B8" s="31"/>
      <c r="C8" s="31" t="s">
        <v>1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9"/>
    </row>
    <row r="11" spans="2:10">
      <c r="E11" s="59"/>
    </row>
    <row r="14" spans="2:10">
      <c r="J14" s="40" t="s">
        <v>2</v>
      </c>
    </row>
    <row r="15" spans="2:10">
      <c r="J15" s="191" t="s">
        <v>193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2" sqref="K2"/>
    </sheetView>
  </sheetViews>
  <sheetFormatPr defaultColWidth="9" defaultRowHeight="12"/>
  <cols>
    <col min="1" max="1" width="3.44140625" style="21" customWidth="1"/>
    <col min="2" max="2" width="7.109375" style="13" customWidth="1"/>
    <col min="3" max="3" width="9.55468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7" t="s">
        <v>194</v>
      </c>
    </row>
    <row r="3" spans="2:11">
      <c r="B3" s="96"/>
      <c r="C3" s="96"/>
      <c r="D3" s="97" t="s">
        <v>65</v>
      </c>
      <c r="E3" s="97" t="s">
        <v>66</v>
      </c>
      <c r="F3" s="97"/>
      <c r="G3" s="97"/>
      <c r="H3" s="97" t="s">
        <v>67</v>
      </c>
    </row>
    <row r="4" spans="2:11">
      <c r="B4" s="96">
        <v>1977</v>
      </c>
      <c r="C4" s="96" t="s">
        <v>19</v>
      </c>
      <c r="D4" s="96">
        <v>71.3</v>
      </c>
      <c r="E4" s="96">
        <v>19.7</v>
      </c>
      <c r="F4" s="96"/>
      <c r="G4" s="96"/>
      <c r="H4" s="96">
        <v>44.9</v>
      </c>
    </row>
    <row r="5" spans="2:11">
      <c r="B5" s="96"/>
      <c r="C5" s="96" t="s">
        <v>1</v>
      </c>
      <c r="D5" s="96">
        <v>74.599999999999994</v>
      </c>
      <c r="E5" s="98">
        <v>33.5</v>
      </c>
      <c r="F5" s="96"/>
      <c r="G5" s="96"/>
      <c r="H5" s="96">
        <v>53.8</v>
      </c>
    </row>
    <row r="6" spans="2:11">
      <c r="B6" s="96" t="s">
        <v>64</v>
      </c>
      <c r="C6" s="96"/>
      <c r="D6" s="96"/>
      <c r="E6" s="96"/>
      <c r="F6" s="96"/>
      <c r="G6" s="96"/>
      <c r="H6" s="96"/>
    </row>
    <row r="7" spans="2:11">
      <c r="B7" s="96">
        <v>2025</v>
      </c>
      <c r="C7" s="96" t="s">
        <v>19</v>
      </c>
      <c r="D7" s="96">
        <v>65.2</v>
      </c>
      <c r="E7" s="96">
        <v>51.1</v>
      </c>
      <c r="F7" s="96"/>
      <c r="G7" s="96"/>
      <c r="H7" s="96">
        <v>58.2</v>
      </c>
    </row>
    <row r="8" spans="2:11">
      <c r="B8" s="96"/>
      <c r="C8" s="96" t="s">
        <v>1</v>
      </c>
      <c r="D8" s="96">
        <v>71.2</v>
      </c>
      <c r="E8" s="98">
        <v>53.8</v>
      </c>
      <c r="F8" s="96"/>
      <c r="G8" s="96"/>
      <c r="H8" s="96">
        <v>62.5</v>
      </c>
    </row>
    <row r="18" spans="11:11">
      <c r="K18" s="40" t="s">
        <v>68</v>
      </c>
    </row>
    <row r="19" spans="11:11">
      <c r="K19" s="4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H1" zoomScaleNormal="100" workbookViewId="0">
      <selection activeCell="L17" sqref="L17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5.109375" style="21" customWidth="1"/>
    <col min="9" max="9" width="8.5546875" style="21" customWidth="1"/>
    <col min="10" max="10" width="6.5546875" style="21" customWidth="1"/>
    <col min="11" max="11" width="7.44140625" style="21" customWidth="1"/>
  </cols>
  <sheetData>
    <row r="2" spans="2:29" ht="24">
      <c r="B2" s="31"/>
      <c r="C2" s="22" t="s">
        <v>106</v>
      </c>
      <c r="D2" s="22" t="s">
        <v>69</v>
      </c>
      <c r="E2" s="22" t="s">
        <v>107</v>
      </c>
      <c r="F2" s="22" t="s">
        <v>70</v>
      </c>
      <c r="G2" s="2"/>
      <c r="H2" s="22" t="s">
        <v>71</v>
      </c>
      <c r="I2" s="22" t="s">
        <v>108</v>
      </c>
      <c r="J2" s="22" t="s">
        <v>72</v>
      </c>
      <c r="L2" s="57" t="s">
        <v>185</v>
      </c>
    </row>
    <row r="3" spans="2:29">
      <c r="B3" s="65">
        <v>1861</v>
      </c>
      <c r="C3" s="67">
        <v>75.099999999999994</v>
      </c>
      <c r="D3" s="67">
        <v>69.7</v>
      </c>
      <c r="E3" s="67">
        <v>11.6</v>
      </c>
      <c r="F3" s="67">
        <v>18.100000000000001</v>
      </c>
      <c r="H3" s="65">
        <v>1861</v>
      </c>
      <c r="I3" s="67">
        <v>13.3</v>
      </c>
      <c r="J3" s="67">
        <v>12.2</v>
      </c>
    </row>
    <row r="4" spans="2:29">
      <c r="B4" s="66">
        <v>1871</v>
      </c>
      <c r="C4" s="67">
        <v>73.599999999999994</v>
      </c>
      <c r="D4" s="67">
        <v>67.5</v>
      </c>
      <c r="E4" s="67">
        <v>12.6</v>
      </c>
      <c r="F4" s="67">
        <v>19.2</v>
      </c>
      <c r="H4" s="66">
        <v>1871</v>
      </c>
      <c r="I4" s="67">
        <v>13.8</v>
      </c>
      <c r="J4" s="67">
        <v>13.3</v>
      </c>
    </row>
    <row r="5" spans="2:29">
      <c r="B5" s="66">
        <v>1881</v>
      </c>
      <c r="C5" s="67">
        <v>71.599999999999994</v>
      </c>
      <c r="D5" s="67">
        <v>65.400000000000006</v>
      </c>
      <c r="E5" s="67">
        <v>13.8</v>
      </c>
      <c r="F5" s="67">
        <v>20.2</v>
      </c>
      <c r="H5" s="66">
        <v>1881</v>
      </c>
      <c r="I5" s="67">
        <v>14.6</v>
      </c>
      <c r="J5" s="67">
        <v>14.4</v>
      </c>
    </row>
    <row r="6" spans="2:29">
      <c r="B6" s="66">
        <v>1891</v>
      </c>
      <c r="C6" s="59"/>
      <c r="D6" s="67"/>
      <c r="E6" s="67"/>
      <c r="F6" s="67"/>
      <c r="H6" s="66">
        <v>1891</v>
      </c>
      <c r="I6" s="67"/>
      <c r="J6" s="67"/>
    </row>
    <row r="7" spans="2:29">
      <c r="B7" s="66">
        <v>1901</v>
      </c>
      <c r="C7" s="67">
        <v>66.8</v>
      </c>
      <c r="D7" s="67">
        <v>61.7</v>
      </c>
      <c r="E7" s="67">
        <v>16.3</v>
      </c>
      <c r="F7" s="67">
        <v>22.3</v>
      </c>
      <c r="H7" s="66">
        <v>1901</v>
      </c>
      <c r="I7" s="67">
        <v>16.899999999999999</v>
      </c>
      <c r="J7" s="67">
        <v>16</v>
      </c>
    </row>
    <row r="8" spans="2:29">
      <c r="B8" s="66">
        <v>1911</v>
      </c>
      <c r="C8" s="67">
        <v>65.5</v>
      </c>
      <c r="D8" s="67">
        <v>58.4</v>
      </c>
      <c r="E8" s="67">
        <v>16.8</v>
      </c>
      <c r="F8" s="67">
        <v>23.7</v>
      </c>
      <c r="H8" s="66">
        <v>1911</v>
      </c>
      <c r="I8" s="67">
        <v>17.7</v>
      </c>
      <c r="J8" s="67">
        <v>17.899999999999999</v>
      </c>
    </row>
    <row r="9" spans="2:29">
      <c r="B9" s="66">
        <v>1921</v>
      </c>
      <c r="C9" s="67">
        <v>63.9</v>
      </c>
      <c r="D9" s="67">
        <v>55.7</v>
      </c>
      <c r="E9" s="67">
        <v>17.3</v>
      </c>
      <c r="F9" s="67">
        <v>24.8</v>
      </c>
      <c r="H9" s="66">
        <v>1921</v>
      </c>
      <c r="I9" s="67">
        <v>18.8</v>
      </c>
      <c r="J9" s="67">
        <v>19.5</v>
      </c>
    </row>
    <row r="10" spans="2:29">
      <c r="B10" s="66">
        <v>1931</v>
      </c>
      <c r="C10" s="67">
        <v>59.6</v>
      </c>
      <c r="D10" s="67">
        <v>51.7</v>
      </c>
      <c r="E10" s="67">
        <v>19.100000000000001</v>
      </c>
      <c r="F10" s="67">
        <v>26.3</v>
      </c>
      <c r="H10" s="66">
        <v>1931</v>
      </c>
      <c r="I10" s="67">
        <v>21.3</v>
      </c>
      <c r="J10" s="67">
        <v>22</v>
      </c>
    </row>
    <row r="11" spans="2:29">
      <c r="B11" s="66">
        <v>1936</v>
      </c>
      <c r="C11" s="67">
        <v>56.6</v>
      </c>
      <c r="D11" s="67">
        <v>49.4</v>
      </c>
      <c r="E11" s="67">
        <v>20.8</v>
      </c>
      <c r="F11" s="67">
        <v>27.3</v>
      </c>
      <c r="H11" s="66">
        <v>1936</v>
      </c>
      <c r="I11" s="67">
        <v>22.6</v>
      </c>
      <c r="J11" s="67">
        <v>23.3</v>
      </c>
    </row>
    <row r="12" spans="2:29">
      <c r="B12" s="66">
        <v>1941</v>
      </c>
      <c r="C12" s="67"/>
      <c r="D12" s="67"/>
      <c r="E12" s="67"/>
      <c r="F12" s="67"/>
      <c r="H12" s="66">
        <v>1941</v>
      </c>
      <c r="I12" s="67"/>
      <c r="J12" s="67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6">
        <v>1951</v>
      </c>
      <c r="C13" s="67">
        <v>50.9</v>
      </c>
      <c r="D13" s="67">
        <v>42.2</v>
      </c>
      <c r="E13" s="67">
        <v>23.5</v>
      </c>
      <c r="F13" s="67">
        <v>32.1</v>
      </c>
      <c r="H13" s="66">
        <v>1951</v>
      </c>
      <c r="I13" s="67">
        <v>25.6</v>
      </c>
      <c r="J13" s="67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6">
        <v>1961</v>
      </c>
      <c r="C14" s="67">
        <v>37.700000000000003</v>
      </c>
      <c r="D14" s="67">
        <v>29</v>
      </c>
      <c r="E14" s="67">
        <v>31</v>
      </c>
      <c r="F14" s="67">
        <v>40.4</v>
      </c>
      <c r="H14" s="66">
        <v>1961</v>
      </c>
      <c r="I14" s="67">
        <v>31.3</v>
      </c>
      <c r="J14" s="67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6">
        <v>1971</v>
      </c>
      <c r="C15" s="67">
        <v>21.5</v>
      </c>
      <c r="D15" s="67">
        <v>17.2</v>
      </c>
      <c r="E15" s="67">
        <v>35</v>
      </c>
      <c r="F15" s="67">
        <v>44.3</v>
      </c>
      <c r="H15" s="66">
        <v>1971</v>
      </c>
      <c r="I15" s="67">
        <v>43.5</v>
      </c>
      <c r="J15" s="67">
        <v>38.4</v>
      </c>
    </row>
    <row r="16" spans="2:29">
      <c r="B16" s="66">
        <v>1981</v>
      </c>
      <c r="C16" s="67">
        <v>13</v>
      </c>
      <c r="D16" s="67">
        <v>11.1</v>
      </c>
      <c r="E16" s="67">
        <v>31.9</v>
      </c>
      <c r="F16" s="67">
        <v>39.5</v>
      </c>
      <c r="H16" s="66">
        <v>1981</v>
      </c>
      <c r="I16" s="67">
        <v>55.1</v>
      </c>
      <c r="J16" s="67">
        <v>49.4</v>
      </c>
      <c r="L16" s="18" t="s">
        <v>171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6">
        <v>1991</v>
      </c>
      <c r="C17" s="67">
        <v>10.5</v>
      </c>
      <c r="D17" s="67">
        <v>7.6</v>
      </c>
      <c r="E17" s="67">
        <v>27.9</v>
      </c>
      <c r="F17" s="67">
        <v>35.6</v>
      </c>
      <c r="H17" s="66">
        <v>1991</v>
      </c>
      <c r="I17" s="67">
        <v>61.6</v>
      </c>
      <c r="J17" s="67">
        <v>56.7</v>
      </c>
      <c r="L17" s="18" t="s">
        <v>195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6">
        <v>2001</v>
      </c>
      <c r="C18" s="67">
        <v>8</v>
      </c>
      <c r="D18" s="67">
        <v>5.5</v>
      </c>
      <c r="E18" s="67">
        <v>24.2</v>
      </c>
      <c r="F18" s="67">
        <v>33.5</v>
      </c>
      <c r="H18" s="66">
        <v>2001</v>
      </c>
      <c r="I18" s="67">
        <v>67.7</v>
      </c>
      <c r="J18" s="67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6">
        <v>2011</v>
      </c>
      <c r="C19" s="67">
        <v>7.6</v>
      </c>
      <c r="D19" s="67">
        <v>5.5</v>
      </c>
      <c r="E19" s="67">
        <v>19.399999999999999</v>
      </c>
      <c r="F19" s="67">
        <v>27.1</v>
      </c>
      <c r="H19" s="66">
        <v>2011</v>
      </c>
      <c r="I19" s="67">
        <v>72.900000000000006</v>
      </c>
      <c r="J19" s="67">
        <v>67.400000000000006</v>
      </c>
    </row>
    <row r="20" spans="2:29">
      <c r="B20" s="66">
        <v>2021</v>
      </c>
      <c r="C20" s="67">
        <v>5.7</v>
      </c>
      <c r="D20" s="67">
        <v>3.6</v>
      </c>
      <c r="E20" s="67">
        <v>15.8</v>
      </c>
      <c r="F20" s="67">
        <v>24.2</v>
      </c>
      <c r="H20" s="66">
        <v>2021</v>
      </c>
      <c r="I20" s="67">
        <v>78.5</v>
      </c>
      <c r="J20" s="67">
        <v>72.2</v>
      </c>
    </row>
    <row r="21" spans="2:29">
      <c r="B21" s="66">
        <v>2024</v>
      </c>
      <c r="C21" s="67">
        <v>5.492730992979749</v>
      </c>
      <c r="D21" s="67">
        <v>3.4351130984197469</v>
      </c>
      <c r="E21" s="67">
        <v>16.85759106380997</v>
      </c>
      <c r="F21" s="67">
        <v>24.373506933770937</v>
      </c>
      <c r="H21" s="66">
        <v>2024</v>
      </c>
      <c r="I21" s="67">
        <v>77.649677943210278</v>
      </c>
      <c r="J21" s="67">
        <v>72.19137996780934</v>
      </c>
    </row>
    <row r="23" spans="2:29">
      <c r="C23" s="68"/>
      <c r="D23" s="68"/>
      <c r="E23" s="68"/>
    </row>
    <row r="24" spans="2:29">
      <c r="C24" s="68"/>
      <c r="D24" s="68"/>
      <c r="E24" s="68"/>
    </row>
    <row r="26" spans="2:29">
      <c r="C26" s="69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I1" zoomScaleNormal="100" workbookViewId="0">
      <selection activeCell="N2" sqref="N2"/>
    </sheetView>
  </sheetViews>
  <sheetFormatPr defaultColWidth="8.5546875" defaultRowHeight="13.2"/>
  <cols>
    <col min="1" max="1" width="3.44140625" style="19" customWidth="1"/>
    <col min="2" max="3" width="7.88671875" style="70" customWidth="1"/>
    <col min="4" max="4" width="10.5546875" style="70" customWidth="1"/>
    <col min="5" max="5" width="3.44140625" style="70" customWidth="1"/>
    <col min="6" max="8" width="7.5546875" style="70" customWidth="1"/>
    <col min="9" max="9" width="3.5546875" style="70" customWidth="1"/>
    <col min="10" max="10" width="5.5546875" style="81" customWidth="1"/>
    <col min="11" max="11" width="10.5546875" style="81" customWidth="1"/>
    <col min="12" max="12" width="5.5546875" style="81" customWidth="1"/>
    <col min="13" max="16384" width="8.5546875" style="4"/>
  </cols>
  <sheetData>
    <row r="1" spans="1:14" s="6" customFormat="1" ht="24.6" customHeight="1">
      <c r="A1" s="1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11"/>
    </row>
    <row r="2" spans="1:14" s="6" customFormat="1" ht="26.1" customHeight="1">
      <c r="A2" s="19"/>
      <c r="B2" s="216" t="s">
        <v>73</v>
      </c>
      <c r="C2" s="216"/>
      <c r="D2" s="216"/>
      <c r="E2" s="70"/>
      <c r="F2" s="217" t="s">
        <v>74</v>
      </c>
      <c r="G2" s="217"/>
      <c r="H2" s="217"/>
      <c r="I2" s="70"/>
      <c r="J2" s="217" t="s">
        <v>75</v>
      </c>
      <c r="K2" s="217"/>
      <c r="L2" s="217"/>
      <c r="M2" s="11"/>
      <c r="N2" s="57" t="s">
        <v>235</v>
      </c>
    </row>
    <row r="3" spans="1:14" s="6" customFormat="1" ht="6" customHeight="1">
      <c r="A3" s="1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11"/>
    </row>
    <row r="4" spans="1:14" s="6" customFormat="1" ht="14.4">
      <c r="A4" s="19"/>
      <c r="B4" s="71" t="s">
        <v>71</v>
      </c>
      <c r="C4" s="58" t="s">
        <v>19</v>
      </c>
      <c r="D4" s="58" t="s">
        <v>1</v>
      </c>
      <c r="E4" s="72"/>
      <c r="F4" s="71" t="s">
        <v>71</v>
      </c>
      <c r="G4" s="58" t="s">
        <v>19</v>
      </c>
      <c r="H4" s="58" t="s">
        <v>1</v>
      </c>
      <c r="I4" s="70"/>
      <c r="J4" s="71" t="s">
        <v>71</v>
      </c>
      <c r="K4" s="58" t="s">
        <v>19</v>
      </c>
      <c r="L4" s="71" t="s">
        <v>1</v>
      </c>
      <c r="M4" s="11"/>
    </row>
    <row r="5" spans="1:14" s="6" customFormat="1" ht="18" customHeight="1">
      <c r="A5" s="19"/>
      <c r="B5" s="31">
        <v>1961</v>
      </c>
      <c r="C5" s="73">
        <v>129208</v>
      </c>
      <c r="D5" s="73">
        <v>4294004</v>
      </c>
      <c r="E5" s="74"/>
      <c r="F5" s="75">
        <v>1961</v>
      </c>
      <c r="G5" s="73">
        <v>1419.3620000000001</v>
      </c>
      <c r="H5" s="73">
        <v>50623.569000000003</v>
      </c>
      <c r="I5" s="70"/>
      <c r="J5" s="76">
        <v>1961</v>
      </c>
      <c r="K5" s="77">
        <f>C5/G5</f>
        <v>91.032449790821502</v>
      </c>
      <c r="L5" s="77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3">
        <v>118695</v>
      </c>
      <c r="D6" s="73">
        <v>3607298</v>
      </c>
      <c r="E6" s="74"/>
      <c r="F6" s="75">
        <v>1971</v>
      </c>
      <c r="G6" s="73">
        <v>1473.8</v>
      </c>
      <c r="H6" s="73">
        <v>54136.546999999999</v>
      </c>
      <c r="I6" s="70"/>
      <c r="J6" s="76">
        <v>1970</v>
      </c>
      <c r="K6" s="77">
        <f t="shared" ref="K6:K11" si="0">C6/G6</f>
        <v>80.536707830099061</v>
      </c>
      <c r="L6" s="77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3">
        <v>119335</v>
      </c>
      <c r="D7" s="73">
        <v>3269170</v>
      </c>
      <c r="E7" s="74"/>
      <c r="F7" s="75">
        <v>1981</v>
      </c>
      <c r="G7" s="73">
        <v>1594.175</v>
      </c>
      <c r="H7" s="73">
        <v>56556.911</v>
      </c>
      <c r="I7" s="70"/>
      <c r="J7" s="76">
        <v>1982</v>
      </c>
      <c r="K7" s="77">
        <f t="shared" si="0"/>
        <v>74.856900904856744</v>
      </c>
      <c r="L7" s="77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3">
        <v>117871</v>
      </c>
      <c r="D8" s="73">
        <v>3023344</v>
      </c>
      <c r="E8" s="74"/>
      <c r="F8" s="75">
        <v>1991</v>
      </c>
      <c r="G8" s="73">
        <v>1648.248</v>
      </c>
      <c r="H8" s="73">
        <v>56778.031000000003</v>
      </c>
      <c r="I8" s="70"/>
      <c r="J8" s="76">
        <v>1990</v>
      </c>
      <c r="K8" s="77">
        <f t="shared" si="0"/>
        <v>71.512903398032336</v>
      </c>
      <c r="L8" s="77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3">
        <v>107442</v>
      </c>
      <c r="D9" s="73">
        <v>2396274</v>
      </c>
      <c r="E9" s="74"/>
      <c r="F9" s="78">
        <v>2001</v>
      </c>
      <c r="G9" s="73">
        <v>1631.88</v>
      </c>
      <c r="H9" s="73">
        <v>56995.743999999999</v>
      </c>
      <c r="I9" s="70"/>
      <c r="J9" s="79">
        <v>2000</v>
      </c>
      <c r="K9" s="77">
        <f t="shared" si="0"/>
        <v>65.839399955879102</v>
      </c>
      <c r="L9" s="77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3">
        <v>60812</v>
      </c>
      <c r="D10" s="73">
        <v>1620884</v>
      </c>
      <c r="E10" s="74"/>
      <c r="F10" s="78">
        <v>2011</v>
      </c>
      <c r="G10" s="73">
        <v>1639.3620000000001</v>
      </c>
      <c r="H10" s="73">
        <v>59433.743999999999</v>
      </c>
      <c r="I10" s="70"/>
      <c r="J10" s="79">
        <v>2010</v>
      </c>
      <c r="K10" s="77">
        <f t="shared" si="0"/>
        <v>37.094918632980388</v>
      </c>
      <c r="L10" s="77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3">
        <v>45338</v>
      </c>
      <c r="D11" s="73">
        <v>1118014</v>
      </c>
      <c r="E11" s="74"/>
      <c r="F11" s="78">
        <v>2021</v>
      </c>
      <c r="G11" s="73">
        <v>1587.413</v>
      </c>
      <c r="H11" s="73">
        <v>59030.133000000002</v>
      </c>
      <c r="I11" s="70"/>
      <c r="J11" s="79">
        <v>2020</v>
      </c>
      <c r="K11" s="77">
        <f t="shared" si="0"/>
        <v>28.560935307950736</v>
      </c>
      <c r="L11" s="77">
        <f t="shared" si="1"/>
        <v>18.93971677143265</v>
      </c>
      <c r="M11" s="9"/>
    </row>
    <row r="12" spans="1:14" s="6" customFormat="1" ht="12.75" customHeight="1">
      <c r="A12" s="19"/>
      <c r="B12" s="80"/>
      <c r="C12" s="80"/>
      <c r="D12" s="70"/>
      <c r="E12" s="70"/>
      <c r="F12" s="70"/>
      <c r="G12" s="81"/>
      <c r="H12" s="70"/>
      <c r="I12" s="70"/>
      <c r="J12" s="70"/>
      <c r="K12" s="70"/>
      <c r="L12" s="70"/>
      <c r="M12" s="9"/>
    </row>
    <row r="13" spans="1:14" s="6" customFormat="1" ht="12.75" customHeight="1">
      <c r="A13" s="19"/>
      <c r="B13" s="80"/>
      <c r="C13" s="80"/>
      <c r="D13" s="70"/>
      <c r="E13" s="70"/>
      <c r="F13" s="70"/>
      <c r="G13" s="81"/>
      <c r="H13" s="70"/>
      <c r="I13" s="70"/>
      <c r="J13" s="70"/>
      <c r="K13" s="70"/>
      <c r="L13" s="70"/>
      <c r="M13" s="9"/>
    </row>
    <row r="14" spans="1:14" s="6" customFormat="1" ht="12.75" customHeight="1">
      <c r="A14" s="19"/>
      <c r="B14" s="80"/>
      <c r="C14" s="80"/>
      <c r="D14" s="70"/>
      <c r="E14" s="70"/>
      <c r="F14" s="70"/>
      <c r="G14" s="81"/>
      <c r="H14" s="70"/>
      <c r="I14" s="70"/>
      <c r="J14" s="70"/>
      <c r="K14" s="70"/>
      <c r="L14" s="70"/>
      <c r="M14" s="9"/>
    </row>
    <row r="15" spans="1:14" s="6" customFormat="1" ht="12">
      <c r="A15" s="19"/>
      <c r="B15" s="70"/>
      <c r="C15" s="70"/>
      <c r="D15" s="70"/>
      <c r="E15" s="70"/>
      <c r="F15" s="70"/>
      <c r="G15" s="70"/>
      <c r="H15" s="70"/>
      <c r="I15" s="70"/>
      <c r="J15" s="81"/>
      <c r="K15" s="81"/>
      <c r="L15" s="81"/>
    </row>
    <row r="17" spans="2:14">
      <c r="N17" s="40" t="s">
        <v>76</v>
      </c>
    </row>
    <row r="18" spans="2:14">
      <c r="N18" s="40"/>
    </row>
    <row r="19" spans="2:14" ht="23.1" customHeight="1">
      <c r="B19" s="216" t="s">
        <v>77</v>
      </c>
      <c r="C19" s="216"/>
      <c r="D19" s="216"/>
      <c r="E19" s="83"/>
      <c r="F19" s="217" t="s">
        <v>74</v>
      </c>
      <c r="G19" s="217"/>
      <c r="H19" s="217"/>
      <c r="I19" s="84"/>
      <c r="J19" s="217" t="s">
        <v>78</v>
      </c>
      <c r="K19" s="217"/>
      <c r="L19" s="217"/>
    </row>
    <row r="20" spans="2:14">
      <c r="J20" s="70"/>
      <c r="K20" s="70"/>
      <c r="L20" s="70"/>
    </row>
    <row r="21" spans="2:14">
      <c r="B21" s="71" t="s">
        <v>71</v>
      </c>
      <c r="C21" s="58" t="s">
        <v>19</v>
      </c>
      <c r="D21" s="58" t="s">
        <v>1</v>
      </c>
      <c r="E21" s="72"/>
      <c r="F21" s="71" t="s">
        <v>71</v>
      </c>
      <c r="G21" s="58" t="s">
        <v>19</v>
      </c>
      <c r="H21" s="58" t="s">
        <v>1</v>
      </c>
      <c r="I21" s="72"/>
      <c r="J21" s="71" t="s">
        <v>71</v>
      </c>
      <c r="K21" s="58" t="s">
        <v>19</v>
      </c>
      <c r="L21" s="71" t="s">
        <v>1</v>
      </c>
    </row>
    <row r="22" spans="2:14">
      <c r="B22" s="75">
        <v>1951</v>
      </c>
      <c r="C22" s="85">
        <v>38319</v>
      </c>
      <c r="D22" s="85">
        <v>1631467</v>
      </c>
      <c r="E22" s="82"/>
      <c r="F22" s="75">
        <v>1951</v>
      </c>
      <c r="G22" s="34">
        <v>1276.0229999999999</v>
      </c>
      <c r="H22" s="34">
        <v>47515.536999999997</v>
      </c>
      <c r="I22" s="86"/>
      <c r="J22" s="87">
        <v>1951</v>
      </c>
      <c r="K22" s="77">
        <f>C22/G22</f>
        <v>30.030022969805405</v>
      </c>
      <c r="L22" s="77">
        <f t="shared" ref="K22:L29" si="2">D22/H22</f>
        <v>34.335442741602606</v>
      </c>
    </row>
    <row r="23" spans="2:14">
      <c r="B23" s="75">
        <v>1961</v>
      </c>
      <c r="C23" s="85">
        <v>49227</v>
      </c>
      <c r="D23" s="85">
        <v>2035039</v>
      </c>
      <c r="E23" s="82"/>
      <c r="F23" s="75">
        <v>1961</v>
      </c>
      <c r="G23" s="34">
        <v>1419.3620000000001</v>
      </c>
      <c r="H23" s="34">
        <v>50623.569000000003</v>
      </c>
      <c r="I23" s="86"/>
      <c r="J23" s="87">
        <v>1961</v>
      </c>
      <c r="K23" s="77">
        <f t="shared" si="2"/>
        <v>34.682484102012026</v>
      </c>
      <c r="L23" s="77">
        <f t="shared" si="2"/>
        <v>40.199437538668995</v>
      </c>
    </row>
    <row r="24" spans="2:14">
      <c r="B24" s="75">
        <v>1971</v>
      </c>
      <c r="C24" s="85">
        <v>57662</v>
      </c>
      <c r="D24" s="85">
        <v>2389102</v>
      </c>
      <c r="E24" s="82"/>
      <c r="F24" s="75">
        <v>1971</v>
      </c>
      <c r="G24" s="34">
        <v>1473.8</v>
      </c>
      <c r="H24" s="34">
        <v>54136.546999999999</v>
      </c>
      <c r="I24" s="86"/>
      <c r="J24" s="87">
        <v>1971</v>
      </c>
      <c r="K24" s="77">
        <f t="shared" si="2"/>
        <v>39.124711629800515</v>
      </c>
      <c r="L24" s="77">
        <f t="shared" si="2"/>
        <v>44.131037762715088</v>
      </c>
    </row>
    <row r="25" spans="2:14">
      <c r="B25" s="75">
        <v>1981</v>
      </c>
      <c r="C25" s="85">
        <v>74095</v>
      </c>
      <c r="D25" s="85">
        <v>3044262</v>
      </c>
      <c r="E25" s="82"/>
      <c r="F25" s="75">
        <v>1981</v>
      </c>
      <c r="G25" s="34">
        <v>1594.175</v>
      </c>
      <c r="H25" s="34">
        <v>56556.911</v>
      </c>
      <c r="I25" s="86"/>
      <c r="J25" s="87">
        <v>1981</v>
      </c>
      <c r="K25" s="77">
        <f t="shared" si="2"/>
        <v>46.478586102529526</v>
      </c>
      <c r="L25" s="77">
        <f t="shared" si="2"/>
        <v>53.826525285300676</v>
      </c>
    </row>
    <row r="26" spans="2:14">
      <c r="B26" s="75">
        <v>1991</v>
      </c>
      <c r="C26" s="85">
        <v>83995</v>
      </c>
      <c r="D26" s="85">
        <v>3161689</v>
      </c>
      <c r="E26" s="82"/>
      <c r="F26" s="75">
        <v>1991</v>
      </c>
      <c r="G26" s="34">
        <v>1648.248</v>
      </c>
      <c r="H26" s="34">
        <v>56778.031000000003</v>
      </c>
      <c r="I26" s="86"/>
      <c r="J26" s="87">
        <v>1991</v>
      </c>
      <c r="K26" s="77">
        <f t="shared" si="2"/>
        <v>50.960171042221802</v>
      </c>
      <c r="L26" s="77">
        <f t="shared" si="2"/>
        <v>55.685076504326119</v>
      </c>
    </row>
    <row r="27" spans="2:14">
      <c r="B27" s="78">
        <v>2001</v>
      </c>
      <c r="C27" s="85">
        <v>86289</v>
      </c>
      <c r="D27" s="85">
        <v>3566745</v>
      </c>
      <c r="E27" s="82"/>
      <c r="F27" s="78">
        <v>2001</v>
      </c>
      <c r="G27" s="34">
        <v>1631.88</v>
      </c>
      <c r="H27" s="34">
        <v>56995.743999999999</v>
      </c>
      <c r="I27" s="86"/>
      <c r="J27" s="87">
        <v>2001</v>
      </c>
      <c r="K27" s="77">
        <f t="shared" si="2"/>
        <v>52.87704978307228</v>
      </c>
      <c r="L27" s="77">
        <f t="shared" si="2"/>
        <v>62.57914626046464</v>
      </c>
    </row>
    <row r="28" spans="2:14">
      <c r="B28" s="78">
        <v>2011</v>
      </c>
      <c r="C28" s="85">
        <v>116340</v>
      </c>
      <c r="D28" s="85">
        <v>4775856</v>
      </c>
      <c r="E28" s="82"/>
      <c r="F28" s="78">
        <v>2011</v>
      </c>
      <c r="G28" s="34">
        <v>1639.3620000000001</v>
      </c>
      <c r="H28" s="34">
        <v>59433.743999999999</v>
      </c>
      <c r="I28" s="86"/>
      <c r="J28" s="87">
        <v>2011</v>
      </c>
      <c r="K28" s="77">
        <f t="shared" si="2"/>
        <v>70.966632141040236</v>
      </c>
      <c r="L28" s="77">
        <f t="shared" si="2"/>
        <v>80.35596747867676</v>
      </c>
    </row>
    <row r="29" spans="2:14">
      <c r="B29" s="78">
        <v>2021</v>
      </c>
      <c r="C29" s="85">
        <v>125184</v>
      </c>
      <c r="D29" s="85">
        <v>5144482</v>
      </c>
      <c r="E29" s="82"/>
      <c r="F29" s="78">
        <v>2021</v>
      </c>
      <c r="G29" s="34">
        <v>1587.413</v>
      </c>
      <c r="H29" s="34">
        <v>59030.133000000002</v>
      </c>
      <c r="I29" s="86"/>
      <c r="J29" s="87">
        <v>2023</v>
      </c>
      <c r="K29" s="77">
        <f t="shared" si="2"/>
        <v>78.86038478959162</v>
      </c>
      <c r="L29" s="77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2" sqref="H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8" ht="32.85" customHeight="1">
      <c r="B2" s="31"/>
      <c r="C2" s="31"/>
      <c r="D2" s="99" t="s">
        <v>19</v>
      </c>
      <c r="E2" s="99" t="s">
        <v>1</v>
      </c>
      <c r="H2" s="57" t="s">
        <v>229</v>
      </c>
    </row>
    <row r="3" spans="2:8" ht="24">
      <c r="B3" s="99" t="s">
        <v>79</v>
      </c>
      <c r="C3" s="22" t="s">
        <v>198</v>
      </c>
      <c r="D3" s="100">
        <v>0.67322560011165788</v>
      </c>
      <c r="E3" s="100">
        <v>6.3594478498222431</v>
      </c>
    </row>
    <row r="4" spans="2:8" ht="24">
      <c r="B4" s="99"/>
      <c r="C4" s="22" t="s">
        <v>199</v>
      </c>
      <c r="D4" s="100">
        <v>8.3707726318663997</v>
      </c>
      <c r="E4" s="100">
        <v>14.335683517239115</v>
      </c>
      <c r="F4" s="1"/>
    </row>
    <row r="5" spans="2:8" ht="24">
      <c r="B5" s="99" t="s">
        <v>197</v>
      </c>
      <c r="C5" s="192" t="s">
        <v>196</v>
      </c>
      <c r="D5" s="100">
        <v>14.163048937436903</v>
      </c>
      <c r="E5" s="100">
        <v>10.42</v>
      </c>
      <c r="F5" s="1"/>
    </row>
    <row r="6" spans="2:8" ht="24">
      <c r="B6" s="99" t="s">
        <v>80</v>
      </c>
      <c r="C6" s="22" t="s">
        <v>200</v>
      </c>
      <c r="D6" s="100">
        <v>24.774514299691113</v>
      </c>
      <c r="E6" s="100">
        <v>25.68955238471332</v>
      </c>
      <c r="F6" s="1"/>
    </row>
    <row r="7" spans="2:8">
      <c r="B7" s="99"/>
      <c r="C7" s="99" t="s">
        <v>81</v>
      </c>
      <c r="D7" s="100">
        <v>52.018438530893931</v>
      </c>
      <c r="E7" s="100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3" spans="2:8">
      <c r="H13" s="40" t="s">
        <v>82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G6" sqref="G6:H6"/>
    </sheetView>
  </sheetViews>
  <sheetFormatPr defaultColWidth="8.5546875" defaultRowHeight="14.4"/>
  <cols>
    <col min="1" max="1" width="3.44140625" style="19" customWidth="1"/>
    <col min="2" max="2" width="12.44140625" style="102" customWidth="1"/>
    <col min="3" max="3" width="8.5546875" style="102"/>
    <col min="4" max="9" width="7.5546875" style="102" customWidth="1"/>
    <col min="10" max="16384" width="8.5546875" style="15"/>
  </cols>
  <sheetData>
    <row r="2" spans="2:11">
      <c r="B2" s="112" t="s">
        <v>83</v>
      </c>
      <c r="C2" s="101"/>
      <c r="D2" s="104" t="s">
        <v>84</v>
      </c>
      <c r="E2" s="104" t="s">
        <v>85</v>
      </c>
      <c r="F2" s="104" t="s">
        <v>86</v>
      </c>
      <c r="G2" s="104" t="s">
        <v>87</v>
      </c>
      <c r="H2" s="104" t="s">
        <v>88</v>
      </c>
      <c r="I2" s="104" t="s">
        <v>67</v>
      </c>
      <c r="K2" s="161" t="s">
        <v>230</v>
      </c>
    </row>
    <row r="3" spans="2:11">
      <c r="B3" s="101" t="s">
        <v>89</v>
      </c>
      <c r="C3" s="101" t="s">
        <v>1</v>
      </c>
      <c r="D3" s="103">
        <v>44.847549632057969</v>
      </c>
      <c r="E3" s="103">
        <v>16.8061633974805</v>
      </c>
      <c r="F3" s="103">
        <v>16.187305224869906</v>
      </c>
      <c r="G3" s="103">
        <v>14.217298207079349</v>
      </c>
      <c r="H3" s="103">
        <v>7.9416835385122759</v>
      </c>
      <c r="I3" s="103">
        <v>100</v>
      </c>
    </row>
    <row r="4" spans="2:11" ht="12.75" customHeight="1">
      <c r="B4" s="101"/>
      <c r="C4" s="101" t="s">
        <v>19</v>
      </c>
      <c r="D4" s="103">
        <v>20.668620013610905</v>
      </c>
      <c r="E4" s="103">
        <v>22.120386833664309</v>
      </c>
      <c r="F4" s="103">
        <v>24.420364148817661</v>
      </c>
      <c r="G4" s="103">
        <v>20.413637268034769</v>
      </c>
      <c r="H4" s="103">
        <v>12.376991735872345</v>
      </c>
      <c r="I4" s="103">
        <v>100</v>
      </c>
    </row>
    <row r="5" spans="2:11">
      <c r="B5" s="101" t="s">
        <v>64</v>
      </c>
      <c r="C5" s="101"/>
      <c r="D5" s="103"/>
      <c r="E5" s="103"/>
      <c r="F5" s="103"/>
      <c r="G5" s="103"/>
      <c r="H5" s="103"/>
      <c r="I5" s="103"/>
    </row>
    <row r="6" spans="2:11">
      <c r="B6" s="101" t="s">
        <v>90</v>
      </c>
      <c r="C6" s="101" t="s">
        <v>1</v>
      </c>
      <c r="D6" s="103">
        <v>26.799949386308995</v>
      </c>
      <c r="E6" s="103">
        <v>18.575224598253829</v>
      </c>
      <c r="F6" s="103">
        <v>19.815260027837532</v>
      </c>
      <c r="G6" s="103">
        <v>19.865873718840945</v>
      </c>
      <c r="H6" s="103">
        <v>14.943692268758699</v>
      </c>
      <c r="I6" s="103">
        <v>100</v>
      </c>
    </row>
    <row r="7" spans="2:11">
      <c r="B7" s="101"/>
      <c r="C7" s="101" t="s">
        <v>19</v>
      </c>
      <c r="D7" s="103">
        <v>2.9177718832891246</v>
      </c>
      <c r="E7" s="103">
        <v>9.8143236074270561</v>
      </c>
      <c r="F7" s="103">
        <v>17.241379310344829</v>
      </c>
      <c r="G7" s="103">
        <v>31.564986737400531</v>
      </c>
      <c r="H7" s="103">
        <v>38.461538461538467</v>
      </c>
      <c r="I7" s="103">
        <v>100</v>
      </c>
    </row>
    <row r="9" spans="2:11">
      <c r="B9" s="114"/>
      <c r="D9" s="115"/>
      <c r="E9" s="115"/>
      <c r="F9" s="115"/>
      <c r="G9" s="115"/>
      <c r="H9" s="115"/>
      <c r="I9" s="115"/>
    </row>
    <row r="10" spans="2:11">
      <c r="D10" s="116"/>
      <c r="E10" s="116"/>
      <c r="F10" s="116"/>
      <c r="G10" s="134"/>
      <c r="H10" s="116"/>
      <c r="I10" s="116"/>
    </row>
    <row r="11" spans="2:11">
      <c r="D11" s="116"/>
      <c r="E11" s="116"/>
      <c r="F11" s="116"/>
      <c r="G11" s="134"/>
      <c r="H11" s="116"/>
      <c r="I11" s="116"/>
    </row>
    <row r="12" spans="2:11">
      <c r="D12" s="117"/>
      <c r="E12" s="117"/>
      <c r="F12" s="117"/>
      <c r="G12" s="117"/>
      <c r="H12" s="117"/>
      <c r="I12" s="117"/>
    </row>
    <row r="13" spans="2:11">
      <c r="D13" s="116"/>
      <c r="E13" s="116"/>
      <c r="F13" s="116"/>
      <c r="G13" s="116"/>
      <c r="H13" s="116"/>
      <c r="I13" s="116"/>
    </row>
    <row r="14" spans="2:11">
      <c r="D14" s="116"/>
      <c r="E14" s="116"/>
      <c r="F14" s="116"/>
      <c r="G14" s="116"/>
      <c r="H14" s="116"/>
      <c r="I14" s="116"/>
    </row>
    <row r="15" spans="2:11">
      <c r="K15" s="40" t="s">
        <v>91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B1" zoomScaleNormal="100" workbookViewId="0">
      <selection activeCell="I8" sqref="I8:J8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31" t="s">
        <v>92</v>
      </c>
      <c r="C2" s="94">
        <v>1861</v>
      </c>
      <c r="D2" s="94">
        <v>1871</v>
      </c>
      <c r="E2" s="94">
        <v>1881</v>
      </c>
      <c r="F2" s="94"/>
      <c r="G2" s="94">
        <v>1901</v>
      </c>
      <c r="H2" s="94">
        <v>1911</v>
      </c>
      <c r="I2" s="94">
        <v>1921</v>
      </c>
      <c r="J2" s="94">
        <v>1931</v>
      </c>
      <c r="K2" s="94">
        <v>1936</v>
      </c>
      <c r="L2" s="94"/>
      <c r="M2" s="94">
        <v>1951</v>
      </c>
      <c r="N2" s="94">
        <v>1961</v>
      </c>
      <c r="O2" s="94">
        <v>1971</v>
      </c>
      <c r="P2" s="94">
        <v>1981</v>
      </c>
      <c r="Q2" s="94">
        <v>1991</v>
      </c>
      <c r="R2" s="94">
        <v>2001</v>
      </c>
      <c r="S2" s="94">
        <v>2011</v>
      </c>
      <c r="T2" s="94">
        <v>2021</v>
      </c>
      <c r="U2" s="94">
        <v>2024</v>
      </c>
    </row>
    <row r="3" spans="1:22">
      <c r="B3" s="31" t="s">
        <v>109</v>
      </c>
      <c r="C3" s="107">
        <v>100</v>
      </c>
      <c r="D3" s="107">
        <v>99.698340874811464</v>
      </c>
      <c r="E3" s="107">
        <v>116.16892911010559</v>
      </c>
      <c r="F3" s="107"/>
      <c r="G3" s="107">
        <v>138.73303167420815</v>
      </c>
      <c r="H3" s="107">
        <v>188.29562594268478</v>
      </c>
      <c r="I3" s="107">
        <v>196.04826546003017</v>
      </c>
      <c r="J3" s="107">
        <v>248.5671191553545</v>
      </c>
      <c r="K3" s="107">
        <v>263.10708898944193</v>
      </c>
      <c r="L3" s="107"/>
      <c r="M3" s="107">
        <v>353.81598793363503</v>
      </c>
      <c r="N3" s="107">
        <v>470.37707390648569</v>
      </c>
      <c r="O3" s="107">
        <v>573.03167420814475</v>
      </c>
      <c r="P3" s="107">
        <v>595.83710407239823</v>
      </c>
      <c r="Q3" s="107">
        <v>554.02714932126696</v>
      </c>
      <c r="R3" s="107">
        <v>495.47511312217193</v>
      </c>
      <c r="S3" s="107">
        <v>452.12669683257917</v>
      </c>
      <c r="T3" s="107">
        <v>449.74358974358972</v>
      </c>
      <c r="U3" s="107">
        <v>442.50377073906486</v>
      </c>
    </row>
    <row r="4" spans="1:22">
      <c r="B4" s="31" t="s">
        <v>93</v>
      </c>
      <c r="C4" s="107">
        <v>100</v>
      </c>
      <c r="D4" s="107">
        <v>104.70608665451073</v>
      </c>
      <c r="E4" s="107">
        <v>111.3988017712946</v>
      </c>
      <c r="F4" s="107"/>
      <c r="G4" s="107">
        <v>130.24398714943126</v>
      </c>
      <c r="H4" s="107">
        <v>139.89406963618998</v>
      </c>
      <c r="I4" s="107">
        <v>142.39993053746636</v>
      </c>
      <c r="J4" s="107">
        <v>156.56855083789182</v>
      </c>
      <c r="K4" s="107">
        <v>164.41434401319788</v>
      </c>
      <c r="L4" s="107"/>
      <c r="M4" s="107">
        <v>201.21733090214465</v>
      </c>
      <c r="N4" s="107">
        <v>219.34010593036376</v>
      </c>
      <c r="O4" s="107">
        <v>222.98167925675085</v>
      </c>
      <c r="P4" s="107">
        <v>242.5075974646175</v>
      </c>
      <c r="Q4" s="107">
        <v>254.29191629764691</v>
      </c>
      <c r="R4" s="107">
        <v>254.88408439697835</v>
      </c>
      <c r="S4" s="107">
        <v>258.59512025701133</v>
      </c>
      <c r="T4" s="107">
        <v>249.70217938699312</v>
      </c>
      <c r="U4" s="107">
        <v>245.77754623599893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239</v>
      </c>
      <c r="L7" s="106"/>
    </row>
    <row r="8" spans="1:22" ht="26.4" customHeight="1">
      <c r="B8" s="99" t="s">
        <v>94</v>
      </c>
      <c r="C8" s="99" t="s">
        <v>109</v>
      </c>
      <c r="D8" s="22" t="s">
        <v>93</v>
      </c>
      <c r="E8" s="99" t="s">
        <v>109</v>
      </c>
      <c r="F8" s="22" t="s">
        <v>93</v>
      </c>
      <c r="I8" s="218"/>
      <c r="J8" s="218"/>
    </row>
    <row r="9" spans="1:22" ht="35.1" customHeight="1">
      <c r="B9" s="105" t="s">
        <v>95</v>
      </c>
      <c r="C9" s="107">
        <v>27.164285924198218</v>
      </c>
      <c r="D9" s="107">
        <v>30.454511526451949</v>
      </c>
      <c r="E9" s="107">
        <v>11.517494653765311</v>
      </c>
      <c r="F9" s="107">
        <v>10.68346986230412</v>
      </c>
      <c r="H9" s="130"/>
      <c r="I9" s="130"/>
      <c r="J9" s="130"/>
      <c r="K9" s="130"/>
    </row>
    <row r="10" spans="1:22">
      <c r="B10" s="105" t="s">
        <v>96</v>
      </c>
      <c r="C10" s="107">
        <v>66.79841349891862</v>
      </c>
      <c r="D10" s="107">
        <v>63.810457374964955</v>
      </c>
      <c r="E10" s="107">
        <v>62.972332238680615</v>
      </c>
      <c r="F10" s="107">
        <v>61.249875104678082</v>
      </c>
      <c r="H10" s="129"/>
      <c r="I10" s="128"/>
      <c r="J10" s="128"/>
    </row>
    <row r="11" spans="1:22">
      <c r="B11" s="105" t="s">
        <v>97</v>
      </c>
      <c r="C11" s="107">
        <v>4.101248769366288</v>
      </c>
      <c r="D11" s="107">
        <v>4.0957159109983774</v>
      </c>
      <c r="E11" s="107">
        <v>28.606876993973767</v>
      </c>
      <c r="F11" s="107">
        <v>27.343081707917488</v>
      </c>
      <c r="H11" s="129"/>
      <c r="I11" s="128"/>
      <c r="J11" s="128"/>
    </row>
    <row r="12" spans="1:22">
      <c r="B12" s="126"/>
      <c r="C12" s="127"/>
      <c r="D12" s="127"/>
      <c r="E12" s="128"/>
      <c r="F12" s="128"/>
      <c r="G12" s="128"/>
      <c r="H12" s="129"/>
      <c r="I12" s="128"/>
      <c r="J12" s="128"/>
    </row>
    <row r="13" spans="1:22">
      <c r="C13" s="127"/>
      <c r="D13" s="127"/>
      <c r="E13" s="128"/>
      <c r="F13" s="128"/>
      <c r="G13" s="128"/>
      <c r="H13" s="128"/>
      <c r="I13" s="128"/>
      <c r="J13" s="128"/>
    </row>
    <row r="19" spans="9:9">
      <c r="I19" s="18" t="s">
        <v>172</v>
      </c>
    </row>
    <row r="20" spans="9:9">
      <c r="I20" s="18"/>
    </row>
    <row r="21" spans="9:9">
      <c r="I21" s="17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H19" sqref="H19"/>
    </sheetView>
  </sheetViews>
  <sheetFormatPr defaultRowHeight="14.4"/>
  <cols>
    <col min="1" max="1" width="3.44140625" style="19" customWidth="1"/>
    <col min="2" max="2" width="8.88671875" style="21"/>
    <col min="3" max="3" width="12.109375" style="21" customWidth="1"/>
    <col min="4" max="5" width="8.88671875" style="21"/>
  </cols>
  <sheetData>
    <row r="2" spans="2:7">
      <c r="B2" s="108"/>
      <c r="G2" s="57" t="s">
        <v>231</v>
      </c>
    </row>
    <row r="4" spans="2:7">
      <c r="B4" s="31"/>
      <c r="C4" s="31"/>
      <c r="D4" s="110" t="s">
        <v>98</v>
      </c>
      <c r="E4" s="110" t="s">
        <v>99</v>
      </c>
    </row>
    <row r="5" spans="2:7">
      <c r="B5" s="31">
        <v>1951</v>
      </c>
      <c r="C5" s="31" t="s">
        <v>109</v>
      </c>
      <c r="D5" s="111">
        <v>6.35</v>
      </c>
      <c r="E5" s="111">
        <v>2.2400000000000002</v>
      </c>
      <c r="F5" s="7"/>
    </row>
    <row r="6" spans="2:7">
      <c r="B6" s="31"/>
      <c r="C6" s="31" t="s">
        <v>93</v>
      </c>
      <c r="D6" s="111">
        <v>1.57</v>
      </c>
      <c r="E6" s="111">
        <v>0.5</v>
      </c>
      <c r="F6" s="7"/>
    </row>
    <row r="7" spans="2:7">
      <c r="B7" s="31">
        <v>1991</v>
      </c>
      <c r="C7" s="31" t="s">
        <v>109</v>
      </c>
      <c r="D7" s="111">
        <v>25.29</v>
      </c>
      <c r="E7" s="111">
        <v>8.3000000000000007</v>
      </c>
      <c r="F7" s="7"/>
    </row>
    <row r="8" spans="2:7">
      <c r="B8" s="31"/>
      <c r="C8" s="31" t="s">
        <v>93</v>
      </c>
      <c r="D8" s="111">
        <v>13.56</v>
      </c>
      <c r="E8" s="111">
        <v>2.3199999999999998</v>
      </c>
      <c r="F8" s="7"/>
    </row>
    <row r="9" spans="2:7">
      <c r="B9" s="31">
        <v>2024</v>
      </c>
      <c r="C9" s="31" t="s">
        <v>109</v>
      </c>
      <c r="D9" s="111">
        <v>33.799999999999997</v>
      </c>
      <c r="E9" s="111">
        <v>28.8</v>
      </c>
      <c r="F9" s="7"/>
    </row>
    <row r="10" spans="2:7">
      <c r="B10" s="31"/>
      <c r="C10" s="31" t="s">
        <v>93</v>
      </c>
      <c r="D10" s="111">
        <v>32.4</v>
      </c>
      <c r="E10" s="111">
        <v>12.8</v>
      </c>
      <c r="F10" s="7"/>
    </row>
    <row r="13" spans="2:7">
      <c r="D13" s="109"/>
    </row>
    <row r="14" spans="2:7">
      <c r="D14" s="109"/>
      <c r="E14" s="203"/>
    </row>
    <row r="15" spans="2:7">
      <c r="D15" s="109"/>
    </row>
    <row r="16" spans="2:7">
      <c r="D16" s="109"/>
      <c r="G16" s="40" t="s">
        <v>2</v>
      </c>
    </row>
    <row r="17" spans="4:7">
      <c r="D17" s="109"/>
      <c r="G17" s="40" t="s">
        <v>238</v>
      </c>
    </row>
    <row r="18" spans="4:7">
      <c r="D18" s="10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M17" sqref="M17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7" width="8.88671875" style="21"/>
  </cols>
  <sheetData>
    <row r="2" spans="2:9">
      <c r="B2" s="106" t="s">
        <v>100</v>
      </c>
      <c r="I2" s="10" t="s">
        <v>232</v>
      </c>
    </row>
    <row r="4" spans="2:9">
      <c r="B4" s="31"/>
      <c r="C4" s="31"/>
      <c r="D4" s="50" t="s">
        <v>65</v>
      </c>
      <c r="E4" s="50" t="s">
        <v>66</v>
      </c>
      <c r="F4" s="50" t="s">
        <v>67</v>
      </c>
    </row>
    <row r="5" spans="2:9">
      <c r="B5" s="31">
        <v>1951</v>
      </c>
      <c r="C5" s="31" t="s">
        <v>109</v>
      </c>
      <c r="D5" s="35">
        <v>70.94</v>
      </c>
      <c r="E5" s="35">
        <v>20.27</v>
      </c>
      <c r="F5" s="35">
        <v>44.22</v>
      </c>
    </row>
    <row r="6" spans="2:9">
      <c r="B6" s="31"/>
      <c r="C6" s="31" t="s">
        <v>93</v>
      </c>
      <c r="D6" s="35">
        <v>85.83</v>
      </c>
      <c r="E6" s="35">
        <v>12.06</v>
      </c>
      <c r="F6" s="35">
        <v>49.32</v>
      </c>
    </row>
    <row r="7" spans="2:9">
      <c r="B7" s="31" t="s">
        <v>64</v>
      </c>
      <c r="C7" s="31"/>
      <c r="D7" s="31"/>
      <c r="E7" s="31"/>
      <c r="F7" s="31"/>
    </row>
    <row r="8" spans="2:9">
      <c r="B8" s="31">
        <v>2024</v>
      </c>
      <c r="C8" s="31" t="s">
        <v>109</v>
      </c>
      <c r="D8" s="35">
        <v>58.96</v>
      </c>
      <c r="E8" s="35">
        <v>31.48</v>
      </c>
      <c r="F8" s="35">
        <v>45.13</v>
      </c>
    </row>
    <row r="9" spans="2:9">
      <c r="B9" s="31"/>
      <c r="C9" s="31" t="s">
        <v>93</v>
      </c>
      <c r="D9" s="35">
        <v>66.260000000000005</v>
      </c>
      <c r="E9" s="35">
        <v>59.38</v>
      </c>
      <c r="F9" s="35">
        <v>62.76</v>
      </c>
    </row>
    <row r="15" spans="2:9">
      <c r="B15" s="106" t="s">
        <v>101</v>
      </c>
      <c r="I15" s="40" t="s">
        <v>102</v>
      </c>
    </row>
    <row r="16" spans="2:9">
      <c r="I16" s="205" t="s">
        <v>240</v>
      </c>
    </row>
    <row r="18" spans="2:14">
      <c r="B18" s="31"/>
      <c r="C18" s="31">
        <v>1951</v>
      </c>
      <c r="D18" s="31"/>
      <c r="E18" s="31" t="s">
        <v>64</v>
      </c>
      <c r="F18" s="66">
        <v>2024</v>
      </c>
      <c r="G18" s="31"/>
    </row>
    <row r="19" spans="2:14">
      <c r="B19" s="31"/>
      <c r="C19" s="31" t="s">
        <v>109</v>
      </c>
      <c r="D19" s="31" t="s">
        <v>93</v>
      </c>
      <c r="E19" s="31"/>
      <c r="F19" s="31" t="s">
        <v>109</v>
      </c>
      <c r="G19" s="31" t="s">
        <v>93</v>
      </c>
      <c r="I19" s="193"/>
      <c r="J19" s="193"/>
      <c r="K19" s="193"/>
      <c r="L19" s="193"/>
      <c r="M19" s="193"/>
      <c r="N19" s="193"/>
    </row>
    <row r="20" spans="2:14">
      <c r="B20" s="105" t="s">
        <v>103</v>
      </c>
      <c r="C20" s="111">
        <v>6.1</v>
      </c>
      <c r="D20" s="111">
        <v>56.1</v>
      </c>
      <c r="E20" s="111"/>
      <c r="F20" s="111">
        <v>0.55474472066292435</v>
      </c>
      <c r="G20" s="111">
        <v>5.601705523723771</v>
      </c>
      <c r="I20" s="193"/>
      <c r="J20" s="193"/>
      <c r="K20" s="193"/>
      <c r="L20" s="193"/>
      <c r="M20" s="193"/>
      <c r="N20" s="193"/>
    </row>
    <row r="21" spans="2:14">
      <c r="B21" s="105" t="s">
        <v>104</v>
      </c>
      <c r="C21" s="111">
        <v>27.7</v>
      </c>
      <c r="D21" s="111">
        <v>23.1</v>
      </c>
      <c r="E21" s="111"/>
      <c r="F21" s="111">
        <v>7.8606575781876504</v>
      </c>
      <c r="G21" s="111">
        <v>15.586963266603233</v>
      </c>
    </row>
    <row r="22" spans="2:14">
      <c r="B22" s="105" t="s">
        <v>80</v>
      </c>
      <c r="C22" s="111">
        <v>66.2</v>
      </c>
      <c r="D22" s="111">
        <v>20.8</v>
      </c>
      <c r="E22" s="111"/>
      <c r="F22" s="111">
        <v>91.58459770114942</v>
      </c>
      <c r="G22" s="111">
        <v>78.811331209672986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J16" sqref="J16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36"/>
      <c r="C2" s="137" t="s">
        <v>95</v>
      </c>
      <c r="D2" s="137" t="s">
        <v>96</v>
      </c>
      <c r="E2" s="137" t="s">
        <v>97</v>
      </c>
      <c r="G2" s="57" t="s">
        <v>179</v>
      </c>
    </row>
    <row r="3" spans="2:12">
      <c r="B3" s="138">
        <v>1881</v>
      </c>
      <c r="C3" s="139">
        <v>222952</v>
      </c>
      <c r="D3" s="34">
        <v>431115</v>
      </c>
      <c r="E3" s="136">
        <v>27935</v>
      </c>
    </row>
    <row r="4" spans="2:12">
      <c r="B4" s="138">
        <v>1901</v>
      </c>
      <c r="C4" s="139">
        <v>260438</v>
      </c>
      <c r="D4" s="34">
        <v>490498</v>
      </c>
      <c r="E4" s="136">
        <v>39774</v>
      </c>
      <c r="L4" s="140"/>
    </row>
    <row r="5" spans="2:12">
      <c r="B5" s="138">
        <v>1911</v>
      </c>
      <c r="C5" s="139">
        <v>287979</v>
      </c>
      <c r="D5" s="34">
        <v>514038</v>
      </c>
      <c r="E5" s="136">
        <v>48494</v>
      </c>
      <c r="L5" s="141"/>
    </row>
    <row r="6" spans="2:12">
      <c r="B6" s="138">
        <v>1921</v>
      </c>
      <c r="C6" s="36">
        <v>277574</v>
      </c>
      <c r="D6" s="36">
        <v>526722</v>
      </c>
      <c r="E6" s="136">
        <v>52277</v>
      </c>
      <c r="L6" s="142"/>
    </row>
    <row r="7" spans="2:12">
      <c r="B7" s="138">
        <v>1931</v>
      </c>
      <c r="C7" s="139">
        <v>317178</v>
      </c>
      <c r="D7" s="34">
        <v>588024</v>
      </c>
      <c r="E7" s="136">
        <v>67583</v>
      </c>
      <c r="L7" s="141"/>
    </row>
    <row r="8" spans="2:12">
      <c r="B8" s="138">
        <v>1936</v>
      </c>
      <c r="C8" s="139">
        <v>350097</v>
      </c>
      <c r="D8" s="34">
        <v>609122</v>
      </c>
      <c r="E8" s="136">
        <v>74917</v>
      </c>
      <c r="L8" s="141"/>
    </row>
    <row r="9" spans="2:12">
      <c r="B9" s="138">
        <v>1951</v>
      </c>
      <c r="C9" s="139">
        <v>393700</v>
      </c>
      <c r="D9" s="34">
        <v>782527</v>
      </c>
      <c r="E9" s="136">
        <v>99796</v>
      </c>
      <c r="L9" s="141"/>
    </row>
    <row r="10" spans="2:12">
      <c r="B10" s="143">
        <v>1961</v>
      </c>
      <c r="C10" s="139">
        <v>414460</v>
      </c>
      <c r="D10" s="34">
        <v>880522</v>
      </c>
      <c r="E10" s="136">
        <v>124380</v>
      </c>
      <c r="L10" s="141"/>
    </row>
    <row r="11" spans="2:12">
      <c r="B11" s="143">
        <v>1971</v>
      </c>
      <c r="C11" s="139">
        <v>435018</v>
      </c>
      <c r="D11" s="34">
        <v>888281</v>
      </c>
      <c r="E11" s="136">
        <v>150501</v>
      </c>
      <c r="L11" s="142"/>
    </row>
    <row r="12" spans="2:12">
      <c r="B12" s="138">
        <v>1981</v>
      </c>
      <c r="C12" s="144">
        <v>409132</v>
      </c>
      <c r="D12" s="36">
        <v>1007950</v>
      </c>
      <c r="E12" s="136">
        <v>177093</v>
      </c>
    </row>
    <row r="13" spans="2:12">
      <c r="B13" s="143">
        <v>1991</v>
      </c>
      <c r="C13" s="139">
        <v>303958</v>
      </c>
      <c r="D13" s="34">
        <v>1137873</v>
      </c>
      <c r="E13" s="136">
        <v>206417</v>
      </c>
    </row>
    <row r="14" spans="2:12">
      <c r="B14" s="143">
        <v>2001</v>
      </c>
      <c r="C14" s="139">
        <v>226212</v>
      </c>
      <c r="D14" s="34">
        <v>1143146</v>
      </c>
      <c r="E14" s="136">
        <v>262522</v>
      </c>
    </row>
    <row r="15" spans="2:12">
      <c r="B15" s="143">
        <v>2011</v>
      </c>
      <c r="C15" s="139">
        <v>200402</v>
      </c>
      <c r="D15" s="34">
        <v>1110116</v>
      </c>
      <c r="E15" s="136">
        <v>328844</v>
      </c>
      <c r="G15" s="18" t="s">
        <v>2</v>
      </c>
    </row>
    <row r="16" spans="2:12">
      <c r="B16" s="143">
        <v>2021</v>
      </c>
      <c r="C16" s="139">
        <v>169063</v>
      </c>
      <c r="D16" s="34">
        <v>1009604</v>
      </c>
      <c r="E16" s="136">
        <v>408746</v>
      </c>
      <c r="G16" s="17"/>
    </row>
    <row r="17" spans="2:19">
      <c r="B17" s="143">
        <v>2024</v>
      </c>
      <c r="C17" s="139">
        <v>151862</v>
      </c>
      <c r="D17" s="34">
        <v>981462</v>
      </c>
      <c r="E17" s="136">
        <v>429057</v>
      </c>
    </row>
    <row r="21" spans="2:19">
      <c r="C21"/>
      <c r="D21"/>
      <c r="E21"/>
    </row>
    <row r="22" spans="2:19">
      <c r="C22"/>
      <c r="D22" s="145"/>
      <c r="E22" s="145"/>
      <c r="F22" s="145"/>
      <c r="G22" s="145"/>
      <c r="H22" s="145"/>
      <c r="I22" s="145"/>
      <c r="J22" s="146"/>
      <c r="R22" s="147"/>
      <c r="S22" s="147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78" zoomScaleNormal="78" workbookViewId="0">
      <selection activeCell="T29" sqref="T29"/>
    </sheetView>
  </sheetViews>
  <sheetFormatPr defaultRowHeight="14.4"/>
  <cols>
    <col min="13" max="13" width="3.6640625" customWidth="1"/>
  </cols>
  <sheetData>
    <row r="1" spans="1:27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27">
      <c r="A2" s="21" t="s">
        <v>4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7" t="s">
        <v>180</v>
      </c>
    </row>
    <row r="3" spans="1:27">
      <c r="A3" s="31"/>
      <c r="B3" s="31" t="s">
        <v>113</v>
      </c>
      <c r="C3" s="31" t="s">
        <v>114</v>
      </c>
      <c r="D3" s="31" t="s">
        <v>115</v>
      </c>
      <c r="E3" s="21"/>
      <c r="F3" s="31" t="s">
        <v>113</v>
      </c>
      <c r="G3" s="31" t="s">
        <v>114</v>
      </c>
      <c r="H3" s="31" t="s">
        <v>115</v>
      </c>
      <c r="I3" s="21"/>
      <c r="J3" s="31" t="s">
        <v>113</v>
      </c>
      <c r="K3" s="31" t="s">
        <v>114</v>
      </c>
      <c r="L3" s="31" t="s">
        <v>115</v>
      </c>
    </row>
    <row r="4" spans="1:27">
      <c r="A4" s="31" t="s">
        <v>116</v>
      </c>
      <c r="B4" s="31">
        <v>42270</v>
      </c>
      <c r="C4" s="31">
        <v>40205</v>
      </c>
      <c r="D4" s="31">
        <v>82475</v>
      </c>
      <c r="E4" s="21"/>
      <c r="F4" s="31">
        <v>63172</v>
      </c>
      <c r="G4" s="31">
        <v>59506</v>
      </c>
      <c r="H4" s="31">
        <v>122678</v>
      </c>
      <c r="I4" s="21"/>
      <c r="J4" s="31">
        <v>20157</v>
      </c>
      <c r="K4" s="31">
        <v>18733</v>
      </c>
      <c r="L4" s="31">
        <v>38890</v>
      </c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</row>
    <row r="5" spans="1:27">
      <c r="A5" s="31" t="s">
        <v>117</v>
      </c>
      <c r="B5" s="31">
        <v>38420</v>
      </c>
      <c r="C5" s="31">
        <v>36989</v>
      </c>
      <c r="D5" s="31">
        <v>75409</v>
      </c>
      <c r="E5" s="21"/>
      <c r="F5" s="31">
        <v>69848</v>
      </c>
      <c r="G5" s="31">
        <v>66807</v>
      </c>
      <c r="H5" s="31">
        <v>136655</v>
      </c>
      <c r="I5" s="21"/>
      <c r="J5" s="31">
        <v>26136</v>
      </c>
      <c r="K5" s="31">
        <v>24470</v>
      </c>
      <c r="L5" s="31">
        <v>50606</v>
      </c>
      <c r="P5" s="162" t="s">
        <v>118</v>
      </c>
      <c r="Q5" s="162"/>
      <c r="R5" s="162"/>
      <c r="S5" s="162"/>
      <c r="T5" s="162"/>
      <c r="U5" s="162" t="s">
        <v>119</v>
      </c>
      <c r="V5" s="162"/>
      <c r="W5" s="162"/>
      <c r="X5" s="162"/>
      <c r="Y5" s="162"/>
      <c r="Z5" s="162"/>
      <c r="AA5" s="162" t="s">
        <v>120</v>
      </c>
    </row>
    <row r="6" spans="1:27">
      <c r="A6" s="31" t="s">
        <v>121</v>
      </c>
      <c r="B6" s="31">
        <v>33827</v>
      </c>
      <c r="C6" s="31">
        <v>31241</v>
      </c>
      <c r="D6" s="31">
        <v>65068</v>
      </c>
      <c r="E6" s="21"/>
      <c r="F6" s="31">
        <v>68414</v>
      </c>
      <c r="G6" s="31">
        <v>65953</v>
      </c>
      <c r="H6" s="31">
        <v>134367</v>
      </c>
      <c r="I6" s="21"/>
      <c r="J6" s="31">
        <v>32245</v>
      </c>
      <c r="K6" s="31">
        <v>30121</v>
      </c>
      <c r="L6" s="31">
        <v>62366</v>
      </c>
    </row>
    <row r="7" spans="1:27">
      <c r="A7" s="31" t="s">
        <v>122</v>
      </c>
      <c r="B7" s="31">
        <v>32278</v>
      </c>
      <c r="C7" s="31">
        <v>31705</v>
      </c>
      <c r="D7" s="31">
        <v>63983</v>
      </c>
      <c r="E7" s="21"/>
      <c r="F7" s="31">
        <v>59786</v>
      </c>
      <c r="G7" s="31">
        <v>57779</v>
      </c>
      <c r="H7" s="31">
        <v>117565</v>
      </c>
      <c r="I7" s="21"/>
      <c r="J7" s="31">
        <v>35475</v>
      </c>
      <c r="K7" s="31">
        <v>32680</v>
      </c>
      <c r="L7" s="31">
        <v>68155</v>
      </c>
    </row>
    <row r="8" spans="1:27">
      <c r="A8" s="31" t="s">
        <v>123</v>
      </c>
      <c r="B8" s="31">
        <v>31115</v>
      </c>
      <c r="C8" s="31">
        <v>29797</v>
      </c>
      <c r="D8" s="31">
        <v>60912</v>
      </c>
      <c r="E8" s="21"/>
      <c r="F8" s="31">
        <v>56406</v>
      </c>
      <c r="G8" s="31">
        <v>54348</v>
      </c>
      <c r="H8" s="31">
        <v>110754</v>
      </c>
      <c r="I8" s="21"/>
      <c r="J8" s="31">
        <v>36449</v>
      </c>
      <c r="K8" s="31">
        <v>33208</v>
      </c>
      <c r="L8" s="31">
        <v>69657</v>
      </c>
    </row>
    <row r="9" spans="1:27">
      <c r="A9" s="31" t="s">
        <v>124</v>
      </c>
      <c r="B9" s="31">
        <v>28861</v>
      </c>
      <c r="C9" s="31">
        <v>25436</v>
      </c>
      <c r="D9" s="31">
        <v>54297</v>
      </c>
      <c r="E9" s="21"/>
      <c r="F9" s="31">
        <v>50189</v>
      </c>
      <c r="G9" s="31">
        <v>48531</v>
      </c>
      <c r="H9" s="31">
        <v>98720</v>
      </c>
      <c r="I9" s="21"/>
      <c r="J9" s="31">
        <v>37236</v>
      </c>
      <c r="K9" s="31">
        <v>32375</v>
      </c>
      <c r="L9" s="31">
        <v>69611</v>
      </c>
    </row>
    <row r="10" spans="1:27">
      <c r="A10" s="31" t="s">
        <v>125</v>
      </c>
      <c r="B10" s="31">
        <v>26057</v>
      </c>
      <c r="C10" s="31">
        <v>23872</v>
      </c>
      <c r="D10" s="31">
        <v>49929</v>
      </c>
      <c r="E10" s="21"/>
      <c r="F10" s="31">
        <v>38592</v>
      </c>
      <c r="G10" s="31">
        <v>39073</v>
      </c>
      <c r="H10" s="31">
        <v>77665</v>
      </c>
      <c r="I10" s="21"/>
      <c r="J10" s="31">
        <v>39713</v>
      </c>
      <c r="K10" s="31">
        <v>36840</v>
      </c>
      <c r="L10" s="31">
        <v>76553</v>
      </c>
    </row>
    <row r="11" spans="1:27">
      <c r="A11" s="31" t="s">
        <v>126</v>
      </c>
      <c r="B11" s="31">
        <v>23171</v>
      </c>
      <c r="C11" s="31">
        <v>20392</v>
      </c>
      <c r="D11" s="31">
        <v>43563</v>
      </c>
      <c r="E11" s="21"/>
      <c r="F11" s="31">
        <v>38122</v>
      </c>
      <c r="G11" s="31">
        <v>36490</v>
      </c>
      <c r="H11" s="31">
        <v>74612</v>
      </c>
      <c r="I11" s="21"/>
      <c r="J11" s="31">
        <v>43455</v>
      </c>
      <c r="K11" s="31">
        <v>41600</v>
      </c>
      <c r="L11" s="31">
        <v>85055</v>
      </c>
    </row>
    <row r="12" spans="1:27">
      <c r="A12" s="31" t="s">
        <v>127</v>
      </c>
      <c r="B12" s="31">
        <v>24993</v>
      </c>
      <c r="C12" s="31">
        <v>22970</v>
      </c>
      <c r="D12" s="31">
        <v>47963</v>
      </c>
      <c r="E12" s="21"/>
      <c r="F12" s="31">
        <v>40310</v>
      </c>
      <c r="G12" s="31">
        <v>37808</v>
      </c>
      <c r="H12" s="31">
        <v>78118</v>
      </c>
      <c r="I12" s="21"/>
      <c r="J12" s="31">
        <v>49677</v>
      </c>
      <c r="K12" s="31">
        <v>48140</v>
      </c>
      <c r="L12" s="31">
        <v>97817</v>
      </c>
    </row>
    <row r="13" spans="1:27">
      <c r="A13" s="31" t="s">
        <v>128</v>
      </c>
      <c r="B13" s="31">
        <v>17621</v>
      </c>
      <c r="C13" s="31">
        <v>15463</v>
      </c>
      <c r="D13" s="31">
        <v>33084</v>
      </c>
      <c r="E13" s="21"/>
      <c r="F13" s="31">
        <v>34163</v>
      </c>
      <c r="G13" s="31">
        <v>33892</v>
      </c>
      <c r="H13" s="31">
        <v>68055</v>
      </c>
      <c r="I13" s="21"/>
      <c r="J13" s="31">
        <v>59655</v>
      </c>
      <c r="K13" s="31">
        <v>58348</v>
      </c>
      <c r="L13" s="31">
        <v>118003</v>
      </c>
    </row>
    <row r="14" spans="1:27">
      <c r="A14" s="31" t="s">
        <v>129</v>
      </c>
      <c r="B14" s="31">
        <v>18860</v>
      </c>
      <c r="C14" s="31">
        <v>18250</v>
      </c>
      <c r="D14" s="31">
        <v>37110</v>
      </c>
      <c r="E14" s="21"/>
      <c r="F14" s="31">
        <v>27547</v>
      </c>
      <c r="G14" s="31">
        <v>28726</v>
      </c>
      <c r="H14" s="31">
        <v>56273</v>
      </c>
      <c r="I14" s="21"/>
      <c r="J14" s="31">
        <v>66888</v>
      </c>
      <c r="K14" s="31">
        <v>66220</v>
      </c>
      <c r="L14" s="31">
        <v>133108</v>
      </c>
    </row>
    <row r="15" spans="1:27">
      <c r="A15" s="31" t="s">
        <v>130</v>
      </c>
      <c r="B15" s="31">
        <v>9928</v>
      </c>
      <c r="C15" s="31">
        <v>8487</v>
      </c>
      <c r="D15" s="31">
        <v>18415</v>
      </c>
      <c r="E15" s="21"/>
      <c r="F15" s="31">
        <v>22660</v>
      </c>
      <c r="G15" s="31">
        <v>26331</v>
      </c>
      <c r="H15" s="31">
        <v>48991</v>
      </c>
      <c r="I15" s="21"/>
      <c r="J15" s="31">
        <v>66459</v>
      </c>
      <c r="K15" s="31">
        <v>68130</v>
      </c>
      <c r="L15" s="31">
        <v>134589</v>
      </c>
    </row>
    <row r="16" spans="1:27">
      <c r="A16" s="31" t="s">
        <v>131</v>
      </c>
      <c r="B16" s="31">
        <v>10593</v>
      </c>
      <c r="C16" s="31">
        <v>10964</v>
      </c>
      <c r="D16" s="31">
        <v>21557</v>
      </c>
      <c r="E16" s="21"/>
      <c r="F16" s="31">
        <v>19986</v>
      </c>
      <c r="G16" s="31">
        <v>23558</v>
      </c>
      <c r="H16" s="31">
        <v>43544</v>
      </c>
      <c r="I16" s="21"/>
      <c r="J16" s="31">
        <v>62682</v>
      </c>
      <c r="K16" s="31">
        <v>66232</v>
      </c>
      <c r="L16" s="31">
        <v>128914</v>
      </c>
    </row>
    <row r="17" spans="1:15">
      <c r="A17" s="31" t="s">
        <v>132</v>
      </c>
      <c r="B17" s="31">
        <v>5181</v>
      </c>
      <c r="C17" s="31">
        <v>4679</v>
      </c>
      <c r="D17" s="31">
        <v>9860</v>
      </c>
      <c r="E17" s="21"/>
      <c r="F17" s="31">
        <v>18409</v>
      </c>
      <c r="G17" s="31">
        <v>19883</v>
      </c>
      <c r="H17" s="31">
        <v>38292</v>
      </c>
      <c r="I17" s="21"/>
      <c r="J17" s="31">
        <v>54554</v>
      </c>
      <c r="K17" s="31">
        <v>59080</v>
      </c>
      <c r="L17" s="31">
        <v>113634</v>
      </c>
    </row>
    <row r="18" spans="1:15">
      <c r="A18" s="31" t="s">
        <v>133</v>
      </c>
      <c r="B18" s="31">
        <v>4628</v>
      </c>
      <c r="C18" s="31">
        <v>5051</v>
      </c>
      <c r="D18" s="31">
        <v>9679</v>
      </c>
      <c r="E18" s="21"/>
      <c r="F18" s="31">
        <v>15233</v>
      </c>
      <c r="G18" s="31">
        <v>15993</v>
      </c>
      <c r="H18" s="31">
        <v>31226</v>
      </c>
      <c r="I18" s="21"/>
      <c r="J18" s="31">
        <v>47745</v>
      </c>
      <c r="K18" s="31">
        <v>53070</v>
      </c>
      <c r="L18" s="31">
        <v>100815</v>
      </c>
    </row>
    <row r="19" spans="1:15">
      <c r="A19" s="31" t="s">
        <v>134</v>
      </c>
      <c r="B19" s="31">
        <v>2051</v>
      </c>
      <c r="C19" s="31">
        <v>1715</v>
      </c>
      <c r="D19" s="31">
        <v>3766</v>
      </c>
      <c r="E19" s="21"/>
      <c r="F19" s="31">
        <v>9347</v>
      </c>
      <c r="G19" s="31">
        <v>10054</v>
      </c>
      <c r="H19" s="31">
        <v>19401</v>
      </c>
      <c r="I19" s="21"/>
      <c r="J19" s="31">
        <v>39083</v>
      </c>
      <c r="K19" s="31">
        <v>46018</v>
      </c>
      <c r="L19" s="31">
        <v>85101</v>
      </c>
    </row>
    <row r="20" spans="1:15">
      <c r="A20" s="31" t="s">
        <v>135</v>
      </c>
      <c r="B20" s="31">
        <v>1765</v>
      </c>
      <c r="C20" s="31">
        <v>1660</v>
      </c>
      <c r="D20" s="31">
        <v>3425</v>
      </c>
      <c r="E20" s="21"/>
      <c r="F20" s="31">
        <v>4380</v>
      </c>
      <c r="G20" s="31">
        <v>4819</v>
      </c>
      <c r="H20" s="31">
        <v>9199</v>
      </c>
      <c r="I20" s="21"/>
      <c r="J20" s="31">
        <v>26907</v>
      </c>
      <c r="K20" s="31">
        <v>36858</v>
      </c>
      <c r="L20" s="31">
        <v>63765</v>
      </c>
    </row>
    <row r="21" spans="1:15">
      <c r="A21" s="31" t="s">
        <v>136</v>
      </c>
      <c r="B21" s="31">
        <v>376</v>
      </c>
      <c r="C21" s="31">
        <v>305</v>
      </c>
      <c r="D21" s="31">
        <v>681</v>
      </c>
      <c r="E21" s="21"/>
      <c r="F21" s="31">
        <v>1758</v>
      </c>
      <c r="G21" s="31">
        <v>2068</v>
      </c>
      <c r="H21" s="31">
        <v>3826</v>
      </c>
      <c r="I21" s="21"/>
      <c r="J21" s="31">
        <v>15709</v>
      </c>
      <c r="K21" s="31">
        <v>25346</v>
      </c>
      <c r="L21" s="31">
        <v>41055</v>
      </c>
    </row>
    <row r="22" spans="1:15">
      <c r="A22" s="31" t="s">
        <v>137</v>
      </c>
      <c r="B22" s="31">
        <v>176</v>
      </c>
      <c r="C22" s="31">
        <v>180</v>
      </c>
      <c r="D22" s="31">
        <v>356</v>
      </c>
      <c r="E22" s="21"/>
      <c r="F22" s="31">
        <v>327</v>
      </c>
      <c r="G22" s="31">
        <v>373</v>
      </c>
      <c r="H22" s="31">
        <v>700</v>
      </c>
      <c r="I22" s="21"/>
      <c r="J22" s="31">
        <v>6330</v>
      </c>
      <c r="K22" s="31">
        <v>12704</v>
      </c>
      <c r="L22" s="31">
        <v>19034</v>
      </c>
    </row>
    <row r="23" spans="1:15">
      <c r="A23" s="31" t="s">
        <v>138</v>
      </c>
      <c r="B23" s="31">
        <v>87</v>
      </c>
      <c r="C23" s="31">
        <v>81</v>
      </c>
      <c r="D23" s="31">
        <v>168</v>
      </c>
      <c r="E23" s="21"/>
      <c r="F23" s="31">
        <v>48</v>
      </c>
      <c r="G23" s="31">
        <v>69</v>
      </c>
      <c r="H23" s="31">
        <v>117</v>
      </c>
      <c r="I23" s="21"/>
      <c r="J23" s="31">
        <v>1215</v>
      </c>
      <c r="K23" s="31">
        <v>3766</v>
      </c>
      <c r="L23" s="31">
        <v>4981</v>
      </c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1340</v>
      </c>
      <c r="K24" s="31">
        <v>4313</v>
      </c>
      <c r="L24" s="31">
        <v>5653</v>
      </c>
    </row>
    <row r="25" spans="1:15">
      <c r="A25" s="31" t="s">
        <v>139</v>
      </c>
      <c r="B25" s="31">
        <v>130</v>
      </c>
      <c r="C25" s="31">
        <v>172</v>
      </c>
      <c r="D25" s="31">
        <v>302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O27" s="18" t="s">
        <v>2</v>
      </c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31"/>
      <c r="B30" s="31" t="s">
        <v>113</v>
      </c>
      <c r="C30" s="31" t="s">
        <v>114</v>
      </c>
      <c r="D30" s="21"/>
      <c r="E30" s="31"/>
      <c r="F30" s="31" t="s">
        <v>113</v>
      </c>
      <c r="G30" s="31" t="s">
        <v>114</v>
      </c>
      <c r="H30" s="21"/>
      <c r="I30" s="31"/>
      <c r="J30" s="31" t="s">
        <v>113</v>
      </c>
      <c r="K30" s="31" t="s">
        <v>114</v>
      </c>
      <c r="L30" s="21"/>
    </row>
    <row r="31" spans="1:15">
      <c r="A31" s="31" t="s">
        <v>116</v>
      </c>
      <c r="B31" s="31">
        <f>-100*B4/SUM($B$4:$C$23)</f>
        <v>-6.2006747836291627</v>
      </c>
      <c r="C31" s="31">
        <f>100*C4/SUM($B$4:$C$23)</f>
        <v>5.8977556109725686</v>
      </c>
      <c r="D31" s="21"/>
      <c r="E31" s="31" t="s">
        <v>116</v>
      </c>
      <c r="F31" s="31">
        <f>-100*F4/SUM($F$4:$G$23)</f>
        <v>-4.9712061619915042</v>
      </c>
      <c r="G31" s="31">
        <f>100*G4/SUM($F$4:$G$23)</f>
        <v>4.6827169295806126</v>
      </c>
      <c r="H31" s="21"/>
      <c r="I31" s="31" t="s">
        <v>116</v>
      </c>
      <c r="J31" s="31">
        <f>-100*J4/SUM($J$4:$K$23)</f>
        <v>-1.2907014046791048</v>
      </c>
      <c r="K31" s="31">
        <f>100*K4/SUM($J$4:$K$23)</f>
        <v>1.1995192446223977</v>
      </c>
      <c r="L31" s="21"/>
    </row>
    <row r="32" spans="1:15">
      <c r="A32" s="31" t="s">
        <v>117</v>
      </c>
      <c r="B32" s="31">
        <f t="shared" ref="B32:B50" si="0">-100*B5/SUM($B$4:$C$23)</f>
        <v>-5.635910224438903</v>
      </c>
      <c r="C32" s="31">
        <f t="shared" ref="C32:C50" si="1">100*C5/SUM($B$4:$C$23)</f>
        <v>5.4259938389320812</v>
      </c>
      <c r="D32" s="21"/>
      <c r="E32" s="31" t="s">
        <v>117</v>
      </c>
      <c r="F32" s="31">
        <f t="shared" ref="F32:F50" si="2">-100*F5/SUM($F$4:$G$23)</f>
        <v>-5.496561894554274</v>
      </c>
      <c r="G32" s="31">
        <f t="shared" ref="G32:G50" si="3">100*G5/SUM($F$4:$G$23)</f>
        <v>5.2572559055303998</v>
      </c>
      <c r="H32" s="21"/>
      <c r="I32" s="31" t="s">
        <v>117</v>
      </c>
      <c r="J32" s="31">
        <f t="shared" ref="J32:J50" si="4">-100*J5/SUM($J$4:$K$23)</f>
        <v>-1.6735512185688883</v>
      </c>
      <c r="K32" s="31">
        <f>100*K5/SUM($J$4:$K$23)</f>
        <v>1.5668732138958026</v>
      </c>
      <c r="L32" s="21"/>
    </row>
    <row r="33" spans="1:12">
      <c r="A33" s="31" t="s">
        <v>121</v>
      </c>
      <c r="B33" s="31">
        <f t="shared" si="0"/>
        <v>-4.9621534399295877</v>
      </c>
      <c r="C33" s="31">
        <f t="shared" si="1"/>
        <v>4.5828076866656886</v>
      </c>
      <c r="D33" s="21"/>
      <c r="E33" s="31" t="s">
        <v>121</v>
      </c>
      <c r="F33" s="31">
        <f t="shared" si="2"/>
        <v>-5.3837158609270999</v>
      </c>
      <c r="G33" s="31">
        <f t="shared" si="3"/>
        <v>5.1900519217663792</v>
      </c>
      <c r="H33" s="21"/>
      <c r="I33" s="31" t="s">
        <v>121</v>
      </c>
      <c r="J33" s="31">
        <f>-100*J6/SUM($J$4:$K$23)</f>
        <v>-2.0647252465087926</v>
      </c>
      <c r="K33" s="31">
        <f t="shared" ref="K33:K50" si="5">100*K6/SUM($J$4:$K$23)</f>
        <v>1.9287203954129739</v>
      </c>
      <c r="L33" s="21"/>
    </row>
    <row r="34" spans="1:12">
      <c r="A34" s="31" t="s">
        <v>122</v>
      </c>
      <c r="B34" s="31">
        <f t="shared" si="0"/>
        <v>-4.7349273874138182</v>
      </c>
      <c r="C34" s="31">
        <f t="shared" si="1"/>
        <v>4.6508728179551122</v>
      </c>
      <c r="D34" s="21"/>
      <c r="E34" s="31" t="s">
        <v>122</v>
      </c>
      <c r="F34" s="31">
        <f t="shared" si="2"/>
        <v>-4.7047510226179963</v>
      </c>
      <c r="G34" s="31">
        <f t="shared" si="3"/>
        <v>4.5468137914536051</v>
      </c>
      <c r="H34" s="21"/>
      <c r="I34" s="31" t="s">
        <v>122</v>
      </c>
      <c r="J34" s="31">
        <f t="shared" si="4"/>
        <v>-2.2715499494464075</v>
      </c>
      <c r="K34" s="31">
        <f t="shared" si="5"/>
        <v>2.0925793473688121</v>
      </c>
      <c r="L34" s="21"/>
    </row>
    <row r="35" spans="1:12">
      <c r="A35" s="31" t="s">
        <v>123</v>
      </c>
      <c r="B35" s="31">
        <f t="shared" si="0"/>
        <v>-4.5643244829103713</v>
      </c>
      <c r="C35" s="31">
        <f t="shared" si="1"/>
        <v>4.3709843039460177</v>
      </c>
      <c r="D35" s="21"/>
      <c r="E35" s="31" t="s">
        <v>123</v>
      </c>
      <c r="F35" s="31">
        <f t="shared" si="2"/>
        <v>-4.4387680423810041</v>
      </c>
      <c r="G35" s="31">
        <f t="shared" si="3"/>
        <v>4.2768174585562315</v>
      </c>
      <c r="H35" s="21"/>
      <c r="I35" s="31" t="s">
        <v>123</v>
      </c>
      <c r="J35" s="31">
        <f t="shared" si="4"/>
        <v>-2.3339175224065429</v>
      </c>
      <c r="K35" s="31">
        <f t="shared" si="5"/>
        <v>2.1263884628954561</v>
      </c>
      <c r="L35" s="21"/>
    </row>
    <row r="36" spans="1:12">
      <c r="A36" s="31" t="s">
        <v>124</v>
      </c>
      <c r="B36" s="31">
        <f t="shared" si="0"/>
        <v>-4.2336805046208008</v>
      </c>
      <c r="C36" s="31">
        <f t="shared" si="1"/>
        <v>3.7312600850814142</v>
      </c>
      <c r="D36" s="21"/>
      <c r="E36" s="31" t="s">
        <v>124</v>
      </c>
      <c r="F36" s="31">
        <f t="shared" si="2"/>
        <v>-3.9495324837616606</v>
      </c>
      <c r="G36" s="31">
        <f t="shared" si="3"/>
        <v>3.8190591757045795</v>
      </c>
      <c r="H36" s="21"/>
      <c r="I36" s="31" t="s">
        <v>124</v>
      </c>
      <c r="J36" s="31">
        <f t="shared" si="4"/>
        <v>-2.3843110336176587</v>
      </c>
      <c r="K36" s="31">
        <f t="shared" si="5"/>
        <v>2.0730494605589134</v>
      </c>
      <c r="L36" s="21"/>
    </row>
    <row r="37" spans="1:12">
      <c r="A37" s="31" t="s">
        <v>125</v>
      </c>
      <c r="B37" s="31">
        <f t="shared" si="0"/>
        <v>-3.8223558750183364</v>
      </c>
      <c r="C37" s="31">
        <f t="shared" si="1"/>
        <v>3.5018336511662023</v>
      </c>
      <c r="D37" s="21"/>
      <c r="E37" s="31" t="s">
        <v>125</v>
      </c>
      <c r="F37" s="31">
        <f t="shared" si="2"/>
        <v>-3.0369275660668671</v>
      </c>
      <c r="G37" s="31">
        <f t="shared" si="3"/>
        <v>3.0747789901775162</v>
      </c>
      <c r="H37" s="21"/>
      <c r="I37" s="31" t="s">
        <v>125</v>
      </c>
      <c r="J37" s="31">
        <f t="shared" si="4"/>
        <v>-2.5429193274803437</v>
      </c>
      <c r="K37" s="31">
        <f t="shared" si="5"/>
        <v>2.3589541969726753</v>
      </c>
      <c r="L37" s="21"/>
    </row>
    <row r="38" spans="1:12">
      <c r="A38" s="31" t="s">
        <v>126</v>
      </c>
      <c r="B38" s="31">
        <f t="shared" si="0"/>
        <v>-3.3990024937655861</v>
      </c>
      <c r="C38" s="31">
        <f t="shared" si="1"/>
        <v>2.9913451664955257</v>
      </c>
      <c r="D38" s="21"/>
      <c r="E38" s="31" t="s">
        <v>126</v>
      </c>
      <c r="F38" s="31">
        <f t="shared" si="2"/>
        <v>-2.9999417670398296</v>
      </c>
      <c r="G38" s="31">
        <f t="shared" si="3"/>
        <v>2.8715144819076488</v>
      </c>
      <c r="H38" s="21"/>
      <c r="I38" s="31" t="s">
        <v>126</v>
      </c>
      <c r="J38" s="31">
        <f t="shared" si="4"/>
        <v>-2.7825286272922805</v>
      </c>
      <c r="K38" s="31">
        <f t="shared" si="5"/>
        <v>2.6637484960386346</v>
      </c>
      <c r="L38" s="21"/>
    </row>
    <row r="39" spans="1:12">
      <c r="A39" s="31" t="s">
        <v>127</v>
      </c>
      <c r="B39" s="31">
        <f t="shared" si="0"/>
        <v>-3.6662754877512103</v>
      </c>
      <c r="C39" s="31">
        <f t="shared" si="1"/>
        <v>3.3695173830130556</v>
      </c>
      <c r="D39" s="21"/>
      <c r="E39" s="31" t="s">
        <v>127</v>
      </c>
      <c r="F39" s="31">
        <f t="shared" si="2"/>
        <v>-3.1721224654891018</v>
      </c>
      <c r="G39" s="31">
        <f t="shared" si="3"/>
        <v>2.975232105562192</v>
      </c>
      <c r="H39" s="21"/>
      <c r="I39" s="31" t="s">
        <v>127</v>
      </c>
      <c r="J39" s="31">
        <f t="shared" si="4"/>
        <v>-3.1809383182142126</v>
      </c>
      <c r="K39" s="31">
        <f t="shared" si="5"/>
        <v>3.0825204951754777</v>
      </c>
      <c r="L39" s="21"/>
    </row>
    <row r="40" spans="1:12">
      <c r="A40" s="31" t="s">
        <v>128</v>
      </c>
      <c r="B40" s="31">
        <f t="shared" si="0"/>
        <v>-2.5848613759718351</v>
      </c>
      <c r="C40" s="31">
        <f t="shared" si="1"/>
        <v>2.2682998386386974</v>
      </c>
      <c r="D40" s="21"/>
      <c r="E40" s="31" t="s">
        <v>128</v>
      </c>
      <c r="F40" s="31">
        <f t="shared" si="2"/>
        <v>-2.6883954301291042</v>
      </c>
      <c r="G40" s="31">
        <f t="shared" si="3"/>
        <v>2.6670695757964933</v>
      </c>
      <c r="H40" s="21"/>
      <c r="I40" s="31" t="s">
        <v>128</v>
      </c>
      <c r="J40" s="31">
        <f t="shared" si="4"/>
        <v>-3.8198537627688642</v>
      </c>
      <c r="K40" s="31">
        <f t="shared" si="5"/>
        <v>3.7361633953572655</v>
      </c>
      <c r="L40" s="21"/>
    </row>
    <row r="41" spans="1:12">
      <c r="A41" s="31" t="s">
        <v>129</v>
      </c>
      <c r="B41" s="31">
        <f t="shared" si="0"/>
        <v>-2.7666128795657916</v>
      </c>
      <c r="C41" s="31">
        <f t="shared" si="1"/>
        <v>2.677130702655127</v>
      </c>
      <c r="D41" s="21"/>
      <c r="E41" s="31" t="s">
        <v>129</v>
      </c>
      <c r="F41" s="31">
        <f t="shared" si="2"/>
        <v>-2.1677612889314881</v>
      </c>
      <c r="G41" s="31">
        <f t="shared" si="3"/>
        <v>2.2605405592567585</v>
      </c>
      <c r="H41" s="21"/>
      <c r="I41" s="31" t="s">
        <v>129</v>
      </c>
      <c r="J41" s="31">
        <f t="shared" si="4"/>
        <v>-4.283000226034428</v>
      </c>
      <c r="K41" s="31">
        <f t="shared" si="5"/>
        <v>4.240226572299961</v>
      </c>
      <c r="L41" s="21"/>
    </row>
    <row r="42" spans="1:12">
      <c r="A42" s="31" t="s">
        <v>130</v>
      </c>
      <c r="B42" s="31">
        <f t="shared" si="0"/>
        <v>-1.4563591022443891</v>
      </c>
      <c r="C42" s="31">
        <f t="shared" si="1"/>
        <v>1.2449757958046062</v>
      </c>
      <c r="D42" s="21"/>
      <c r="E42" s="31" t="s">
        <v>130</v>
      </c>
      <c r="F42" s="31">
        <f t="shared" si="2"/>
        <v>-1.7831876722397184</v>
      </c>
      <c r="G42" s="31">
        <f t="shared" si="3"/>
        <v>2.0720703705977064</v>
      </c>
      <c r="H42" s="21"/>
      <c r="I42" s="31" t="s">
        <v>130</v>
      </c>
      <c r="J42" s="31">
        <f t="shared" si="4"/>
        <v>-4.2555303196690293</v>
      </c>
      <c r="K42" s="31">
        <f t="shared" si="5"/>
        <v>4.3625284864209659</v>
      </c>
      <c r="L42" s="21"/>
    </row>
    <row r="43" spans="1:12">
      <c r="A43" s="31" t="s">
        <v>131</v>
      </c>
      <c r="B43" s="31">
        <f t="shared" si="0"/>
        <v>-1.553909344286343</v>
      </c>
      <c r="C43" s="31">
        <f t="shared" si="1"/>
        <v>1.6083321108992226</v>
      </c>
      <c r="D43" s="21"/>
      <c r="E43" s="31" t="s">
        <v>131</v>
      </c>
      <c r="F43" s="31">
        <f t="shared" si="2"/>
        <v>-1.5727620837327012</v>
      </c>
      <c r="G43" s="31">
        <f t="shared" si="3"/>
        <v>1.8538541563381856</v>
      </c>
      <c r="H43" s="21"/>
      <c r="I43" s="31" t="s">
        <v>131</v>
      </c>
      <c r="J43" s="31">
        <f t="shared" si="4"/>
        <v>-4.0136798853051365</v>
      </c>
      <c r="K43" s="31">
        <f t="shared" si="5"/>
        <v>4.2409949612892026</v>
      </c>
      <c r="L43" s="21"/>
    </row>
    <row r="44" spans="1:12">
      <c r="A44" s="31" t="s">
        <v>132</v>
      </c>
      <c r="B44" s="31">
        <f t="shared" si="0"/>
        <v>-0.76001173536746369</v>
      </c>
      <c r="C44" s="31">
        <f t="shared" si="1"/>
        <v>0.68637230453278564</v>
      </c>
      <c r="D44" s="21"/>
      <c r="E44" s="31" t="s">
        <v>132</v>
      </c>
      <c r="F44" s="31">
        <f t="shared" si="2"/>
        <v>-1.448662924018578</v>
      </c>
      <c r="G44" s="31">
        <f t="shared" si="3"/>
        <v>1.5646566852225208</v>
      </c>
      <c r="H44" s="21"/>
      <c r="I44" s="31" t="s">
        <v>132</v>
      </c>
      <c r="J44" s="31">
        <f t="shared" si="4"/>
        <v>-3.4932244099252805</v>
      </c>
      <c r="K44" s="31">
        <f t="shared" si="5"/>
        <v>3.7830351237010222</v>
      </c>
      <c r="L44" s="21"/>
    </row>
    <row r="45" spans="1:12">
      <c r="A45" s="31" t="s">
        <v>133</v>
      </c>
      <c r="B45" s="31">
        <f t="shared" si="0"/>
        <v>-0.67889100777468092</v>
      </c>
      <c r="C45" s="31">
        <f t="shared" si="1"/>
        <v>0.74094176323896144</v>
      </c>
      <c r="D45" s="21"/>
      <c r="E45" s="31" t="s">
        <v>133</v>
      </c>
      <c r="F45" s="31">
        <f t="shared" si="2"/>
        <v>-1.198733354423108</v>
      </c>
      <c r="G45" s="31">
        <f t="shared" si="3"/>
        <v>1.2585401783817218</v>
      </c>
      <c r="H45" s="21"/>
      <c r="I45" s="31" t="s">
        <v>133</v>
      </c>
      <c r="J45" s="31">
        <f t="shared" si="4"/>
        <v>-3.0572276909462648</v>
      </c>
      <c r="K45" s="31">
        <f t="shared" si="5"/>
        <v>3.3982003049223639</v>
      </c>
      <c r="L45" s="21"/>
    </row>
    <row r="46" spans="1:12">
      <c r="A46" s="31" t="s">
        <v>134</v>
      </c>
      <c r="B46" s="31">
        <f t="shared" si="0"/>
        <v>-0.30086548335044744</v>
      </c>
      <c r="C46" s="31">
        <f t="shared" si="1"/>
        <v>0.25157694000293385</v>
      </c>
      <c r="D46" s="21"/>
      <c r="E46" s="31" t="s">
        <v>134</v>
      </c>
      <c r="F46" s="31">
        <f t="shared" si="2"/>
        <v>-0.735545241501529</v>
      </c>
      <c r="G46" s="31">
        <f t="shared" si="3"/>
        <v>0.79118132642092354</v>
      </c>
      <c r="H46" s="21"/>
      <c r="I46" s="31" t="s">
        <v>134</v>
      </c>
      <c r="J46" s="31">
        <f t="shared" si="4"/>
        <v>-2.5025789055451431</v>
      </c>
      <c r="K46" s="31">
        <f t="shared" si="5"/>
        <v>2.9466437089111994</v>
      </c>
      <c r="L46" s="21"/>
    </row>
    <row r="47" spans="1:12">
      <c r="A47" s="31" t="s">
        <v>135</v>
      </c>
      <c r="B47" s="31">
        <f t="shared" si="0"/>
        <v>-0.25891154466774241</v>
      </c>
      <c r="C47" s="31">
        <f t="shared" si="1"/>
        <v>0.24350887487164441</v>
      </c>
      <c r="D47" s="21"/>
      <c r="E47" s="31" t="s">
        <v>135</v>
      </c>
      <c r="F47" s="31">
        <f t="shared" si="2"/>
        <v>-0.34467616965622094</v>
      </c>
      <c r="G47" s="31">
        <f t="shared" si="3"/>
        <v>0.37922247981126228</v>
      </c>
      <c r="H47" s="21"/>
      <c r="I47" s="31" t="s">
        <v>135</v>
      </c>
      <c r="J47" s="31">
        <f t="shared" si="4"/>
        <v>-1.7229202111276813</v>
      </c>
      <c r="K47" s="31">
        <f t="shared" si="5"/>
        <v>2.3601067804565381</v>
      </c>
      <c r="L47" s="21"/>
    </row>
    <row r="48" spans="1:12">
      <c r="A48" s="31" t="s">
        <v>136</v>
      </c>
      <c r="B48" s="31">
        <f t="shared" si="0"/>
        <v>-5.5156227079360423E-2</v>
      </c>
      <c r="C48" s="31">
        <f t="shared" si="1"/>
        <v>4.4741088455332256E-2</v>
      </c>
      <c r="D48" s="21"/>
      <c r="E48" s="31" t="s">
        <v>136</v>
      </c>
      <c r="F48" s="31">
        <f t="shared" si="2"/>
        <v>-0.13834262699900374</v>
      </c>
      <c r="G48" s="31">
        <f t="shared" si="3"/>
        <v>0.16273751571896458</v>
      </c>
      <c r="H48" s="21"/>
      <c r="I48" s="31" t="s">
        <v>136</v>
      </c>
      <c r="J48" s="31">
        <f t="shared" si="4"/>
        <v>-1.0058852193334353</v>
      </c>
      <c r="K48" s="31">
        <f t="shared" si="5"/>
        <v>1.6229656101104624</v>
      </c>
      <c r="L48" s="21"/>
    </row>
    <row r="49" spans="1:12">
      <c r="A49" s="31" t="s">
        <v>137</v>
      </c>
      <c r="B49" s="31">
        <f t="shared" si="0"/>
        <v>-2.5817808420126154E-2</v>
      </c>
      <c r="C49" s="31">
        <f t="shared" si="1"/>
        <v>2.640457679331084E-2</v>
      </c>
      <c r="D49" s="21"/>
      <c r="E49" s="31" t="s">
        <v>137</v>
      </c>
      <c r="F49" s="31">
        <f t="shared" si="2"/>
        <v>-2.5732672940087728E-2</v>
      </c>
      <c r="G49" s="31">
        <f t="shared" si="3"/>
        <v>2.9352559653372239E-2</v>
      </c>
      <c r="H49" s="21"/>
      <c r="I49" s="31" t="s">
        <v>137</v>
      </c>
      <c r="J49" s="31">
        <f t="shared" si="4"/>
        <v>-0.40532519182510957</v>
      </c>
      <c r="K49" s="31">
        <f t="shared" si="5"/>
        <v>0.81346780994410606</v>
      </c>
      <c r="L49" s="21"/>
    </row>
    <row r="50" spans="1:12">
      <c r="A50" s="31" t="s">
        <v>138</v>
      </c>
      <c r="B50" s="31">
        <f t="shared" si="0"/>
        <v>-1.2762212116766907E-2</v>
      </c>
      <c r="C50" s="31">
        <f t="shared" si="1"/>
        <v>1.1882059556989878E-2</v>
      </c>
      <c r="D50" s="21"/>
      <c r="E50" s="31" t="s">
        <v>138</v>
      </c>
      <c r="F50" s="31">
        <f t="shared" si="2"/>
        <v>-3.7772730921229692E-3</v>
      </c>
      <c r="G50" s="31">
        <f t="shared" si="3"/>
        <v>5.4298300699267684E-3</v>
      </c>
      <c r="H50" s="21"/>
      <c r="I50" s="31" t="s">
        <v>138</v>
      </c>
      <c r="J50" s="31">
        <f t="shared" si="4"/>
        <v>-7.7799385160743778E-2</v>
      </c>
      <c r="K50" s="31">
        <f t="shared" si="5"/>
        <v>0.24114607779042063</v>
      </c>
      <c r="L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5"/>
  <sheetViews>
    <sheetView zoomScale="90" zoomScaleNormal="90" workbookViewId="0">
      <selection activeCell="F19" sqref="F19"/>
    </sheetView>
  </sheetViews>
  <sheetFormatPr defaultRowHeight="14.4"/>
  <sheetData>
    <row r="1" spans="1:113" s="151" customFormat="1" ht="13.2">
      <c r="A1" s="148"/>
      <c r="B1" s="149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</row>
    <row r="2" spans="1:113" s="151" customFormat="1">
      <c r="A2" s="163"/>
      <c r="B2" s="164" t="s">
        <v>113</v>
      </c>
      <c r="C2" s="164" t="s">
        <v>114</v>
      </c>
      <c r="D2" s="164" t="s">
        <v>140</v>
      </c>
      <c r="E2"/>
      <c r="F2" s="57" t="s">
        <v>141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</row>
    <row r="3" spans="1:113" s="152" customFormat="1" ht="13.2">
      <c r="A3" s="165">
        <v>1974</v>
      </c>
      <c r="B3" s="166">
        <v>71.099999999999994</v>
      </c>
      <c r="C3" s="166">
        <v>76.599999999999994</v>
      </c>
      <c r="D3" s="166">
        <v>73.8</v>
      </c>
    </row>
    <row r="4" spans="1:113">
      <c r="A4" s="50">
        <v>1975</v>
      </c>
      <c r="B4" s="166">
        <v>70.5</v>
      </c>
      <c r="C4" s="166">
        <v>76</v>
      </c>
      <c r="D4" s="166">
        <v>73.2</v>
      </c>
    </row>
    <row r="5" spans="1:113">
      <c r="A5" s="165">
        <v>1976</v>
      </c>
      <c r="B5" s="166">
        <v>71</v>
      </c>
      <c r="C5" s="166">
        <v>76.7</v>
      </c>
      <c r="D5" s="166">
        <v>73.8</v>
      </c>
    </row>
    <row r="6" spans="1:113">
      <c r="A6" s="50">
        <v>1977</v>
      </c>
      <c r="B6" s="166">
        <v>70.8</v>
      </c>
      <c r="C6" s="166">
        <v>76.8</v>
      </c>
      <c r="D6" s="166">
        <v>73.7</v>
      </c>
    </row>
    <row r="7" spans="1:113">
      <c r="A7" s="165">
        <v>1978</v>
      </c>
      <c r="B7" s="166">
        <v>71.099999999999994</v>
      </c>
      <c r="C7" s="166">
        <v>77.400000000000006</v>
      </c>
      <c r="D7" s="166">
        <v>74.2</v>
      </c>
    </row>
    <row r="8" spans="1:113">
      <c r="A8" s="50">
        <v>1979</v>
      </c>
      <c r="B8" s="166">
        <v>71.132999999999996</v>
      </c>
      <c r="C8" s="166">
        <v>77.885000000000005</v>
      </c>
      <c r="D8" s="166">
        <v>74.427999999999997</v>
      </c>
    </row>
    <row r="9" spans="1:113">
      <c r="A9" s="165">
        <v>1980</v>
      </c>
      <c r="B9" s="166">
        <v>71.869</v>
      </c>
      <c r="C9" s="166">
        <v>78.009</v>
      </c>
      <c r="D9" s="166">
        <v>74.863</v>
      </c>
    </row>
    <row r="10" spans="1:113">
      <c r="A10" s="50">
        <v>1981</v>
      </c>
      <c r="B10" s="166">
        <v>72.099999999999994</v>
      </c>
      <c r="C10" s="166">
        <v>78.3</v>
      </c>
      <c r="D10" s="166">
        <v>75.099999999999994</v>
      </c>
    </row>
    <row r="11" spans="1:113">
      <c r="A11" s="165">
        <v>1982</v>
      </c>
      <c r="B11" s="166">
        <v>72.518000000000001</v>
      </c>
      <c r="C11" s="166">
        <v>78.608999999999995</v>
      </c>
      <c r="D11" s="166">
        <v>75.489000000000004</v>
      </c>
    </row>
    <row r="12" spans="1:113">
      <c r="A12" s="50">
        <v>1983</v>
      </c>
      <c r="B12" s="166">
        <v>71.855999999999995</v>
      </c>
      <c r="C12" s="166">
        <v>78.103999999999999</v>
      </c>
      <c r="D12" s="166">
        <v>74.905000000000001</v>
      </c>
    </row>
    <row r="13" spans="1:113">
      <c r="A13" s="165">
        <v>1984</v>
      </c>
      <c r="B13" s="166">
        <v>72.947000000000003</v>
      </c>
      <c r="C13" s="166">
        <v>79.453000000000003</v>
      </c>
      <c r="D13" s="166">
        <v>76.122</v>
      </c>
    </row>
    <row r="14" spans="1:113">
      <c r="A14" s="50">
        <v>1985</v>
      </c>
      <c r="B14" s="166">
        <v>72.900000000000006</v>
      </c>
      <c r="C14" s="166">
        <v>79.2</v>
      </c>
      <c r="D14" s="166">
        <v>76</v>
      </c>
    </row>
    <row r="15" spans="1:113">
      <c r="A15" s="165">
        <v>1986</v>
      </c>
      <c r="B15" s="166">
        <v>72.724999999999994</v>
      </c>
      <c r="C15" s="166">
        <v>79.105000000000004</v>
      </c>
      <c r="D15" s="166">
        <v>75.838999999999999</v>
      </c>
    </row>
    <row r="16" spans="1:113">
      <c r="A16" s="50">
        <v>1987</v>
      </c>
      <c r="B16" s="166">
        <v>73.2</v>
      </c>
      <c r="C16" s="166">
        <v>79.900000000000006</v>
      </c>
      <c r="D16" s="166">
        <v>76.5</v>
      </c>
    </row>
    <row r="17" spans="1:6">
      <c r="A17" s="165">
        <v>1988</v>
      </c>
      <c r="B17" s="166">
        <v>73.927999999999997</v>
      </c>
      <c r="C17" s="166">
        <v>79.929000000000002</v>
      </c>
      <c r="D17" s="166">
        <v>76.855000000000004</v>
      </c>
    </row>
    <row r="18" spans="1:6">
      <c r="A18" s="50">
        <v>1989</v>
      </c>
      <c r="B18" s="166">
        <v>74.099999999999994</v>
      </c>
      <c r="C18" s="166">
        <v>80.3</v>
      </c>
      <c r="D18" s="166">
        <v>77</v>
      </c>
    </row>
    <row r="19" spans="1:6">
      <c r="A19" s="165">
        <v>1990</v>
      </c>
      <c r="B19" s="166">
        <v>73.8</v>
      </c>
      <c r="C19" s="166">
        <v>80.3</v>
      </c>
      <c r="D19" s="166">
        <v>77.055000000000007</v>
      </c>
      <c r="F19" s="18" t="s">
        <v>186</v>
      </c>
    </row>
    <row r="20" spans="1:6">
      <c r="A20" s="50">
        <v>1991</v>
      </c>
      <c r="B20" s="166">
        <v>73.75</v>
      </c>
      <c r="C20" s="166">
        <v>80.521000000000001</v>
      </c>
      <c r="D20" s="166">
        <v>77.363</v>
      </c>
    </row>
    <row r="21" spans="1:6">
      <c r="A21" s="165">
        <v>1992</v>
      </c>
      <c r="B21" s="166">
        <v>74.043000000000006</v>
      </c>
      <c r="C21" s="166">
        <v>80.849999999999994</v>
      </c>
      <c r="D21" s="166">
        <v>77.400000000000006</v>
      </c>
    </row>
    <row r="22" spans="1:6">
      <c r="A22" s="50">
        <v>1993</v>
      </c>
      <c r="B22" s="166">
        <v>74.2</v>
      </c>
      <c r="C22" s="166">
        <v>80.7</v>
      </c>
      <c r="D22" s="166">
        <v>77.472999999999999</v>
      </c>
    </row>
    <row r="23" spans="1:6">
      <c r="A23" s="165">
        <v>1994</v>
      </c>
      <c r="B23" s="166">
        <v>74.155000000000001</v>
      </c>
      <c r="C23" s="166">
        <v>80.954999999999998</v>
      </c>
      <c r="D23" s="166">
        <v>78.099999999999994</v>
      </c>
    </row>
    <row r="24" spans="1:6">
      <c r="A24" s="50">
        <v>1995</v>
      </c>
      <c r="B24" s="166">
        <v>74.8</v>
      </c>
      <c r="C24" s="166">
        <v>81.7</v>
      </c>
      <c r="D24" s="166">
        <v>78.3</v>
      </c>
    </row>
    <row r="25" spans="1:6">
      <c r="A25" s="165">
        <v>1996</v>
      </c>
      <c r="B25" s="166">
        <v>75</v>
      </c>
      <c r="C25" s="166">
        <v>81.7</v>
      </c>
      <c r="D25" s="166">
        <v>78.5</v>
      </c>
    </row>
    <row r="26" spans="1:6">
      <c r="A26" s="50">
        <v>1997</v>
      </c>
      <c r="B26" s="166">
        <v>75.3</v>
      </c>
      <c r="C26" s="166">
        <v>81.900000000000006</v>
      </c>
      <c r="D26" s="166">
        <v>78.3</v>
      </c>
    </row>
    <row r="27" spans="1:6">
      <c r="A27" s="165">
        <v>1998</v>
      </c>
      <c r="B27" s="166">
        <v>75.2</v>
      </c>
      <c r="C27" s="166">
        <v>81.599999999999994</v>
      </c>
      <c r="D27" s="166">
        <v>78.900000000000006</v>
      </c>
    </row>
    <row r="28" spans="1:6">
      <c r="A28" s="50">
        <v>1999</v>
      </c>
      <c r="B28" s="166">
        <v>75.8</v>
      </c>
      <c r="C28" s="166">
        <v>82</v>
      </c>
      <c r="D28" s="166">
        <v>78.900000000000006</v>
      </c>
    </row>
    <row r="29" spans="1:6">
      <c r="A29" s="165">
        <v>2000</v>
      </c>
      <c r="B29" s="166">
        <v>76.201999999999998</v>
      </c>
      <c r="C29" s="166">
        <v>82.790999999999997</v>
      </c>
      <c r="D29" s="166">
        <v>79.418000000000006</v>
      </c>
    </row>
    <row r="30" spans="1:6">
      <c r="A30" s="50">
        <v>2001</v>
      </c>
      <c r="B30" s="166">
        <v>76.599999999999994</v>
      </c>
      <c r="C30" s="166">
        <v>83.1</v>
      </c>
      <c r="D30" s="166">
        <v>79.8</v>
      </c>
    </row>
    <row r="31" spans="1:6">
      <c r="A31" s="165">
        <v>2002</v>
      </c>
      <c r="B31" s="166">
        <v>76.900000000000006</v>
      </c>
      <c r="C31" s="166">
        <v>83.4</v>
      </c>
      <c r="D31" s="166">
        <v>80.099999999999994</v>
      </c>
    </row>
    <row r="32" spans="1:6">
      <c r="A32" s="50">
        <v>2003</v>
      </c>
      <c r="B32" s="166">
        <v>76.8</v>
      </c>
      <c r="C32" s="166">
        <v>83</v>
      </c>
      <c r="D32" s="166">
        <v>79.8</v>
      </c>
    </row>
    <row r="33" spans="1:4">
      <c r="A33" s="165">
        <v>2004</v>
      </c>
      <c r="B33" s="166">
        <v>77.599999999999994</v>
      </c>
      <c r="C33" s="166">
        <v>83.9</v>
      </c>
      <c r="D33" s="166">
        <v>80.7</v>
      </c>
    </row>
    <row r="34" spans="1:4">
      <c r="A34" s="50">
        <v>2005</v>
      </c>
      <c r="B34" s="166">
        <v>77.599999999999994</v>
      </c>
      <c r="C34" s="166">
        <v>83.8</v>
      </c>
      <c r="D34" s="166">
        <v>80.599999999999994</v>
      </c>
    </row>
    <row r="35" spans="1:4">
      <c r="A35" s="165">
        <v>2006</v>
      </c>
      <c r="B35" s="166">
        <v>77.900000000000006</v>
      </c>
      <c r="C35" s="166">
        <v>84.4</v>
      </c>
      <c r="D35" s="166">
        <v>81.099999999999994</v>
      </c>
    </row>
    <row r="36" spans="1:4">
      <c r="A36" s="50">
        <v>2007</v>
      </c>
      <c r="B36" s="166">
        <v>78.3</v>
      </c>
      <c r="C36" s="166">
        <v>84.2</v>
      </c>
      <c r="D36" s="166">
        <v>81.2</v>
      </c>
    </row>
    <row r="37" spans="1:4">
      <c r="A37" s="165">
        <v>2008</v>
      </c>
      <c r="B37" s="166">
        <v>78.599999999999994</v>
      </c>
      <c r="C37" s="166">
        <v>84.2</v>
      </c>
      <c r="D37" s="166">
        <v>81.3</v>
      </c>
    </row>
    <row r="38" spans="1:4">
      <c r="A38" s="50">
        <v>2009</v>
      </c>
      <c r="B38" s="166">
        <v>78.400000000000006</v>
      </c>
      <c r="C38" s="166">
        <v>84.3</v>
      </c>
      <c r="D38" s="166">
        <v>81.3</v>
      </c>
    </row>
    <row r="39" spans="1:4">
      <c r="A39" s="165">
        <v>2010</v>
      </c>
      <c r="B39" s="166">
        <v>78.900000000000006</v>
      </c>
      <c r="C39" s="166">
        <v>84.8</v>
      </c>
      <c r="D39" s="166">
        <v>81.8</v>
      </c>
    </row>
    <row r="40" spans="1:4">
      <c r="A40" s="50">
        <v>2011</v>
      </c>
      <c r="B40" s="166">
        <v>79</v>
      </c>
      <c r="C40" s="166">
        <v>84.7</v>
      </c>
      <c r="D40" s="166">
        <v>81.8</v>
      </c>
    </row>
    <row r="41" spans="1:4">
      <c r="A41" s="165">
        <v>2012</v>
      </c>
      <c r="B41" s="166">
        <v>79.2</v>
      </c>
      <c r="C41" s="166">
        <v>84.8</v>
      </c>
      <c r="D41" s="166">
        <v>81.900000000000006</v>
      </c>
    </row>
    <row r="42" spans="1:4">
      <c r="A42" s="50">
        <v>2013</v>
      </c>
      <c r="B42" s="166">
        <v>79.5</v>
      </c>
      <c r="C42" s="166">
        <v>85.1</v>
      </c>
      <c r="D42" s="166">
        <v>82.2</v>
      </c>
    </row>
    <row r="43" spans="1:4">
      <c r="A43" s="165">
        <v>2014</v>
      </c>
      <c r="B43" s="166">
        <v>79.8</v>
      </c>
      <c r="C43" s="166">
        <v>85.2</v>
      </c>
      <c r="D43" s="166">
        <v>82.5</v>
      </c>
    </row>
    <row r="44" spans="1:4">
      <c r="A44" s="50">
        <v>2015</v>
      </c>
      <c r="B44" s="166">
        <v>79.7</v>
      </c>
      <c r="C44" s="166">
        <v>84.8</v>
      </c>
      <c r="D44" s="166">
        <v>82.2</v>
      </c>
    </row>
    <row r="45" spans="1:4">
      <c r="A45" s="165">
        <v>2016</v>
      </c>
      <c r="B45" s="166">
        <v>80.099999999999994</v>
      </c>
      <c r="C45" s="166">
        <v>85.3</v>
      </c>
      <c r="D45" s="166">
        <v>82.6</v>
      </c>
    </row>
    <row r="46" spans="1:4">
      <c r="A46" s="50">
        <v>2017</v>
      </c>
      <c r="B46" s="166">
        <v>80.3</v>
      </c>
      <c r="C46" s="166">
        <v>85.2</v>
      </c>
      <c r="D46" s="166">
        <v>82.7</v>
      </c>
    </row>
    <row r="47" spans="1:4">
      <c r="A47" s="165">
        <v>2018</v>
      </c>
      <c r="B47" s="166">
        <v>80.599999999999994</v>
      </c>
      <c r="C47" s="166">
        <v>85.6</v>
      </c>
      <c r="D47" s="166">
        <v>83</v>
      </c>
    </row>
    <row r="48" spans="1:4">
      <c r="A48" s="50">
        <v>2019</v>
      </c>
      <c r="B48" s="166">
        <v>80.3</v>
      </c>
      <c r="C48" s="166">
        <v>85.8</v>
      </c>
      <c r="D48" s="166">
        <v>83</v>
      </c>
    </row>
    <row r="49" spans="1:4">
      <c r="A49" s="165">
        <v>2020</v>
      </c>
      <c r="B49" s="166">
        <v>79.8</v>
      </c>
      <c r="C49" s="166">
        <v>85</v>
      </c>
      <c r="D49" s="166">
        <v>82.3</v>
      </c>
    </row>
    <row r="50" spans="1:4">
      <c r="A50" s="50">
        <v>2021</v>
      </c>
      <c r="B50" s="166">
        <v>79.900000000000006</v>
      </c>
      <c r="C50" s="166">
        <v>85.5</v>
      </c>
      <c r="D50" s="166">
        <v>82.6</v>
      </c>
    </row>
    <row r="51" spans="1:4">
      <c r="A51" s="165">
        <v>2022</v>
      </c>
      <c r="B51" s="166">
        <v>79.599999999999994</v>
      </c>
      <c r="C51" s="166">
        <v>84.6</v>
      </c>
      <c r="D51" s="166">
        <v>82</v>
      </c>
    </row>
    <row r="52" spans="1:4">
      <c r="A52" s="50">
        <v>2023</v>
      </c>
      <c r="B52" s="166">
        <v>79.900000000000006</v>
      </c>
      <c r="C52" s="166">
        <v>85.2</v>
      </c>
      <c r="D52" s="166">
        <v>82.5</v>
      </c>
    </row>
    <row r="53" spans="1:4">
      <c r="A53" s="165">
        <v>2024</v>
      </c>
      <c r="B53" s="166">
        <v>80.5</v>
      </c>
      <c r="C53" s="166">
        <v>85.6</v>
      </c>
      <c r="D53" s="166">
        <v>83</v>
      </c>
    </row>
    <row r="54" spans="1:4">
      <c r="A54" s="50">
        <v>2025</v>
      </c>
      <c r="B54" s="166">
        <v>80.599999999999994</v>
      </c>
      <c r="C54" s="166">
        <v>85.7</v>
      </c>
      <c r="D54" s="166">
        <v>83.1</v>
      </c>
    </row>
    <row r="55" spans="1:4">
      <c r="A55" s="21" t="s">
        <v>142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19" sqref="F19"/>
    </sheetView>
  </sheetViews>
  <sheetFormatPr defaultRowHeight="14.4"/>
  <sheetData>
    <row r="2" spans="1:6" ht="24.6">
      <c r="A2" s="31"/>
      <c r="B2" s="167" t="s">
        <v>143</v>
      </c>
      <c r="C2" s="167" t="s">
        <v>144</v>
      </c>
      <c r="F2" s="57" t="s">
        <v>181</v>
      </c>
    </row>
    <row r="3" spans="1:6">
      <c r="A3" s="31">
        <v>1952</v>
      </c>
      <c r="B3" s="31">
        <v>3.8</v>
      </c>
      <c r="C3" s="31">
        <v>31.31</v>
      </c>
    </row>
    <row r="4" spans="1:6">
      <c r="A4" s="31">
        <v>1953</v>
      </c>
      <c r="B4" s="31">
        <v>3.74</v>
      </c>
      <c r="C4" s="31">
        <v>31.28</v>
      </c>
    </row>
    <row r="5" spans="1:6">
      <c r="A5" s="31">
        <v>1954</v>
      </c>
      <c r="B5" s="31">
        <v>3.78</v>
      </c>
      <c r="C5" s="31">
        <v>31.36</v>
      </c>
    </row>
    <row r="6" spans="1:6">
      <c r="A6" s="31">
        <v>1955</v>
      </c>
      <c r="B6" s="31">
        <v>3.62</v>
      </c>
      <c r="C6" s="31">
        <v>31.18</v>
      </c>
    </row>
    <row r="7" spans="1:6">
      <c r="A7" s="31">
        <v>1956</v>
      </c>
      <c r="B7" s="31">
        <v>3.63</v>
      </c>
      <c r="C7" s="31">
        <v>31.16</v>
      </c>
    </row>
    <row r="8" spans="1:6">
      <c r="A8" s="31">
        <v>1957</v>
      </c>
      <c r="B8" s="31">
        <v>3.59</v>
      </c>
      <c r="C8" s="31">
        <v>31.16</v>
      </c>
    </row>
    <row r="9" spans="1:6">
      <c r="A9" s="31">
        <v>1958</v>
      </c>
      <c r="B9" s="31">
        <v>3.48</v>
      </c>
      <c r="C9" s="31">
        <v>31.13</v>
      </c>
    </row>
    <row r="10" spans="1:6">
      <c r="A10" s="31">
        <v>1959</v>
      </c>
      <c r="B10" s="31">
        <v>3.46</v>
      </c>
      <c r="C10" s="31">
        <v>31.05</v>
      </c>
    </row>
    <row r="11" spans="1:6">
      <c r="A11" s="31">
        <v>1960</v>
      </c>
      <c r="B11" s="31">
        <v>3.45</v>
      </c>
      <c r="C11" s="31">
        <v>31.06</v>
      </c>
    </row>
    <row r="12" spans="1:6">
      <c r="A12" s="31">
        <v>1961</v>
      </c>
      <c r="B12" s="31">
        <v>3.41</v>
      </c>
      <c r="C12" s="31">
        <v>30.92</v>
      </c>
    </row>
    <row r="13" spans="1:6">
      <c r="A13" s="31">
        <v>1962</v>
      </c>
      <c r="B13" s="31">
        <v>3.33</v>
      </c>
      <c r="C13" s="31">
        <v>30.98</v>
      </c>
    </row>
    <row r="14" spans="1:6">
      <c r="A14" s="31">
        <v>1963</v>
      </c>
      <c r="B14" s="31">
        <v>3.34</v>
      </c>
      <c r="C14" s="31">
        <v>30.72</v>
      </c>
    </row>
    <row r="15" spans="1:6">
      <c r="A15" s="31">
        <v>1964</v>
      </c>
      <c r="B15" s="31">
        <v>3.42</v>
      </c>
      <c r="C15" s="31">
        <v>30.63</v>
      </c>
    </row>
    <row r="16" spans="1:6">
      <c r="A16" s="31">
        <v>1965</v>
      </c>
      <c r="B16" s="31">
        <v>3.35</v>
      </c>
      <c r="C16" s="31">
        <v>30.56</v>
      </c>
    </row>
    <row r="17" spans="1:6">
      <c r="A17" s="31">
        <v>1966</v>
      </c>
      <c r="B17" s="31">
        <v>3.31</v>
      </c>
      <c r="C17" s="31">
        <v>30.58</v>
      </c>
    </row>
    <row r="18" spans="1:6">
      <c r="A18" s="31">
        <v>1967</v>
      </c>
      <c r="B18" s="31">
        <v>3.19</v>
      </c>
      <c r="C18" s="31">
        <v>30.44</v>
      </c>
    </row>
    <row r="19" spans="1:6">
      <c r="A19" s="31">
        <v>1968</v>
      </c>
      <c r="B19" s="31">
        <v>3.06</v>
      </c>
      <c r="C19" s="31">
        <v>30.29</v>
      </c>
      <c r="F19" s="18" t="s">
        <v>187</v>
      </c>
    </row>
    <row r="20" spans="1:6">
      <c r="A20" s="31">
        <v>1969</v>
      </c>
      <c r="B20" s="31">
        <v>3.07</v>
      </c>
      <c r="C20" s="31">
        <v>30.28</v>
      </c>
    </row>
    <row r="21" spans="1:6">
      <c r="A21" s="31">
        <v>1970</v>
      </c>
      <c r="B21" s="31">
        <v>2.92</v>
      </c>
      <c r="C21" s="31">
        <v>30.11</v>
      </c>
    </row>
    <row r="22" spans="1:6">
      <c r="A22" s="31">
        <v>1971</v>
      </c>
      <c r="B22" s="31">
        <v>2.92</v>
      </c>
      <c r="C22" s="31">
        <v>29.94</v>
      </c>
    </row>
    <row r="23" spans="1:6">
      <c r="A23" s="31">
        <v>1972</v>
      </c>
      <c r="B23" s="31">
        <v>2.86</v>
      </c>
      <c r="C23" s="31">
        <v>29.72</v>
      </c>
    </row>
    <row r="24" spans="1:6">
      <c r="A24" s="31">
        <v>1973</v>
      </c>
      <c r="B24" s="31">
        <v>2.93</v>
      </c>
      <c r="C24" s="31">
        <v>29.45</v>
      </c>
    </row>
    <row r="25" spans="1:6">
      <c r="A25" s="31">
        <v>1974</v>
      </c>
      <c r="B25" s="31">
        <v>2.81</v>
      </c>
      <c r="C25" s="31">
        <v>29.38</v>
      </c>
    </row>
    <row r="26" spans="1:6">
      <c r="A26" s="31">
        <v>1975</v>
      </c>
      <c r="B26" s="31">
        <v>2.67</v>
      </c>
      <c r="C26" s="31">
        <v>29.23</v>
      </c>
    </row>
    <row r="27" spans="1:6">
      <c r="A27" s="31">
        <v>1976</v>
      </c>
      <c r="B27" s="31">
        <v>2.54</v>
      </c>
      <c r="C27" s="31">
        <v>29.11</v>
      </c>
    </row>
    <row r="28" spans="1:6">
      <c r="A28" s="31">
        <v>1977</v>
      </c>
      <c r="B28" s="31">
        <v>2.4</v>
      </c>
      <c r="C28" s="31">
        <v>28.93</v>
      </c>
    </row>
    <row r="29" spans="1:6">
      <c r="A29" s="31">
        <v>1978</v>
      </c>
      <c r="B29" s="31">
        <v>2.25</v>
      </c>
      <c r="C29" s="31">
        <v>28.8</v>
      </c>
    </row>
    <row r="30" spans="1:6">
      <c r="A30" s="31">
        <v>1979</v>
      </c>
      <c r="B30" s="31">
        <v>2.08</v>
      </c>
      <c r="C30" s="31">
        <v>28.59</v>
      </c>
    </row>
    <row r="31" spans="1:6">
      <c r="A31" s="31">
        <v>1980</v>
      </c>
      <c r="B31" s="31">
        <v>1.99</v>
      </c>
      <c r="C31" s="31">
        <v>28.62</v>
      </c>
    </row>
    <row r="32" spans="1:6">
      <c r="A32" s="31">
        <v>1981</v>
      </c>
      <c r="B32" s="31">
        <v>1.87</v>
      </c>
      <c r="C32" s="31">
        <v>28.73</v>
      </c>
    </row>
    <row r="33" spans="1:3">
      <c r="A33" s="31">
        <v>1982</v>
      </c>
      <c r="B33" s="31">
        <v>1.81</v>
      </c>
      <c r="C33" s="31">
        <v>28.75</v>
      </c>
    </row>
    <row r="34" spans="1:3">
      <c r="A34" s="31">
        <v>1983</v>
      </c>
      <c r="B34" s="31">
        <v>1.74</v>
      </c>
      <c r="C34" s="31">
        <v>28.85</v>
      </c>
    </row>
    <row r="35" spans="1:3">
      <c r="A35" s="31">
        <v>1984</v>
      </c>
      <c r="B35" s="31">
        <v>1.64</v>
      </c>
      <c r="C35" s="31">
        <v>28.87</v>
      </c>
    </row>
    <row r="36" spans="1:3">
      <c r="A36" s="31">
        <v>1985</v>
      </c>
      <c r="B36" s="31">
        <v>1.57</v>
      </c>
      <c r="C36" s="31">
        <v>29</v>
      </c>
    </row>
    <row r="37" spans="1:3">
      <c r="A37" s="31">
        <v>1986</v>
      </c>
      <c r="B37" s="31">
        <v>1.48</v>
      </c>
      <c r="C37" s="31">
        <v>29.11</v>
      </c>
    </row>
    <row r="38" spans="1:3">
      <c r="A38" s="31">
        <v>1987</v>
      </c>
      <c r="B38" s="31">
        <v>1.43</v>
      </c>
      <c r="C38" s="31">
        <v>29.26</v>
      </c>
    </row>
    <row r="39" spans="1:3">
      <c r="A39" s="31">
        <v>1988</v>
      </c>
      <c r="B39" s="31">
        <v>1.42</v>
      </c>
      <c r="C39" s="31">
        <v>29.41</v>
      </c>
    </row>
    <row r="40" spans="1:3">
      <c r="A40" s="31">
        <v>1989</v>
      </c>
      <c r="B40" s="31">
        <v>1.37</v>
      </c>
      <c r="C40" s="31">
        <v>29.43</v>
      </c>
    </row>
    <row r="41" spans="1:3">
      <c r="A41" s="31">
        <v>1990</v>
      </c>
      <c r="B41" s="31">
        <v>1.37</v>
      </c>
      <c r="C41" s="31">
        <v>29.69</v>
      </c>
    </row>
    <row r="42" spans="1:3">
      <c r="A42" s="31">
        <v>1991</v>
      </c>
      <c r="B42" s="31">
        <v>1.28</v>
      </c>
      <c r="C42" s="31">
        <v>29.85</v>
      </c>
    </row>
    <row r="43" spans="1:3">
      <c r="A43" s="31">
        <v>1992</v>
      </c>
      <c r="B43" s="31">
        <v>1.21</v>
      </c>
      <c r="C43" s="31">
        <v>29.9</v>
      </c>
    </row>
    <row r="44" spans="1:3">
      <c r="A44" s="31">
        <v>1993</v>
      </c>
      <c r="B44" s="31">
        <v>1.1599999999999999</v>
      </c>
      <c r="C44" s="31">
        <v>30.1</v>
      </c>
    </row>
    <row r="45" spans="1:3">
      <c r="A45" s="31">
        <v>1994</v>
      </c>
      <c r="B45" s="31">
        <v>1.0900000000000001</v>
      </c>
      <c r="C45" s="31">
        <v>30.31</v>
      </c>
    </row>
    <row r="46" spans="1:3">
      <c r="A46" s="31">
        <v>1995</v>
      </c>
      <c r="B46" s="31">
        <v>1.06</v>
      </c>
      <c r="C46" s="31">
        <v>30.54</v>
      </c>
    </row>
    <row r="47" spans="1:3">
      <c r="A47" s="31">
        <v>1996</v>
      </c>
      <c r="B47" s="31">
        <v>1.03</v>
      </c>
      <c r="C47" s="31">
        <v>30.78</v>
      </c>
    </row>
    <row r="48" spans="1:3">
      <c r="A48" s="31">
        <v>1997</v>
      </c>
      <c r="B48" s="31">
        <v>1.03</v>
      </c>
      <c r="C48" s="31">
        <v>30.99</v>
      </c>
    </row>
    <row r="49" spans="1:3">
      <c r="A49" s="31">
        <v>1998</v>
      </c>
      <c r="B49" s="31">
        <v>0.99</v>
      </c>
      <c r="C49" s="31">
        <v>31.11</v>
      </c>
    </row>
    <row r="50" spans="1:3">
      <c r="A50" s="31">
        <v>1999</v>
      </c>
      <c r="B50" s="31">
        <v>1.03</v>
      </c>
      <c r="C50" s="31">
        <v>31.18</v>
      </c>
    </row>
    <row r="51" spans="1:3">
      <c r="A51" s="31">
        <v>2000</v>
      </c>
      <c r="B51" s="31">
        <v>1.06</v>
      </c>
      <c r="C51" s="31">
        <v>31.3</v>
      </c>
    </row>
    <row r="52" spans="1:3">
      <c r="A52" s="31">
        <v>2001</v>
      </c>
      <c r="B52" s="31">
        <v>1.04</v>
      </c>
      <c r="C52" s="31">
        <v>31.49</v>
      </c>
    </row>
    <row r="53" spans="1:3">
      <c r="A53" s="31">
        <v>2002</v>
      </c>
      <c r="B53" s="31">
        <v>1.03</v>
      </c>
      <c r="C53" s="31">
        <v>31.56</v>
      </c>
    </row>
    <row r="54" spans="1:3">
      <c r="A54" s="31">
        <v>2003</v>
      </c>
      <c r="B54" s="31">
        <v>1.07</v>
      </c>
      <c r="C54" s="31">
        <v>31.77</v>
      </c>
    </row>
    <row r="55" spans="1:3">
      <c r="A55" s="31">
        <v>2004</v>
      </c>
      <c r="B55" s="31">
        <v>1.04</v>
      </c>
      <c r="C55" s="31">
        <v>31.76</v>
      </c>
    </row>
    <row r="56" spans="1:3">
      <c r="A56" s="31">
        <v>2005</v>
      </c>
      <c r="B56" s="31">
        <v>1.06</v>
      </c>
      <c r="C56" s="31">
        <v>31.88</v>
      </c>
    </row>
    <row r="57" spans="1:3">
      <c r="A57" s="31">
        <v>2006</v>
      </c>
      <c r="B57" s="31">
        <v>1.08</v>
      </c>
      <c r="C57" s="31">
        <v>31.93</v>
      </c>
    </row>
    <row r="58" spans="1:3">
      <c r="A58" s="31">
        <v>2007</v>
      </c>
      <c r="B58" s="31">
        <v>1.1100000000000001</v>
      </c>
      <c r="C58" s="31">
        <v>32.020000000000003</v>
      </c>
    </row>
    <row r="59" spans="1:3">
      <c r="A59" s="31">
        <v>2008</v>
      </c>
      <c r="B59" s="31">
        <v>1.1299999999999999</v>
      </c>
      <c r="C59" s="31">
        <v>32.11</v>
      </c>
    </row>
    <row r="60" spans="1:3">
      <c r="A60" s="31">
        <v>2009</v>
      </c>
      <c r="B60" s="31">
        <v>1.1599999999999999</v>
      </c>
      <c r="C60" s="31">
        <v>32</v>
      </c>
    </row>
    <row r="61" spans="1:3">
      <c r="A61" s="31">
        <v>2010</v>
      </c>
      <c r="B61" s="31">
        <v>1.18</v>
      </c>
      <c r="C61" s="31">
        <v>32.130000000000003</v>
      </c>
    </row>
    <row r="62" spans="1:3">
      <c r="A62" s="31">
        <v>2011</v>
      </c>
      <c r="B62" s="31">
        <v>1.17</v>
      </c>
      <c r="C62" s="31">
        <v>32.21</v>
      </c>
    </row>
    <row r="63" spans="1:3">
      <c r="A63" s="31">
        <v>2012</v>
      </c>
      <c r="B63" s="31">
        <v>1.1399999999999999</v>
      </c>
      <c r="C63" s="31">
        <v>32.200000000000003</v>
      </c>
    </row>
    <row r="64" spans="1:3">
      <c r="A64" s="31">
        <v>2013</v>
      </c>
      <c r="B64" s="31">
        <v>1.1200000000000001</v>
      </c>
      <c r="C64" s="31">
        <v>32.25</v>
      </c>
    </row>
    <row r="65" spans="1:3">
      <c r="A65" s="31">
        <v>2014</v>
      </c>
      <c r="B65" s="31">
        <v>1.1100000000000001</v>
      </c>
      <c r="C65" s="31">
        <v>32.450000000000003</v>
      </c>
    </row>
    <row r="66" spans="1:3">
      <c r="A66" s="31">
        <v>2015</v>
      </c>
      <c r="B66" s="31">
        <v>1.1100000000000001</v>
      </c>
      <c r="C66" s="31">
        <v>32.340000000000003</v>
      </c>
    </row>
    <row r="67" spans="1:3">
      <c r="A67" s="31">
        <v>2016</v>
      </c>
      <c r="B67" s="31">
        <v>1.08</v>
      </c>
      <c r="C67" s="31">
        <v>32.46</v>
      </c>
    </row>
    <row r="68" spans="1:3">
      <c r="A68" s="31">
        <v>2017</v>
      </c>
      <c r="B68" s="31">
        <v>1.08</v>
      </c>
      <c r="C68" s="31">
        <v>32.479999999999997</v>
      </c>
    </row>
    <row r="69" spans="1:3">
      <c r="A69" s="31">
        <v>2018</v>
      </c>
      <c r="B69" s="31">
        <v>1.03</v>
      </c>
      <c r="C69" s="31">
        <v>32.47</v>
      </c>
    </row>
    <row r="70" spans="1:3">
      <c r="A70" s="31">
        <v>2019</v>
      </c>
      <c r="B70" s="31">
        <v>1</v>
      </c>
      <c r="C70" s="31">
        <v>32.72</v>
      </c>
    </row>
    <row r="71" spans="1:3">
      <c r="A71" s="31">
        <v>2020</v>
      </c>
      <c r="B71" s="31">
        <v>0.97</v>
      </c>
      <c r="C71" s="31">
        <v>32.83</v>
      </c>
    </row>
    <row r="72" spans="1:3">
      <c r="A72" s="31">
        <v>2021</v>
      </c>
      <c r="B72" s="31">
        <v>0.99</v>
      </c>
      <c r="C72" s="31">
        <v>32.979999999999997</v>
      </c>
    </row>
    <row r="73" spans="1:3">
      <c r="A73" s="31">
        <v>2022</v>
      </c>
      <c r="B73" s="31">
        <v>0.95</v>
      </c>
      <c r="C73" s="31">
        <v>32.880000000000003</v>
      </c>
    </row>
    <row r="74" spans="1:3">
      <c r="A74" s="31">
        <v>2023</v>
      </c>
      <c r="B74" s="31">
        <v>0.91</v>
      </c>
      <c r="C74" s="31">
        <v>33.159999999999997</v>
      </c>
    </row>
    <row r="75" spans="1:3">
      <c r="A75" s="31">
        <v>2024</v>
      </c>
      <c r="B75" s="31">
        <v>0.91</v>
      </c>
      <c r="C75" s="31">
        <v>33.19</v>
      </c>
    </row>
    <row r="76" spans="1:3">
      <c r="A76" s="31">
        <v>2025</v>
      </c>
      <c r="B76" s="31">
        <v>0.85</v>
      </c>
      <c r="C76" s="31">
        <v>33.21</v>
      </c>
    </row>
    <row r="77" spans="1:3">
      <c r="A77" s="21" t="s">
        <v>145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L21" sqref="L21"/>
    </sheetView>
  </sheetViews>
  <sheetFormatPr defaultRowHeight="14.4"/>
  <cols>
    <col min="1" max="5" width="7.33203125" style="156" customWidth="1"/>
    <col min="6" max="9" width="8.5546875" style="156" customWidth="1"/>
    <col min="10" max="10" width="9.5546875" style="156" customWidth="1"/>
    <col min="11" max="11" width="8.88671875" style="156" customWidth="1"/>
  </cols>
  <sheetData>
    <row r="2" spans="1:13">
      <c r="A2" s="219" t="s">
        <v>146</v>
      </c>
      <c r="B2" s="221" t="s">
        <v>147</v>
      </c>
      <c r="C2" s="221"/>
      <c r="D2" s="221"/>
      <c r="E2" s="168"/>
      <c r="F2" s="221" t="s">
        <v>148</v>
      </c>
      <c r="G2" s="221"/>
      <c r="H2" s="221"/>
      <c r="I2" s="221"/>
      <c r="J2" s="222" t="s">
        <v>149</v>
      </c>
      <c r="K2" s="153"/>
    </row>
    <row r="3" spans="1:13" ht="48">
      <c r="A3" s="220"/>
      <c r="B3" s="169" t="s">
        <v>111</v>
      </c>
      <c r="C3" s="169" t="s">
        <v>150</v>
      </c>
      <c r="D3" s="169" t="s">
        <v>67</v>
      </c>
      <c r="E3" s="169"/>
      <c r="F3" s="170" t="s">
        <v>151</v>
      </c>
      <c r="G3" s="170" t="s">
        <v>61</v>
      </c>
      <c r="H3" s="170" t="s">
        <v>62</v>
      </c>
      <c r="I3" s="170" t="s">
        <v>152</v>
      </c>
      <c r="J3" s="223"/>
      <c r="K3" s="153"/>
      <c r="M3" s="57" t="s">
        <v>189</v>
      </c>
    </row>
    <row r="4" spans="1:13">
      <c r="A4" s="171">
        <v>1951</v>
      </c>
      <c r="B4" s="172">
        <v>241226</v>
      </c>
      <c r="C4" s="172">
        <v>300045</v>
      </c>
      <c r="D4" s="172">
        <v>541271</v>
      </c>
      <c r="E4" s="172"/>
      <c r="F4" s="172">
        <v>487579</v>
      </c>
      <c r="G4" s="172">
        <v>37071</v>
      </c>
      <c r="H4" s="172">
        <v>22892</v>
      </c>
      <c r="I4" s="172">
        <v>7530</v>
      </c>
      <c r="J4" s="177">
        <v>1096343</v>
      </c>
      <c r="K4" s="154"/>
    </row>
    <row r="5" spans="1:13">
      <c r="A5" s="171">
        <v>1961</v>
      </c>
      <c r="B5" s="172">
        <v>172626</v>
      </c>
      <c r="C5" s="172">
        <v>283600</v>
      </c>
      <c r="D5" s="172">
        <v>456226</v>
      </c>
      <c r="E5" s="172"/>
      <c r="F5" s="172">
        <v>653432</v>
      </c>
      <c r="G5" s="172">
        <v>80370</v>
      </c>
      <c r="H5" s="172">
        <v>36815</v>
      </c>
      <c r="I5" s="172">
        <v>11857</v>
      </c>
      <c r="J5" s="177">
        <v>1238700</v>
      </c>
      <c r="K5" s="154"/>
      <c r="M5" s="155"/>
    </row>
    <row r="6" spans="1:13">
      <c r="A6" s="171">
        <v>1971</v>
      </c>
      <c r="B6" s="173">
        <v>115861</v>
      </c>
      <c r="C6" s="173">
        <v>434143</v>
      </c>
      <c r="D6" s="173">
        <v>550004</v>
      </c>
      <c r="E6" s="173"/>
      <c r="F6" s="173">
        <v>484520</v>
      </c>
      <c r="G6" s="173">
        <v>170872</v>
      </c>
      <c r="H6" s="173">
        <v>77232</v>
      </c>
      <c r="I6" s="173">
        <v>18376</v>
      </c>
      <c r="J6" s="174">
        <v>1301004</v>
      </c>
      <c r="K6" s="154"/>
    </row>
    <row r="7" spans="1:13">
      <c r="A7" s="171">
        <v>1981</v>
      </c>
      <c r="B7" s="173">
        <v>73052</v>
      </c>
      <c r="C7" s="173">
        <v>329421</v>
      </c>
      <c r="D7" s="173">
        <v>402473</v>
      </c>
      <c r="E7" s="173"/>
      <c r="F7" s="173">
        <v>536300</v>
      </c>
      <c r="G7" s="173">
        <v>340643</v>
      </c>
      <c r="H7" s="173">
        <v>137094</v>
      </c>
      <c r="I7" s="173">
        <v>33830</v>
      </c>
      <c r="J7" s="174">
        <v>1450340</v>
      </c>
      <c r="K7" s="154"/>
    </row>
    <row r="8" spans="1:13">
      <c r="A8" s="171">
        <v>1991</v>
      </c>
      <c r="B8" s="174">
        <v>49303</v>
      </c>
      <c r="C8" s="174">
        <v>238123</v>
      </c>
      <c r="D8" s="174">
        <v>287426</v>
      </c>
      <c r="E8" s="174"/>
      <c r="F8" s="174">
        <v>466695</v>
      </c>
      <c r="G8" s="174">
        <v>510454</v>
      </c>
      <c r="H8" s="174">
        <v>232164</v>
      </c>
      <c r="I8" s="174">
        <v>47445</v>
      </c>
      <c r="J8" s="174">
        <v>1544184</v>
      </c>
      <c r="K8" s="154"/>
    </row>
    <row r="9" spans="1:13">
      <c r="A9" s="171">
        <v>2001</v>
      </c>
      <c r="B9" s="174">
        <v>30096</v>
      </c>
      <c r="C9" s="174">
        <v>175354</v>
      </c>
      <c r="D9" s="174">
        <v>205450</v>
      </c>
      <c r="E9" s="174"/>
      <c r="F9" s="174">
        <v>371244</v>
      </c>
      <c r="G9" s="174">
        <v>529864</v>
      </c>
      <c r="H9" s="174">
        <v>348252</v>
      </c>
      <c r="I9" s="174">
        <v>96594</v>
      </c>
      <c r="J9" s="174">
        <v>1551404</v>
      </c>
      <c r="K9" s="154"/>
    </row>
    <row r="10" spans="1:13">
      <c r="A10" s="171">
        <v>2011</v>
      </c>
      <c r="B10" s="174">
        <v>19903</v>
      </c>
      <c r="C10" s="174">
        <v>129177</v>
      </c>
      <c r="D10" s="174">
        <v>149080</v>
      </c>
      <c r="E10" s="174"/>
      <c r="F10" s="174">
        <v>308835</v>
      </c>
      <c r="G10" s="174">
        <v>544203</v>
      </c>
      <c r="H10" s="174">
        <v>406456</v>
      </c>
      <c r="I10" s="174">
        <v>152913</v>
      </c>
      <c r="J10" s="174">
        <v>1561487</v>
      </c>
      <c r="K10" s="154"/>
    </row>
    <row r="11" spans="1:13">
      <c r="A11" s="171">
        <v>2021</v>
      </c>
      <c r="B11" s="173">
        <v>8332</v>
      </c>
      <c r="C11" s="173">
        <v>60933</v>
      </c>
      <c r="D11" s="173">
        <v>69265</v>
      </c>
      <c r="E11" s="173"/>
      <c r="F11" s="173">
        <v>231893</v>
      </c>
      <c r="G11" s="173">
        <v>531366</v>
      </c>
      <c r="H11" s="128">
        <v>463594</v>
      </c>
      <c r="I11" s="128">
        <v>201396</v>
      </c>
      <c r="J11" s="173">
        <v>1497514</v>
      </c>
      <c r="K11" s="154"/>
    </row>
    <row r="12" spans="1:13">
      <c r="A12" s="175">
        <v>2024</v>
      </c>
      <c r="B12" s="176">
        <v>7412</v>
      </c>
      <c r="C12" s="176">
        <v>52676</v>
      </c>
      <c r="D12" s="176">
        <v>60088</v>
      </c>
      <c r="E12" s="176"/>
      <c r="F12" s="176">
        <v>205456</v>
      </c>
      <c r="G12" s="176">
        <v>523403</v>
      </c>
      <c r="H12" s="204">
        <v>482629</v>
      </c>
      <c r="I12" s="204">
        <v>212542</v>
      </c>
      <c r="J12" s="176">
        <v>1484118</v>
      </c>
      <c r="K12" s="154"/>
    </row>
    <row r="13" spans="1:13">
      <c r="A13" s="21"/>
      <c r="B13" s="21"/>
      <c r="C13" s="21"/>
      <c r="D13" s="21"/>
      <c r="E13" s="21"/>
      <c r="F13" s="21"/>
      <c r="G13" s="21"/>
      <c r="H13" s="21"/>
      <c r="I13" s="21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M16" s="18" t="s">
        <v>153</v>
      </c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M17" s="17" t="s">
        <v>188</v>
      </c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M18" s="17"/>
    </row>
    <row r="19" spans="1:13">
      <c r="A19" s="31"/>
      <c r="B19" s="31" t="s">
        <v>111</v>
      </c>
      <c r="C19" s="31" t="s">
        <v>154</v>
      </c>
      <c r="D19" s="31" t="s">
        <v>61</v>
      </c>
      <c r="E19" s="31" t="s">
        <v>62</v>
      </c>
      <c r="F19" s="31" t="s">
        <v>63</v>
      </c>
      <c r="G19" s="21"/>
      <c r="H19" s="21"/>
      <c r="I19" s="21"/>
    </row>
    <row r="20" spans="1:13">
      <c r="A20" s="178">
        <v>1951</v>
      </c>
      <c r="B20" s="179">
        <f>B4*100/$J4</f>
        <v>22.002785624571871</v>
      </c>
      <c r="C20" s="179">
        <f>(C4+F4)*100/$J4</f>
        <v>71.841020556522906</v>
      </c>
      <c r="D20" s="179">
        <f>G4*100/$J4</f>
        <v>3.3813323020259172</v>
      </c>
      <c r="E20" s="179">
        <f>H4*100/$J4</f>
        <v>2.0880326686082733</v>
      </c>
      <c r="F20" s="179">
        <f>I4*100/$J4</f>
        <v>0.68682884827102464</v>
      </c>
      <c r="G20" s="21"/>
      <c r="H20" s="21"/>
      <c r="I20" s="21"/>
    </row>
    <row r="21" spans="1:13">
      <c r="A21" s="178">
        <v>1961</v>
      </c>
      <c r="B21" s="179">
        <f t="shared" ref="B21:B28" si="0">B5*100/$J5</f>
        <v>13.936062000484378</v>
      </c>
      <c r="C21" s="179">
        <f t="shared" ref="C21:C28" si="1">(C5+F5)*100/$J5</f>
        <v>75.646403487527252</v>
      </c>
      <c r="D21" s="179">
        <f t="shared" ref="D21:F28" si="2">G5*100/$J5</f>
        <v>6.4882538144829258</v>
      </c>
      <c r="E21" s="179">
        <f t="shared" si="2"/>
        <v>2.9720674901105997</v>
      </c>
      <c r="F21" s="179">
        <f>I5*100/$J5</f>
        <v>0.95721320739484939</v>
      </c>
      <c r="G21" s="21"/>
      <c r="H21" s="21"/>
      <c r="I21" s="21"/>
    </row>
    <row r="22" spans="1:13">
      <c r="A22" s="178">
        <v>1971</v>
      </c>
      <c r="B22" s="179">
        <f t="shared" si="0"/>
        <v>8.9055068239605717</v>
      </c>
      <c r="C22" s="179">
        <f t="shared" si="1"/>
        <v>70.611850540044458</v>
      </c>
      <c r="D22" s="179">
        <f t="shared" si="2"/>
        <v>13.133856621501549</v>
      </c>
      <c r="E22" s="179">
        <f t="shared" si="2"/>
        <v>5.9363383971148433</v>
      </c>
      <c r="F22" s="179">
        <f t="shared" si="2"/>
        <v>1.4124476173785785</v>
      </c>
      <c r="G22" s="21"/>
      <c r="H22" s="21"/>
      <c r="I22" s="21"/>
    </row>
    <row r="23" spans="1:13">
      <c r="A23" s="178">
        <v>1981</v>
      </c>
      <c r="B23" s="179">
        <f t="shared" si="0"/>
        <v>5.0368879021470825</v>
      </c>
      <c r="C23" s="179">
        <f t="shared" si="1"/>
        <v>59.690900064812389</v>
      </c>
      <c r="D23" s="179">
        <f t="shared" si="2"/>
        <v>23.487113366520955</v>
      </c>
      <c r="E23" s="179">
        <f t="shared" si="2"/>
        <v>9.4525421625274078</v>
      </c>
      <c r="F23" s="179">
        <f t="shared" si="2"/>
        <v>2.3325565039921674</v>
      </c>
      <c r="G23" s="21"/>
      <c r="H23" s="21"/>
      <c r="I23" s="21"/>
    </row>
    <row r="24" spans="1:13">
      <c r="A24" s="178">
        <v>1991</v>
      </c>
      <c r="B24" s="179">
        <f t="shared" si="0"/>
        <v>3.1928189904829996</v>
      </c>
      <c r="C24" s="179">
        <f t="shared" si="1"/>
        <v>45.643394828595554</v>
      </c>
      <c r="D24" s="179">
        <f t="shared" si="2"/>
        <v>33.056552846033895</v>
      </c>
      <c r="E24" s="179">
        <f t="shared" si="2"/>
        <v>15.034736793024665</v>
      </c>
      <c r="F24" s="179">
        <f t="shared" si="2"/>
        <v>3.0724965418628867</v>
      </c>
      <c r="G24" s="21"/>
      <c r="H24" s="21"/>
      <c r="I24" s="21"/>
    </row>
    <row r="25" spans="1:13">
      <c r="A25" s="178">
        <v>2001</v>
      </c>
      <c r="B25" s="179">
        <f t="shared" si="0"/>
        <v>1.9399202270975193</v>
      </c>
      <c r="C25" s="179">
        <f t="shared" si="1"/>
        <v>35.232473295157163</v>
      </c>
      <c r="D25" s="179">
        <f t="shared" si="2"/>
        <v>34.15383742725944</v>
      </c>
      <c r="E25" s="179">
        <f t="shared" si="2"/>
        <v>22.447537843140793</v>
      </c>
      <c r="F25" s="179">
        <f t="shared" si="2"/>
        <v>6.2262312073450889</v>
      </c>
      <c r="G25" s="21"/>
      <c r="H25" s="21"/>
      <c r="I25" s="21"/>
    </row>
    <row r="26" spans="1:13">
      <c r="A26" s="178">
        <v>2011</v>
      </c>
      <c r="B26" s="179">
        <f t="shared" si="0"/>
        <v>1.2746183605755284</v>
      </c>
      <c r="C26" s="179">
        <f t="shared" si="1"/>
        <v>28.05095399449371</v>
      </c>
      <c r="D26" s="179">
        <f t="shared" si="2"/>
        <v>34.851586980871438</v>
      </c>
      <c r="E26" s="179">
        <f t="shared" si="2"/>
        <v>26.030059808374965</v>
      </c>
      <c r="F26" s="179">
        <f t="shared" si="2"/>
        <v>9.7927808556843576</v>
      </c>
      <c r="G26" s="21"/>
      <c r="H26" s="21"/>
      <c r="I26" s="21"/>
    </row>
    <row r="27" spans="1:13">
      <c r="A27" s="178">
        <v>2021</v>
      </c>
      <c r="B27" s="179">
        <f t="shared" si="0"/>
        <v>0.5563887883518952</v>
      </c>
      <c r="C27" s="179">
        <f t="shared" si="1"/>
        <v>19.554141063121946</v>
      </c>
      <c r="D27" s="179">
        <f t="shared" si="2"/>
        <v>35.483207502567588</v>
      </c>
      <c r="E27" s="179">
        <f t="shared" si="2"/>
        <v>30.957573685454694</v>
      </c>
      <c r="F27" s="179">
        <f t="shared" si="2"/>
        <v>13.448688960503874</v>
      </c>
      <c r="G27" s="21"/>
      <c r="H27" s="21"/>
      <c r="I27" s="21"/>
    </row>
    <row r="28" spans="1:13">
      <c r="A28" s="178">
        <v>2024</v>
      </c>
      <c r="B28" s="179">
        <f t="shared" si="0"/>
        <v>0.49942120505242843</v>
      </c>
      <c r="C28" s="179">
        <f t="shared" si="1"/>
        <v>17.392956624742776</v>
      </c>
      <c r="D28" s="179">
        <f t="shared" si="2"/>
        <v>35.266939690779303</v>
      </c>
      <c r="E28" s="179">
        <f t="shared" si="2"/>
        <v>32.519584022294723</v>
      </c>
      <c r="F28" s="179">
        <f t="shared" si="2"/>
        <v>14.321098457130768</v>
      </c>
      <c r="G28" s="21"/>
      <c r="H28" s="21"/>
      <c r="I28" s="21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70" zoomScaleNormal="70" workbookViewId="0"/>
  </sheetViews>
  <sheetFormatPr defaultRowHeight="14.4"/>
  <cols>
    <col min="1" max="1" width="14.6640625" customWidth="1"/>
    <col min="3" max="3" width="9.109375" customWidth="1"/>
    <col min="4" max="4" width="8.6640625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88671875" customWidth="1"/>
  </cols>
  <sheetData>
    <row r="3" spans="1:11" ht="3" customHeight="1">
      <c r="A3" s="157"/>
      <c r="B3" s="19"/>
      <c r="C3" s="19"/>
      <c r="D3" s="19"/>
      <c r="E3" s="19"/>
      <c r="F3" s="19"/>
      <c r="G3" s="19"/>
      <c r="H3" s="19"/>
      <c r="I3" s="19"/>
    </row>
    <row r="4" spans="1:11" ht="35.1" customHeight="1">
      <c r="A4" s="31"/>
      <c r="B4" s="224" t="s">
        <v>155</v>
      </c>
      <c r="C4" s="225"/>
      <c r="D4" s="226"/>
      <c r="E4" s="94"/>
      <c r="F4" s="227" t="s">
        <v>156</v>
      </c>
      <c r="G4" s="228"/>
      <c r="H4" s="229"/>
      <c r="I4" s="180"/>
    </row>
    <row r="5" spans="1:11" ht="36">
      <c r="A5" s="183" t="s">
        <v>157</v>
      </c>
      <c r="B5" s="22" t="s">
        <v>158</v>
      </c>
      <c r="C5" s="22" t="s">
        <v>159</v>
      </c>
      <c r="D5" s="22" t="s">
        <v>160</v>
      </c>
      <c r="E5" s="22"/>
      <c r="F5" s="22" t="s">
        <v>161</v>
      </c>
      <c r="G5" s="22" t="s">
        <v>162</v>
      </c>
      <c r="H5" s="22" t="s">
        <v>159</v>
      </c>
      <c r="I5" s="181"/>
    </row>
    <row r="6" spans="1:11">
      <c r="A6" s="58">
        <v>1961</v>
      </c>
      <c r="B6" s="184">
        <v>375820</v>
      </c>
      <c r="C6" s="184">
        <v>255692</v>
      </c>
      <c r="D6" s="184">
        <v>201961</v>
      </c>
      <c r="E6" s="94"/>
      <c r="F6" s="185">
        <v>1579.46</v>
      </c>
      <c r="G6" s="186">
        <v>2179.73</v>
      </c>
      <c r="H6" s="186">
        <v>1402.08</v>
      </c>
      <c r="I6" s="182"/>
      <c r="K6" s="10" t="s">
        <v>190</v>
      </c>
    </row>
    <row r="7" spans="1:11">
      <c r="A7" s="58">
        <v>1970</v>
      </c>
      <c r="B7" s="184">
        <v>287001</v>
      </c>
      <c r="C7" s="184">
        <v>203602</v>
      </c>
      <c r="D7" s="184">
        <v>210257</v>
      </c>
      <c r="E7" s="184"/>
      <c r="F7" s="185">
        <v>1366.54</v>
      </c>
      <c r="G7" s="186">
        <v>2055.34</v>
      </c>
      <c r="H7" s="186">
        <v>1309.76</v>
      </c>
      <c r="I7" s="182"/>
    </row>
    <row r="8" spans="1:11">
      <c r="A8" s="58">
        <v>1982</v>
      </c>
      <c r="B8" s="184">
        <v>241908</v>
      </c>
      <c r="C8" s="184">
        <v>182367</v>
      </c>
      <c r="D8" s="184">
        <v>141726</v>
      </c>
      <c r="E8" s="184"/>
      <c r="F8" s="185">
        <v>1219.1400000000001</v>
      </c>
      <c r="G8" s="186">
        <v>1921.06</v>
      </c>
      <c r="H8" s="186">
        <v>1197.04</v>
      </c>
      <c r="I8" s="182"/>
    </row>
    <row r="9" spans="1:11">
      <c r="A9" s="58">
        <v>1990</v>
      </c>
      <c r="B9" s="184">
        <v>194078</v>
      </c>
      <c r="C9" s="184">
        <v>152713</v>
      </c>
      <c r="D9" s="184">
        <v>91021</v>
      </c>
      <c r="E9" s="184"/>
      <c r="F9" s="185">
        <v>1120.24</v>
      </c>
      <c r="G9" s="186">
        <v>1776.4</v>
      </c>
      <c r="H9" s="186">
        <v>1134.93</v>
      </c>
      <c r="I9" s="182"/>
    </row>
    <row r="10" spans="1:11">
      <c r="A10" s="58">
        <v>2000</v>
      </c>
      <c r="B10" s="187">
        <v>120965</v>
      </c>
      <c r="C10" s="184">
        <v>88573</v>
      </c>
      <c r="D10" s="184">
        <v>42383</v>
      </c>
      <c r="E10" s="184"/>
      <c r="F10" s="185">
        <v>1069.56</v>
      </c>
      <c r="G10" s="186">
        <v>1528.26</v>
      </c>
      <c r="H10" s="186">
        <v>819.6</v>
      </c>
      <c r="I10" s="182"/>
    </row>
    <row r="11" spans="1:11">
      <c r="A11" s="58">
        <v>2010</v>
      </c>
      <c r="B11" s="187">
        <v>67148</v>
      </c>
      <c r="C11" s="187">
        <v>61182</v>
      </c>
      <c r="D11" s="187">
        <v>19737</v>
      </c>
      <c r="E11" s="187"/>
      <c r="F11" s="185">
        <v>1010.77</v>
      </c>
      <c r="G11" s="186">
        <v>1299</v>
      </c>
      <c r="H11" s="186">
        <v>1157.68</v>
      </c>
      <c r="I11" s="182"/>
    </row>
    <row r="12" spans="1:11">
      <c r="A12" s="58">
        <v>2020</v>
      </c>
      <c r="B12" s="184">
        <v>51703</v>
      </c>
      <c r="C12" s="184">
        <v>43901</v>
      </c>
      <c r="D12" s="188">
        <v>18742</v>
      </c>
      <c r="E12" s="188"/>
      <c r="F12" s="185">
        <v>941.51</v>
      </c>
      <c r="G12" s="186">
        <v>1154.8900000000001</v>
      </c>
      <c r="H12" s="186">
        <v>935.46</v>
      </c>
      <c r="I12" s="182"/>
    </row>
    <row r="13" spans="1:11">
      <c r="A13" s="21"/>
      <c r="B13" s="21"/>
      <c r="C13" s="21"/>
      <c r="D13" s="21"/>
      <c r="E13" s="21"/>
      <c r="F13" s="21"/>
      <c r="G13" s="21"/>
      <c r="H13" s="21"/>
      <c r="I13" s="182"/>
    </row>
    <row r="14" spans="1:11">
      <c r="A14" s="21"/>
      <c r="B14" s="21"/>
      <c r="C14" s="21"/>
      <c r="D14" s="21"/>
      <c r="E14" s="21"/>
      <c r="F14" s="21"/>
      <c r="G14" s="21"/>
      <c r="H14" s="21"/>
      <c r="I14" s="182"/>
    </row>
    <row r="15" spans="1:11" ht="36">
      <c r="A15" s="183" t="s">
        <v>157</v>
      </c>
      <c r="B15" s="22" t="s">
        <v>164</v>
      </c>
      <c r="C15" s="22" t="s">
        <v>159</v>
      </c>
      <c r="D15" s="22" t="s">
        <v>160</v>
      </c>
      <c r="E15" s="183" t="s">
        <v>157</v>
      </c>
      <c r="F15" s="22" t="s">
        <v>165</v>
      </c>
      <c r="G15" s="31"/>
      <c r="H15" s="22" t="s">
        <v>166</v>
      </c>
      <c r="I15" s="22" t="s">
        <v>167</v>
      </c>
    </row>
    <row r="16" spans="1:11">
      <c r="A16" s="58">
        <v>1961</v>
      </c>
      <c r="B16" s="189">
        <v>129.208</v>
      </c>
      <c r="C16" s="189">
        <v>84.478999999999999</v>
      </c>
      <c r="D16" s="189">
        <v>67.918999999999997</v>
      </c>
      <c r="E16" s="58">
        <v>1961</v>
      </c>
      <c r="F16" s="189">
        <f>+F6</f>
        <v>1579.46</v>
      </c>
      <c r="G16" s="189">
        <f>+G6</f>
        <v>2179.73</v>
      </c>
      <c r="H16" s="190">
        <f>+G16-F16</f>
        <v>600.27</v>
      </c>
      <c r="I16" s="189">
        <f t="shared" ref="I16:I22" si="0">+H6</f>
        <v>1402.08</v>
      </c>
    </row>
    <row r="17" spans="1:11">
      <c r="A17" s="58">
        <v>1970</v>
      </c>
      <c r="B17" s="189">
        <v>118.69499999999999</v>
      </c>
      <c r="C17" s="189">
        <v>90.935000000000002</v>
      </c>
      <c r="D17" s="189">
        <v>52.567999999999998</v>
      </c>
      <c r="E17" s="58">
        <v>1970</v>
      </c>
      <c r="F17" s="189">
        <f t="shared" ref="F17:G22" si="1">+F7</f>
        <v>1366.54</v>
      </c>
      <c r="G17" s="189">
        <f t="shared" si="1"/>
        <v>2055.34</v>
      </c>
      <c r="H17" s="190">
        <f t="shared" ref="H17:H22" si="2">+G17-F17</f>
        <v>688.80000000000018</v>
      </c>
      <c r="I17" s="189">
        <f t="shared" si="0"/>
        <v>1309.76</v>
      </c>
    </row>
    <row r="18" spans="1:11">
      <c r="A18" s="58">
        <v>1982</v>
      </c>
      <c r="B18" s="189">
        <v>119.33499999999999</v>
      </c>
      <c r="C18" s="189">
        <v>94.674999999999997</v>
      </c>
      <c r="D18" s="189">
        <v>43.052</v>
      </c>
      <c r="E18" s="58">
        <v>1982</v>
      </c>
      <c r="F18" s="189">
        <f t="shared" si="1"/>
        <v>1219.1400000000001</v>
      </c>
      <c r="G18" s="189">
        <f t="shared" si="1"/>
        <v>1921.06</v>
      </c>
      <c r="H18" s="190">
        <f t="shared" si="2"/>
        <v>701.91999999999985</v>
      </c>
      <c r="I18" s="189">
        <f t="shared" si="0"/>
        <v>1197.04</v>
      </c>
    </row>
    <row r="19" spans="1:11">
      <c r="A19" s="58">
        <v>1990</v>
      </c>
      <c r="B19" s="189">
        <v>117.871</v>
      </c>
      <c r="C19" s="189">
        <v>95.367999999999995</v>
      </c>
      <c r="D19" s="189">
        <v>36.722999999999999</v>
      </c>
      <c r="E19" s="58">
        <v>1990</v>
      </c>
      <c r="F19" s="189">
        <f t="shared" si="1"/>
        <v>1120.24</v>
      </c>
      <c r="G19" s="189">
        <f t="shared" si="1"/>
        <v>1776.4</v>
      </c>
      <c r="H19" s="190">
        <f t="shared" si="2"/>
        <v>656.16000000000008</v>
      </c>
      <c r="I19" s="189">
        <f t="shared" si="0"/>
        <v>1134.93</v>
      </c>
    </row>
    <row r="20" spans="1:11">
      <c r="A20" s="58">
        <v>2000</v>
      </c>
      <c r="B20" s="189">
        <v>112.68899999999999</v>
      </c>
      <c r="C20" s="189">
        <v>94.546000000000006</v>
      </c>
      <c r="D20" s="189">
        <v>27.597999999999999</v>
      </c>
      <c r="E20" s="58">
        <v>2000</v>
      </c>
      <c r="F20" s="189">
        <f t="shared" si="1"/>
        <v>1069.56</v>
      </c>
      <c r="G20" s="189">
        <f t="shared" si="1"/>
        <v>1528.26</v>
      </c>
      <c r="H20" s="190">
        <f t="shared" si="2"/>
        <v>458.70000000000005</v>
      </c>
      <c r="I20" s="189">
        <f t="shared" si="0"/>
        <v>819.6</v>
      </c>
    </row>
    <row r="21" spans="1:11">
      <c r="A21" s="58">
        <v>2010</v>
      </c>
      <c r="B21" s="189">
        <v>60.811999999999998</v>
      </c>
      <c r="C21" s="189">
        <v>53.918999999999997</v>
      </c>
      <c r="D21" s="189">
        <v>20.55</v>
      </c>
      <c r="E21" s="58">
        <v>2010</v>
      </c>
      <c r="F21" s="189">
        <f t="shared" si="1"/>
        <v>1010.77</v>
      </c>
      <c r="G21" s="189">
        <f t="shared" si="1"/>
        <v>1299</v>
      </c>
      <c r="H21" s="190">
        <f t="shared" si="2"/>
        <v>288.23</v>
      </c>
      <c r="I21" s="189">
        <f t="shared" si="0"/>
        <v>1157.68</v>
      </c>
    </row>
    <row r="22" spans="1:11">
      <c r="A22" s="58">
        <v>2020</v>
      </c>
      <c r="B22" s="189">
        <v>47.076999999999998</v>
      </c>
      <c r="C22" s="189">
        <v>34.076000000000001</v>
      </c>
      <c r="D22" s="189">
        <v>24.45</v>
      </c>
      <c r="E22" s="58">
        <v>2020</v>
      </c>
      <c r="F22" s="189">
        <f t="shared" si="1"/>
        <v>941.51</v>
      </c>
      <c r="G22" s="189">
        <f t="shared" si="1"/>
        <v>1154.8900000000001</v>
      </c>
      <c r="H22" s="190">
        <f t="shared" si="2"/>
        <v>213.38000000000011</v>
      </c>
      <c r="I22" s="189">
        <f t="shared" si="0"/>
        <v>935.46</v>
      </c>
    </row>
    <row r="23" spans="1:11">
      <c r="I23" s="158"/>
    </row>
    <row r="24" spans="1:11">
      <c r="I24" s="158"/>
    </row>
    <row r="25" spans="1:11">
      <c r="I25" s="158"/>
      <c r="K25" s="18" t="s">
        <v>168</v>
      </c>
    </row>
    <row r="26" spans="1:11">
      <c r="I26" s="158"/>
      <c r="K26" s="17" t="s">
        <v>169</v>
      </c>
    </row>
    <row r="27" spans="1:11">
      <c r="I27" s="158"/>
      <c r="K27" s="17" t="s">
        <v>170</v>
      </c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Q11" sqref="Q11"/>
    </sheetView>
  </sheetViews>
  <sheetFormatPr defaultRowHeight="14.4"/>
  <sheetData>
    <row r="2" spans="1:8">
      <c r="B2" s="141" t="s">
        <v>201</v>
      </c>
      <c r="C2" s="141"/>
      <c r="D2" s="141"/>
      <c r="H2" s="57" t="s">
        <v>202</v>
      </c>
    </row>
    <row r="3" spans="1:8">
      <c r="B3" s="141" t="s">
        <v>65</v>
      </c>
      <c r="C3" s="141" t="s">
        <v>66</v>
      </c>
      <c r="D3" s="141" t="s">
        <v>67</v>
      </c>
    </row>
    <row r="4" spans="1:8">
      <c r="A4" s="194">
        <v>1977</v>
      </c>
      <c r="B4" s="195">
        <v>71.3</v>
      </c>
      <c r="C4" s="195">
        <v>19.7</v>
      </c>
      <c r="D4" s="195">
        <v>44.9</v>
      </c>
    </row>
    <row r="5" spans="1:8">
      <c r="A5" s="194">
        <v>1978</v>
      </c>
      <c r="B5" s="195">
        <v>69.8</v>
      </c>
      <c r="C5" s="195">
        <v>21.5</v>
      </c>
      <c r="D5" s="195">
        <v>45</v>
      </c>
    </row>
    <row r="6" spans="1:8">
      <c r="A6" s="194">
        <v>1979</v>
      </c>
      <c r="B6" s="195">
        <v>69.400000000000006</v>
      </c>
      <c r="C6" s="195">
        <v>21.9</v>
      </c>
      <c r="D6" s="195">
        <v>45</v>
      </c>
    </row>
    <row r="7" spans="1:8">
      <c r="A7" s="194">
        <v>1980</v>
      </c>
      <c r="B7" s="195">
        <v>69.900000000000006</v>
      </c>
      <c r="C7" s="195">
        <v>23.5</v>
      </c>
      <c r="D7" s="195">
        <v>46.2</v>
      </c>
    </row>
    <row r="8" spans="1:8">
      <c r="A8" s="196">
        <v>1981</v>
      </c>
      <c r="B8" s="195">
        <v>69.3</v>
      </c>
      <c r="C8" s="195">
        <v>23</v>
      </c>
      <c r="D8" s="195">
        <v>45.8</v>
      </c>
    </row>
    <row r="9" spans="1:8">
      <c r="A9" s="194">
        <v>1982</v>
      </c>
      <c r="B9" s="195">
        <v>68.099999999999994</v>
      </c>
      <c r="C9" s="195">
        <v>22.4</v>
      </c>
      <c r="D9" s="195">
        <v>44.8</v>
      </c>
    </row>
    <row r="10" spans="1:8">
      <c r="A10" s="194">
        <v>1983</v>
      </c>
      <c r="B10" s="195">
        <v>67.2</v>
      </c>
      <c r="C10" s="195">
        <v>22.4</v>
      </c>
      <c r="D10" s="195">
        <v>44.4</v>
      </c>
    </row>
    <row r="11" spans="1:8">
      <c r="A11" s="194">
        <v>1984</v>
      </c>
      <c r="B11" s="195">
        <v>65.8</v>
      </c>
      <c r="C11" s="195">
        <v>23.1</v>
      </c>
      <c r="D11" s="195">
        <v>44.3</v>
      </c>
    </row>
    <row r="12" spans="1:8">
      <c r="A12" s="194">
        <v>1985</v>
      </c>
      <c r="B12" s="195">
        <v>63.6</v>
      </c>
      <c r="C12" s="195">
        <v>22.2</v>
      </c>
      <c r="D12" s="195">
        <v>42.5</v>
      </c>
    </row>
    <row r="13" spans="1:8">
      <c r="A13" s="194">
        <v>1986</v>
      </c>
      <c r="B13" s="195">
        <v>63</v>
      </c>
      <c r="C13" s="195">
        <v>23.4</v>
      </c>
      <c r="D13" s="195">
        <v>43</v>
      </c>
    </row>
    <row r="14" spans="1:8">
      <c r="A14" s="194">
        <v>1987</v>
      </c>
      <c r="B14" s="195">
        <v>63.6</v>
      </c>
      <c r="C14" s="195">
        <v>24.2</v>
      </c>
      <c r="D14" s="195">
        <v>43.7</v>
      </c>
    </row>
    <row r="15" spans="1:8">
      <c r="A15" s="194">
        <v>1988</v>
      </c>
      <c r="B15" s="195">
        <v>63.1</v>
      </c>
      <c r="C15" s="195">
        <v>24.7</v>
      </c>
      <c r="D15" s="195">
        <v>43.8</v>
      </c>
    </row>
    <row r="16" spans="1:8">
      <c r="A16" s="194">
        <v>1989</v>
      </c>
      <c r="B16" s="195">
        <v>63.9</v>
      </c>
      <c r="C16" s="195">
        <v>26</v>
      </c>
      <c r="D16" s="195">
        <v>44.8</v>
      </c>
    </row>
    <row r="17" spans="1:24">
      <c r="A17" s="194">
        <v>1990</v>
      </c>
      <c r="B17" s="195">
        <v>64.099999999999994</v>
      </c>
      <c r="C17" s="195">
        <v>25.9</v>
      </c>
      <c r="D17" s="195">
        <v>44.8</v>
      </c>
    </row>
    <row r="18" spans="1:24">
      <c r="A18" s="196">
        <v>1991</v>
      </c>
      <c r="B18" s="195">
        <v>65.099999999999994</v>
      </c>
      <c r="C18" s="195">
        <v>26.4</v>
      </c>
      <c r="D18" s="195">
        <v>45.6</v>
      </c>
    </row>
    <row r="19" spans="1:24">
      <c r="A19" s="194" t="s">
        <v>203</v>
      </c>
      <c r="B19" s="195">
        <v>64.2</v>
      </c>
      <c r="C19" s="195">
        <v>26.4</v>
      </c>
      <c r="D19" s="195">
        <v>45.2</v>
      </c>
    </row>
    <row r="20" spans="1:24">
      <c r="A20" s="197">
        <v>1993</v>
      </c>
      <c r="B20" s="195">
        <v>67.099999999999994</v>
      </c>
      <c r="C20" s="195">
        <v>31.6</v>
      </c>
      <c r="D20" s="195">
        <v>49.3</v>
      </c>
    </row>
    <row r="21" spans="1:24">
      <c r="A21" s="197">
        <v>1994</v>
      </c>
      <c r="B21" s="195">
        <v>66</v>
      </c>
      <c r="C21" s="195">
        <v>30.8</v>
      </c>
      <c r="D21" s="195">
        <v>48.3</v>
      </c>
      <c r="H21" s="198" t="s">
        <v>204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197">
        <v>1995</v>
      </c>
      <c r="B22" s="195">
        <v>65.599999999999994</v>
      </c>
      <c r="C22" s="195">
        <v>29.9</v>
      </c>
      <c r="D22" s="195">
        <v>47.7</v>
      </c>
      <c r="H22" s="230" t="s">
        <v>205</v>
      </c>
      <c r="I22" s="230"/>
      <c r="J22" s="230"/>
      <c r="K22" s="230"/>
      <c r="L22" s="230"/>
      <c r="M22" s="230"/>
      <c r="N22" s="230"/>
      <c r="O22" s="231"/>
      <c r="P22" s="231"/>
      <c r="Q22" s="231"/>
      <c r="R22" s="231"/>
      <c r="S22" s="231"/>
      <c r="T22" s="231"/>
      <c r="U22" s="231"/>
      <c r="V22" s="231"/>
      <c r="W22" s="231"/>
      <c r="X22" s="231"/>
    </row>
    <row r="23" spans="1:24">
      <c r="A23" s="197">
        <v>1996</v>
      </c>
      <c r="B23" s="195">
        <v>64.400000000000006</v>
      </c>
      <c r="C23" s="195">
        <v>30.1</v>
      </c>
      <c r="D23" s="195">
        <v>47.2</v>
      </c>
    </row>
    <row r="24" spans="1:24">
      <c r="A24" s="197">
        <v>1997</v>
      </c>
      <c r="B24" s="195">
        <v>64.900000000000006</v>
      </c>
      <c r="C24" s="195">
        <v>31.4</v>
      </c>
      <c r="D24" s="195">
        <v>48.1</v>
      </c>
    </row>
    <row r="25" spans="1:24">
      <c r="A25" s="197">
        <v>1998</v>
      </c>
      <c r="B25" s="195">
        <v>64.599999999999994</v>
      </c>
      <c r="C25" s="195">
        <v>32.9</v>
      </c>
      <c r="D25" s="195">
        <v>48.7</v>
      </c>
    </row>
    <row r="26" spans="1:24">
      <c r="A26" s="197">
        <v>1999</v>
      </c>
      <c r="B26" s="195">
        <v>64.8</v>
      </c>
      <c r="C26" s="195">
        <v>34.5</v>
      </c>
      <c r="D26" s="195">
        <v>49.6</v>
      </c>
    </row>
    <row r="27" spans="1:24">
      <c r="A27" s="197">
        <v>2000</v>
      </c>
      <c r="B27" s="195">
        <v>65.8</v>
      </c>
      <c r="C27" s="195">
        <v>33.6</v>
      </c>
      <c r="D27" s="195">
        <v>49.7</v>
      </c>
    </row>
    <row r="28" spans="1:24">
      <c r="A28" s="199">
        <v>2001</v>
      </c>
      <c r="B28" s="195">
        <v>66.7</v>
      </c>
      <c r="C28" s="195">
        <v>36.6</v>
      </c>
      <c r="D28" s="195">
        <v>51.6</v>
      </c>
    </row>
    <row r="29" spans="1:24">
      <c r="A29" s="197">
        <v>2002</v>
      </c>
      <c r="B29" s="195">
        <v>67.2</v>
      </c>
      <c r="C29" s="195">
        <v>37.6</v>
      </c>
      <c r="D29" s="195">
        <v>52.4</v>
      </c>
    </row>
    <row r="30" spans="1:24">
      <c r="A30" s="197">
        <v>2003</v>
      </c>
      <c r="B30" s="195">
        <v>65.900000000000006</v>
      </c>
      <c r="C30" s="195">
        <v>36.700000000000003</v>
      </c>
      <c r="D30" s="195">
        <v>51.2</v>
      </c>
    </row>
    <row r="31" spans="1:24">
      <c r="A31" s="197" t="s">
        <v>206</v>
      </c>
      <c r="B31" s="195">
        <v>64.8</v>
      </c>
      <c r="C31" s="195">
        <v>38.200000000000003</v>
      </c>
      <c r="D31" s="195">
        <v>51.5</v>
      </c>
    </row>
    <row r="32" spans="1:24">
      <c r="A32" s="197">
        <v>2005</v>
      </c>
      <c r="B32" s="195">
        <v>65.599999999999994</v>
      </c>
      <c r="C32" s="195">
        <v>37.1</v>
      </c>
      <c r="D32" s="195">
        <v>51.4</v>
      </c>
    </row>
    <row r="33" spans="1:4">
      <c r="A33" s="197">
        <v>2006</v>
      </c>
      <c r="B33" s="195">
        <v>65.900000000000006</v>
      </c>
      <c r="C33" s="195">
        <v>38.200000000000003</v>
      </c>
      <c r="D33" s="195">
        <v>52.1</v>
      </c>
    </row>
    <row r="34" spans="1:4">
      <c r="A34" s="197">
        <v>2007</v>
      </c>
      <c r="B34" s="195">
        <v>66.5</v>
      </c>
      <c r="C34" s="195">
        <v>39</v>
      </c>
      <c r="D34" s="195">
        <v>52.8</v>
      </c>
    </row>
    <row r="35" spans="1:4">
      <c r="A35" s="197">
        <v>2008</v>
      </c>
      <c r="B35" s="195">
        <v>64.3</v>
      </c>
      <c r="C35" s="195">
        <v>40.299999999999997</v>
      </c>
      <c r="D35" s="195">
        <v>52.3</v>
      </c>
    </row>
    <row r="36" spans="1:4">
      <c r="A36" s="197">
        <v>2009</v>
      </c>
      <c r="B36" s="195">
        <v>61.4</v>
      </c>
      <c r="C36" s="195">
        <v>40.200000000000003</v>
      </c>
      <c r="D36" s="195">
        <v>50.8</v>
      </c>
    </row>
    <row r="37" spans="1:4">
      <c r="A37" s="197">
        <v>2010</v>
      </c>
      <c r="B37" s="195">
        <v>60</v>
      </c>
      <c r="C37" s="195">
        <v>41.9</v>
      </c>
      <c r="D37" s="195">
        <v>51</v>
      </c>
    </row>
    <row r="38" spans="1:4">
      <c r="A38" s="200" t="s">
        <v>207</v>
      </c>
      <c r="B38" s="195">
        <v>61.1</v>
      </c>
      <c r="C38" s="195">
        <v>42.3</v>
      </c>
      <c r="D38" s="195">
        <v>51.7</v>
      </c>
    </row>
    <row r="39" spans="1:4">
      <c r="A39" s="201" t="s">
        <v>208</v>
      </c>
      <c r="B39" s="195">
        <v>60.4</v>
      </c>
      <c r="C39" s="195">
        <v>43</v>
      </c>
      <c r="D39" s="195">
        <v>51.7</v>
      </c>
    </row>
    <row r="40" spans="1:4">
      <c r="A40" s="201" t="s">
        <v>209</v>
      </c>
      <c r="B40" s="195">
        <v>56.9</v>
      </c>
      <c r="C40" s="195">
        <v>39.700000000000003</v>
      </c>
      <c r="D40" s="195">
        <v>48.3</v>
      </c>
    </row>
    <row r="41" spans="1:4">
      <c r="A41" s="201" t="s">
        <v>210</v>
      </c>
      <c r="B41" s="195">
        <v>56.7</v>
      </c>
      <c r="C41" s="195">
        <v>40.299999999999997</v>
      </c>
      <c r="D41" s="195">
        <v>48.6</v>
      </c>
    </row>
    <row r="42" spans="1:4">
      <c r="A42" s="201" t="s">
        <v>211</v>
      </c>
      <c r="B42" s="195">
        <v>57.8</v>
      </c>
      <c r="C42" s="195">
        <v>42.5</v>
      </c>
      <c r="D42" s="195">
        <v>50.1</v>
      </c>
    </row>
    <row r="43" spans="1:4">
      <c r="A43" s="201" t="s">
        <v>212</v>
      </c>
      <c r="B43" s="195">
        <v>58.199104595547738</v>
      </c>
      <c r="C43" s="195">
        <v>42.311126165015757</v>
      </c>
      <c r="D43" s="195">
        <v>50.298860759261935</v>
      </c>
    </row>
    <row r="44" spans="1:4">
      <c r="A44" s="201" t="s">
        <v>213</v>
      </c>
      <c r="B44" s="195">
        <v>58.715631672793712</v>
      </c>
      <c r="C44" s="195">
        <v>42.084159391773021</v>
      </c>
      <c r="D44" s="195">
        <v>50.456955831912651</v>
      </c>
    </row>
    <row r="45" spans="1:4">
      <c r="A45" s="201" t="s">
        <v>214</v>
      </c>
      <c r="B45" s="195">
        <v>60.157592999999999</v>
      </c>
      <c r="C45" s="195">
        <v>44.842464</v>
      </c>
      <c r="D45" s="195">
        <v>52.555523999999998</v>
      </c>
    </row>
    <row r="46" spans="1:4">
      <c r="A46" s="201" t="s">
        <v>215</v>
      </c>
      <c r="B46" s="195">
        <v>60.029470000000003</v>
      </c>
      <c r="C46" s="195">
        <v>47.278298999999997</v>
      </c>
      <c r="D46" s="195">
        <v>53.701711000000003</v>
      </c>
    </row>
    <row r="47" spans="1:4">
      <c r="A47" s="201" t="s">
        <v>216</v>
      </c>
      <c r="B47" s="195">
        <v>58.272832000000001</v>
      </c>
      <c r="C47" s="195">
        <v>45.121746999999999</v>
      </c>
      <c r="D47" s="195">
        <v>51.746864000000002</v>
      </c>
    </row>
    <row r="48" spans="1:4">
      <c r="A48" s="201" t="s">
        <v>217</v>
      </c>
      <c r="B48" s="195">
        <v>60.667183000000001</v>
      </c>
      <c r="C48" s="195">
        <v>46.342374999999997</v>
      </c>
      <c r="D48" s="195">
        <v>53.552692</v>
      </c>
    </row>
    <row r="49" spans="1:4">
      <c r="A49" s="201" t="s">
        <v>218</v>
      </c>
      <c r="B49" s="195">
        <v>62.964098999999997</v>
      </c>
      <c r="C49" s="195">
        <v>46.675006000000003</v>
      </c>
      <c r="D49" s="195">
        <v>54.857913000000003</v>
      </c>
    </row>
    <row r="50" spans="1:4">
      <c r="A50" s="201" t="s">
        <v>219</v>
      </c>
      <c r="B50" s="195">
        <v>63.011158999999999</v>
      </c>
      <c r="C50" s="195">
        <v>49.094679999999997</v>
      </c>
      <c r="D50" s="195">
        <v>56.110948999999998</v>
      </c>
    </row>
    <row r="51" spans="1:4">
      <c r="A51" s="201" t="s">
        <v>220</v>
      </c>
      <c r="B51" s="195">
        <v>64.724281000000005</v>
      </c>
      <c r="C51" s="195">
        <v>50.533200000000001</v>
      </c>
      <c r="D51" s="195">
        <v>57.692509999999999</v>
      </c>
    </row>
    <row r="52" spans="1:4">
      <c r="A52" s="201" t="s">
        <v>221</v>
      </c>
      <c r="B52" s="195">
        <v>65.229504000000006</v>
      </c>
      <c r="C52" s="195">
        <v>51.103012</v>
      </c>
      <c r="D52" s="195">
        <v>58.241805999999997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D34264-EA50-47A5-9BEA-636E9D3BD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2026-10-15T09:11:20Z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