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F22" i="75"/>
  <c r="D22" i="75"/>
  <c r="C22" i="75"/>
  <c r="B22" i="75"/>
  <c r="I21" i="75"/>
  <c r="G21" i="75"/>
  <c r="H21" i="75" s="1"/>
  <c r="F21" i="75"/>
  <c r="D21" i="75"/>
  <c r="C21" i="75"/>
  <c r="B21" i="75"/>
  <c r="I20" i="75"/>
  <c r="G20" i="75"/>
  <c r="F20" i="75"/>
  <c r="D20" i="75"/>
  <c r="C20" i="75"/>
  <c r="B20" i="75"/>
  <c r="I19" i="75"/>
  <c r="G19" i="75"/>
  <c r="F19" i="75"/>
  <c r="D19" i="75"/>
  <c r="C19" i="75"/>
  <c r="B19" i="75"/>
  <c r="I18" i="75"/>
  <c r="G18" i="75"/>
  <c r="F18" i="75"/>
  <c r="D18" i="75"/>
  <c r="C18" i="75"/>
  <c r="B18" i="75"/>
  <c r="I17" i="75"/>
  <c r="G17" i="75"/>
  <c r="F17" i="75"/>
  <c r="D17" i="75"/>
  <c r="C17" i="75"/>
  <c r="B17" i="75"/>
  <c r="I16" i="75"/>
  <c r="G16" i="75"/>
  <c r="F16" i="75"/>
  <c r="D16" i="75"/>
  <c r="C16" i="75"/>
  <c r="B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20" i="75" l="1"/>
  <c r="H16" i="75"/>
  <c r="H17" i="75"/>
  <c r="H19" i="75"/>
  <c r="H18" i="75"/>
  <c r="H22" i="75"/>
  <c r="G5" i="49"/>
  <c r="G6" i="49"/>
  <c r="F3" i="2"/>
  <c r="L22" i="61"/>
  <c r="L23" i="61"/>
  <c r="L24" i="61"/>
  <c r="L25" i="61"/>
  <c r="L26" i="61"/>
  <c r="L27" i="61"/>
  <c r="L28" i="61"/>
  <c r="L29" i="61"/>
  <c r="L7" i="61" l="1"/>
  <c r="L11" i="61" l="1"/>
  <c r="L10" i="61"/>
  <c r="L9" i="61"/>
  <c r="L8" i="61"/>
  <c r="L6" i="61"/>
  <c r="L5" i="61"/>
  <c r="F21" i="2" l="1"/>
  <c r="F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<sst xmlns="http://schemas.openxmlformats.org/spreadsheetml/2006/main" count="423" uniqueCount="243">
  <si>
    <t>FIGURA 4. SPERANZA DI VITA ALLA NASCITA PER REGIONE. ANNI 1974 e 2025 (a). Valori in anni</t>
  </si>
  <si>
    <t>Lombardia</t>
  </si>
  <si>
    <t>Italia</t>
  </si>
  <si>
    <t>Fonte: Istat, Censimenti della popolazione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</si>
  <si>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</si>
  <si>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</si>
  <si>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</si>
  <si>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</si>
  <si>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</si>
  <si>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</si>
  <si>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</si>
  <si>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</si>
  <si>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</si>
  <si>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</si>
  <si>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</si>
  <si>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</si>
  <si>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</si>
  <si>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</si>
  <si>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</si>
  <si>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</si>
  <si>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</si>
  <si>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</si>
  <si>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</si>
  <si>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</si>
  <si>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</si>
  <si>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</si>
  <si>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</si>
  <si>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</si>
  <si>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</si>
  <si>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</si>
  <si>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</si>
  <si>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</si>
  <si>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</si>
  <si>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</si>
  <si>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</si>
  <si>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</si>
  <si>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</si>
  <si>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</si>
  <si>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</si>
  <si>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</si>
  <si>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</si>
  <si>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</si>
  <si>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</si>
  <si>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</si>
  <si>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</si>
  <si>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</si>
  <si>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</si>
  <si>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</si>
  <si>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</si>
  <si>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</si>
  <si>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</si>
  <si>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</si>
  <si>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</si>
  <si>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</si>
  <si>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</si>
  <si>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</si>
  <si>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</si>
  <si>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</si>
  <si>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</si>
  <si>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</si>
  <si>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</si>
  <si>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</si>
  <si>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</si>
  <si>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</si>
  <si>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</si>
  <si>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</si>
  <si>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</si>
  <si>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</si>
  <si>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</si>
  <si>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</si>
  <si>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Agric-ITA</t>
  </si>
  <si>
    <t>Ind-ITA</t>
  </si>
  <si>
    <t>Anni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</si>
  <si>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</si>
  <si>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</si>
  <si>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</si>
  <si>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</si>
  <si>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</si>
  <si>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</si>
  <si>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</si>
  <si>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</si>
  <si>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</si>
  <si>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</si>
  <si>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</si>
  <si>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</si>
  <si>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</si>
  <si>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</si>
  <si>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</si>
  <si>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</si>
  <si>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</si>
  <si>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</si>
  <si>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</si>
  <si>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</si>
  <si>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</si>
  <si>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</si>
  <si>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</si>
  <si>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</si>
  <si>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</si>
  <si>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</si>
  <si>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</si>
  <si>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</si>
  <si>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</si>
  <si>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</si>
  <si>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</si>
  <si>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</si>
  <si>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</si>
  <si>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FIGURA 3. INDICE DI VECCHIAIA IN SICILIA E IN ITALIA. ANNI 1881-2024. Valori percentuali (a)</t>
  </si>
  <si>
    <t>FIGURA 6. POPOLAZIONE CON ALMENO 6 ANNI PER LIVELLO DI ISTRUZIONE IN SICILIA E IN ITALIA. ANNI 1951 E 2024. Valori percentuali (a)</t>
  </si>
  <si>
    <t>FIGURA 12. POPOLAZIONE TOTALE (sinistra) E ULTRA 65ENNE (destra) A PALERMO E NEGLI ALTRI COMUNI DELLA SICILIA. ANNI 1861 – 2024. Numeri indice 1861=100 e valori per 100 abitanti (a)</t>
  </si>
  <si>
    <t>SICILIA</t>
  </si>
  <si>
    <t>Agric-Sicilia</t>
  </si>
  <si>
    <t>Ind-Sicilia</t>
  </si>
  <si>
    <t>Servizi-Sicilia</t>
  </si>
  <si>
    <t>Palermo</t>
  </si>
  <si>
    <t>Analfabeti</t>
  </si>
  <si>
    <t>Alfabeti (max lic.elem.)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</si>
  <si>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</si>
  <si>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</si>
  <si>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</si>
  <si>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</si>
  <si>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</si>
  <si>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</si>
  <si>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</si>
  <si>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</si>
  <si>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</si>
  <si>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</si>
  <si>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</si>
  <si>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</si>
  <si>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</si>
  <si>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</si>
  <si>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</si>
  <si>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</si>
  <si>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</si>
  <si>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</si>
  <si>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</si>
  <si>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</si>
  <si>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</si>
  <si>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</si>
  <si>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</si>
  <si>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</si>
  <si>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</si>
  <si>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</si>
  <si>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</si>
  <si>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</si>
  <si>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 xml:space="preserve">Appendice 3. SPERANZA DI VITA ALLA NASCITA. SICILIA. ANNI 1974-2025. Valori assoluti 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</si>
  <si>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</si>
  <si>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</si>
  <si>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</si>
  <si>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</si>
  <si>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</si>
  <si>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</si>
  <si>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</si>
  <si>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</si>
  <si>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</si>
  <si>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</si>
  <si>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</si>
  <si>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</si>
  <si>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</si>
  <si>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</si>
  <si>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</si>
  <si>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</si>
  <si>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</si>
  <si>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</si>
  <si>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</si>
  <si>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</si>
  <si>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</si>
  <si>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SICILIA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</si>
  <si>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</si>
  <si>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</si>
  <si>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</si>
  <si>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</si>
  <si>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</si>
  <si>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</si>
  <si>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</si>
  <si>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 xml:space="preserve">Fonte: Ministero Agricoltura Industria e Commercio (fino al 1921); Istat (dal 1931), Censimento della popolazione
</t>
  </si>
  <si>
    <t xml:space="preserve">Fonte: Istat, Censimenti della popolazione </t>
  </si>
  <si>
    <t>App_1</t>
  </si>
  <si>
    <t>App_2</t>
  </si>
  <si>
    <t>App_3</t>
  </si>
  <si>
    <t>App_4</t>
  </si>
  <si>
    <t>App_5</t>
  </si>
  <si>
    <t>App_6</t>
  </si>
  <si>
    <t xml:space="preserve">Appendice 1. POPOLAZIONE PER GRANDI CLASSI DI ETÀ. SICILIA. ANNI 1861-2024. Valori assoluti </t>
  </si>
  <si>
    <t>Appendice 2. PIRAMIDI PER ETÀ E PER GENERE. SICILIA. ANNI 1881, 1951 E 2024. Valori percentuali</t>
  </si>
  <si>
    <t xml:space="preserve">Appendice 4. NUMERO MEDIO DI FIGLI PER DONNA (TFT) E ETÀ MEDIA AL PARTO. SICILIA. ANNI 1952-2025. Valori assoluti </t>
  </si>
  <si>
    <t>Appendice 5. POPOLAZIONE RESIDENTE IN ETÀ DI 6 ANNI E OLTRE PER GRADO DI ISTRUZIONE. SICILIA. Censimenti dal 1951 a 2011, 2021, 2024</t>
  </si>
  <si>
    <t>Sicilia (1861=100, sc. destra)</t>
  </si>
  <si>
    <t>Italia (1861=100, sc. destra)</t>
  </si>
  <si>
    <t>FIGURA 8. POPOLAZIONE ATTIVA IN CONDIZIONE PROFESSIONALE PER SETTORE DI ATTIVITÀ IN SICILIA E IN ITALIA. Anni 1861-2024. Valori percentuali (a)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</si>
  <si>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</si>
  <si>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</si>
  <si>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</si>
  <si>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SICILIA. Censimenti dal 1951 a 2011, 2021, 2024 (a)</t>
  </si>
  <si>
    <t>Appendice 6. AZIENDE E RELATIVE SUPERFICI PER UBICAZIONE DEL CENTRO AZIENDALE IN SICILIA (Universo Italia). Censimenti Agricoltura 1961-2020 (a)</t>
  </si>
  <si>
    <t>FIGURA 12. POPOLAZIONE TOTALE (sinistra) E ULTRA 65ENNE (destra) A PALERMO E NEGLI ALTRI COMUNI DELLA SICILIA 1861 – 2024. Numeri indice 1861=100 e valori per 100 abitanti (a)</t>
  </si>
  <si>
    <t>Sicilia (milioni)</t>
  </si>
  <si>
    <t>(a) Rapporto tra le persone di 65 anni e oltre e quelle tra 0 e 14 anni</t>
  </si>
  <si>
    <t>(a) Serie 1980-1994 (SEC1995) raccordate al valore 1995 stimato sulla base del SEC2010.</t>
  </si>
  <si>
    <t>(a) Popolazione 2024 di 9 anni e oltre</t>
  </si>
  <si>
    <t>(a)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</si>
  <si>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Alta tecn</t>
  </si>
  <si>
    <t>Bassa tecn</t>
  </si>
  <si>
    <t xml:space="preserve">
Altra</t>
  </si>
  <si>
    <t>industria</t>
  </si>
  <si>
    <t>Intens. In conosc</t>
  </si>
  <si>
    <t>La Sicilia</t>
  </si>
  <si>
    <t>Tasso di occupazione 15-64 anni</t>
  </si>
  <si>
    <t>Appendice 7. TASSO DI OCCUPAZIONE 15-64 ANNI. SICILIA. ANNI 1977-2025. Percentuali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</si>
  <si>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</si>
  <si>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</si>
  <si>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</si>
  <si>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</si>
  <si>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</si>
  <si>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</si>
  <si>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</si>
  <si>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</si>
  <si>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</si>
  <si>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</si>
  <si>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</si>
  <si>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</si>
  <si>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</si>
  <si>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</si>
  <si>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</si>
  <si>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</si>
  <si>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</si>
  <si>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</si>
  <si>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</si>
  <si>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</si>
  <si>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1. POPOLAZIONE RESIDENTE IN SICILIA E IN ITALIA. Anni 1861-2024. Valori assoluti e indici base 1861=100 (a)</t>
  </si>
  <si>
    <t>FIGURA 2. TASSO DI CRESCITA NATURALE, MIGRATORIO E TOTALE DELLA POPOLAZIONE IN SICILIA (SINISTRA) E CONFRONTO CON L’ITALIA (DESTRA). Anni 1926-2024 e media 2020-2024. Valori per 1.000</t>
  </si>
  <si>
    <t>FIGURA 5. ANDAMENTO DEL PIL (SINISTRA) IN SICILIA E IN ITALIA, E LIVELLI RELATIVI DEL PIL PRO CAPITE NELLE REGIONI (DESTRA). Anni 1980-2024. Numeri indice 1980=100 e Italia=100, su dati in volume (a)</t>
  </si>
  <si>
    <t>FIGURA 10. ADDETTI EXTRA-AGRICOLI PER MACRO-SETTORE IN SICILIA E IN ITALIA. ANNO 2023. Composizione percentuale</t>
  </si>
  <si>
    <t>FIGURA 9. AZIENDE AGRICOLE. (sinistra) E UNITÀ LOCALI DELLE IMPRESE DI INDUSTRIA E SERVIZI (destra) IN SICILIA E IN ITALIA. ANNI 1961-2020 E 1951-2023. Valori per 1.000 abitanti</t>
  </si>
  <si>
    <t>FIGURA 11. COMUNI DELLA SICILIA (SINISTRA) E QUOTE DI COMUNI E POPOLAZIONE (DESTRA) PER QUINTI DELL’INDICE DI FRAGILITÀ. Anno 2022. Quinti e valori percentuali</t>
  </si>
  <si>
    <t>FIGURA 13. DIPLOMATI E LAUREATI A PALERMO E NEGLI ALTRI COMUNI DELLA SICILIA. ANNI 1951, 1991, 2024 Valori per 100 residenti di 6 anni e più (a)</t>
  </si>
  <si>
    <t>FIGURA 14. OCCUPATI SULLA POPOLAZIONE IN ETÀ LAVORATIVA, PER GENERE (sinistra) E PER SETTORE DI ATTIVITÀ (destra) A PALERMO E NEGLI ALTRI COMUNI DELLA SICILIA ANNI 1951 E 2024. Valori percentuali (a)</t>
  </si>
  <si>
    <t>FIGURA 14. OCCUPATI SULLA POPOLAZIONE IN ETÀ LAVORATIVA, PER GENERE (SINISTRA) E PER SETTORE DI ATTIVITÀ (DESTRA) A PALERMO E NEGLI ALTRI COMUNI DELLA SICILIA. Anni 1951 e 2024. Valori percentuali (a)</t>
  </si>
  <si>
    <t xml:space="preserve">FIGURA 9. AZIENDE AGRICOLE (sinistra) E UNITÀ LOCALI DELLE IMPRESE DI INDUSTRIA E SERVIZI (destra) IN SICILIA E IN ITALIA. ANNI 1961-2020 E 1951-2023. Valori per 1.000 abitanti (a) </t>
  </si>
  <si>
    <t>FIGURA 8. POPOLAZIONE ATTIVA IN CONDIZIONE PROFESSIONALE PER SETTORE DI ATTIVITÀ IN SICILIA E IN ITALIA. Anni 1861-2024 Valori percentuali (a)</t>
  </si>
  <si>
    <t xml:space="preserve">FIGURA 7. TASSO DI OCCUPAZIONE (15-64 ANNI) PER GENERE IN SICILIA E IN ITALIA. Anni 1977 e 2025. Valori percentuali (a) </t>
  </si>
  <si>
    <t xml:space="preserve">FIGURA 7. TASSO DI OCCUPAZIONE (15-64 ANNI) PER GENERE IN SICILIA E IN ITALIA. Anni 1977 e 2025. Valori percentuali </t>
  </si>
  <si>
    <t>(a) 2024 popolazione di 9 anni e più</t>
  </si>
  <si>
    <t>(a) 1951: popolazione di 10 anni ed oltre in condizione professionale; 2024: occupati e popolazione in età 15-64 anni, occupati per settore di attività stimati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</si>
</sst>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#,##0.00_ ;\-#,##0.00\ "/>
    <numFmt numFmtId="174" formatCode="_-* #,##0.0_-;\-* #,##0.0_-;_-* &quot;-&quot;??_-;_-@_-"/>
    <numFmt numFmtId="175" formatCode="_-* #,##0.0\ _€_-;\-* #,##0.0\ _€_-;_-* &quot;-&quot;?\ _€_-;_-@_-"/>
  </numFmts>
  <fonts count="9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color rgb="FF000000"/>
      <name val="Calibri"/>
      <family val="2"/>
    </font>
    <font>
      <sz val="9"/>
      <color rgb="FFFF0000"/>
      <name val="Aptos Narrow"/>
      <family val="2"/>
    </font>
    <font>
      <sz val="9"/>
      <color rgb="FFFF0000"/>
      <name val="Calibri"/>
      <family val="2"/>
      <scheme val="minor"/>
    </font>
    <font>
      <sz val="11"/>
      <color rgb="FF000000"/>
      <name val="Aptos Narrow"/>
      <family val="2"/>
    </font>
    <font>
      <sz val="8"/>
      <color rgb="FF000000"/>
      <name val="Arial Narrow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theme="1"/>
      <name val="Arial Narrow"/>
      <family val="2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sz val="7"/>
      <color theme="1"/>
      <name val="Arial Narrow"/>
      <family val="2"/>
    </font>
    <font>
      <b/>
      <sz val="9"/>
      <name val="Calibri"/>
      <family val="2"/>
      <scheme val="minor"/>
    </font>
    <font>
      <sz val="7.5"/>
      <color theme="1"/>
      <name val="Times New Roman"/>
      <family val="1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2" fillId="0" borderId="0" applyNumberFormat="0" applyFill="0" applyBorder="0" applyAlignment="0" applyProtection="0"/>
  </cellStyleXfs>
  <cellXfs count="25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4" fillId="0" borderId="0" xfId="0" applyFont="1" applyAlignment="1">
      <alignment horizontal="justify" vertical="center"/>
    </xf>
    <xf numFmtId="0" fontId="55" fillId="0" borderId="0" xfId="0" applyFont="1"/>
    <xf numFmtId="0" fontId="56" fillId="0" borderId="0" xfId="0" applyFont="1"/>
    <xf numFmtId="0" fontId="57" fillId="0" borderId="0" xfId="0" applyFont="1"/>
    <xf numFmtId="0" fontId="58" fillId="0" borderId="0" xfId="0" applyFont="1" applyAlignment="1">
      <alignment horizontal="right"/>
    </xf>
    <xf numFmtId="0" fontId="58" fillId="0" borderId="0" xfId="0" applyFont="1"/>
    <xf numFmtId="0" fontId="58" fillId="0" borderId="20" xfId="0" applyFont="1" applyBorder="1" applyAlignment="1">
      <alignment horizontal="right" vertical="center" wrapText="1"/>
    </xf>
    <xf numFmtId="0" fontId="59" fillId="0" borderId="0" xfId="0" applyFont="1"/>
    <xf numFmtId="0" fontId="60" fillId="0" borderId="0" xfId="0" applyFont="1" applyAlignment="1">
      <alignment horizontal="right"/>
    </xf>
    <xf numFmtId="0" fontId="60" fillId="0" borderId="0" xfId="0" applyFont="1"/>
    <xf numFmtId="0" fontId="60" fillId="0" borderId="20" xfId="0" applyFont="1" applyBorder="1" applyAlignment="1">
      <alignment horizontal="right" vertical="center" wrapText="1"/>
    </xf>
    <xf numFmtId="1" fontId="61" fillId="0" borderId="20" xfId="1" applyNumberFormat="1" applyFont="1" applyBorder="1" applyAlignment="1">
      <alignment horizontal="right" vertical="center" wrapText="1"/>
    </xf>
    <xf numFmtId="4" fontId="60" fillId="0" borderId="20" xfId="0" applyNumberFormat="1" applyFont="1" applyBorder="1"/>
    <xf numFmtId="1" fontId="62" fillId="0" borderId="20" xfId="1" applyNumberFormat="1" applyFont="1" applyBorder="1" applyAlignment="1">
      <alignment horizontal="right" vertical="center" wrapText="1"/>
    </xf>
    <xf numFmtId="0" fontId="58" fillId="0" borderId="0" xfId="0" applyFont="1" applyAlignment="1">
      <alignment vertical="center"/>
    </xf>
    <xf numFmtId="0" fontId="58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8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0" fontId="46" fillId="0" borderId="20" xfId="0" applyFont="1" applyBorder="1" applyAlignment="1">
      <alignment horizontal="left" vertical="center"/>
    </xf>
    <xf numFmtId="0" fontId="54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1" fontId="58" fillId="0" borderId="0" xfId="102" applyNumberFormat="1" applyFont="1" applyFill="1" applyBorder="1"/>
    <xf numFmtId="171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1" fontId="58" fillId="0" borderId="20" xfId="102" applyNumberFormat="1" applyFont="1" applyFill="1" applyBorder="1" applyAlignment="1">
      <alignment horizontal="right" vertical="center"/>
    </xf>
    <xf numFmtId="171" fontId="46" fillId="0" borderId="20" xfId="101" applyNumberFormat="1" applyFont="1" applyBorder="1" applyAlignment="1">
      <alignment horizontal="right" vertical="center"/>
    </xf>
    <xf numFmtId="0" fontId="58" fillId="0" borderId="20" xfId="0" applyFont="1" applyBorder="1" applyAlignment="1">
      <alignment horizontal="right"/>
    </xf>
    <xf numFmtId="2" fontId="58" fillId="0" borderId="20" xfId="0" applyNumberFormat="1" applyFont="1" applyBorder="1" applyAlignment="1">
      <alignment horizontal="right"/>
    </xf>
    <xf numFmtId="0" fontId="48" fillId="0" borderId="0" xfId="0" applyFont="1" applyAlignment="1">
      <alignment horizontal="center" vertical="center"/>
    </xf>
    <xf numFmtId="0" fontId="49" fillId="0" borderId="0" xfId="105" applyFont="1"/>
    <xf numFmtId="0" fontId="50" fillId="0" borderId="0" xfId="105" applyFont="1"/>
    <xf numFmtId="0" fontId="51" fillId="0" borderId="0" xfId="0" applyFont="1"/>
    <xf numFmtId="0" fontId="53" fillId="0" borderId="0" xfId="106" applyFont="1" applyFill="1" applyBorder="1" applyAlignment="1">
      <alignment horizontal="left"/>
    </xf>
    <xf numFmtId="0" fontId="58" fillId="0" borderId="20" xfId="0" applyFont="1" applyBorder="1" applyAlignment="1">
      <alignment horizontal="center" vertical="center"/>
    </xf>
    <xf numFmtId="166" fontId="58" fillId="0" borderId="0" xfId="0" applyNumberFormat="1" applyFont="1"/>
    <xf numFmtId="0" fontId="63" fillId="0" borderId="0" xfId="0" applyFont="1"/>
    <xf numFmtId="0" fontId="60" fillId="0" borderId="20" xfId="0" applyFont="1" applyBorder="1"/>
    <xf numFmtId="166" fontId="60" fillId="0" borderId="20" xfId="0" applyNumberFormat="1" applyFont="1" applyBorder="1"/>
    <xf numFmtId="2" fontId="60" fillId="0" borderId="20" xfId="0" applyNumberFormat="1" applyFont="1" applyBorder="1"/>
    <xf numFmtId="2" fontId="60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8" fillId="0" borderId="0" xfId="0" applyFont="1" applyAlignment="1">
      <alignment horizontal="center" vertical="center"/>
    </xf>
    <xf numFmtId="170" fontId="58" fillId="0" borderId="20" xfId="100" applyNumberFormat="1" applyFont="1" applyFill="1" applyBorder="1"/>
    <xf numFmtId="170" fontId="58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5" fillId="0" borderId="0" xfId="0" applyFont="1"/>
    <xf numFmtId="3" fontId="60" fillId="0" borderId="0" xfId="0" applyNumberFormat="1" applyFont="1"/>
    <xf numFmtId="4" fontId="60" fillId="0" borderId="0" xfId="0" applyNumberFormat="1" applyFont="1"/>
    <xf numFmtId="0" fontId="52" fillId="0" borderId="0" xfId="106"/>
    <xf numFmtId="0" fontId="52" fillId="0" borderId="0" xfId="106" applyAlignment="1">
      <alignment vertical="center"/>
    </xf>
    <xf numFmtId="0" fontId="52" fillId="0" borderId="0" xfId="106" applyAlignment="1">
      <alignment horizontal="left" vertical="center"/>
    </xf>
    <xf numFmtId="0" fontId="58" fillId="0" borderId="20" xfId="0" applyFont="1" applyBorder="1" applyAlignment="1">
      <alignment vertical="center"/>
    </xf>
    <xf numFmtId="0" fontId="63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8" fillId="0" borderId="20" xfId="0" applyFont="1" applyBorder="1" applyAlignment="1">
      <alignment horizontal="right" vertical="center"/>
    </xf>
    <xf numFmtId="167" fontId="58" fillId="0" borderId="20" xfId="0" applyNumberFormat="1" applyFont="1" applyBorder="1" applyAlignment="1">
      <alignment horizontal="right" vertical="center"/>
    </xf>
    <xf numFmtId="0" fontId="61" fillId="0" borderId="20" xfId="104" applyFont="1" applyBorder="1"/>
    <xf numFmtId="0" fontId="61" fillId="0" borderId="0" xfId="104" applyFont="1"/>
    <xf numFmtId="4" fontId="61" fillId="0" borderId="20" xfId="104" applyNumberFormat="1" applyFont="1" applyBorder="1"/>
    <xf numFmtId="0" fontId="62" fillId="0" borderId="20" xfId="104" applyFont="1" applyBorder="1" applyAlignment="1">
      <alignment horizontal="right"/>
    </xf>
    <xf numFmtId="0" fontId="58" fillId="0" borderId="20" xfId="0" quotePrefix="1" applyFont="1" applyBorder="1"/>
    <xf numFmtId="0" fontId="66" fillId="0" borderId="0" xfId="0" applyFont="1"/>
    <xf numFmtId="4" fontId="58" fillId="0" borderId="20" xfId="0" applyNumberFormat="1" applyFont="1" applyBorder="1"/>
    <xf numFmtId="0" fontId="64" fillId="0" borderId="0" xfId="0" applyFont="1"/>
    <xf numFmtId="4" fontId="58" fillId="0" borderId="0" xfId="0" applyNumberFormat="1" applyFont="1"/>
    <xf numFmtId="0" fontId="58" fillId="0" borderId="20" xfId="0" applyFont="1" applyBorder="1" applyAlignment="1">
      <alignment horizontal="center"/>
    </xf>
    <xf numFmtId="167" fontId="58" fillId="0" borderId="20" xfId="0" applyNumberFormat="1" applyFont="1" applyBorder="1"/>
    <xf numFmtId="0" fontId="68" fillId="0" borderId="20" xfId="104" applyFont="1" applyBorder="1"/>
    <xf numFmtId="0" fontId="64" fillId="0" borderId="0" xfId="0" applyFont="1" applyAlignment="1">
      <alignment vertical="center"/>
    </xf>
    <xf numFmtId="0" fontId="68" fillId="0" borderId="0" xfId="104" applyFont="1"/>
    <xf numFmtId="3" fontId="61" fillId="0" borderId="0" xfId="0" applyNumberFormat="1" applyFont="1"/>
    <xf numFmtId="0" fontId="60" fillId="0" borderId="0" xfId="0" applyFont="1" applyAlignment="1">
      <alignment horizontal="right" vertical="center" wrapText="1"/>
    </xf>
    <xf numFmtId="1" fontId="61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1" fontId="58" fillId="0" borderId="0" xfId="102" applyNumberFormat="1" applyFont="1" applyFill="1" applyBorder="1" applyAlignment="1">
      <alignment vertical="center"/>
    </xf>
    <xf numFmtId="171" fontId="46" fillId="0" borderId="0" xfId="101" applyNumberFormat="1" applyFont="1" applyAlignment="1">
      <alignment vertical="center"/>
    </xf>
    <xf numFmtId="0" fontId="58" fillId="0" borderId="0" xfId="0" quotePrefix="1" applyFont="1"/>
    <xf numFmtId="3" fontId="58" fillId="0" borderId="0" xfId="0" applyNumberFormat="1" applyFont="1" applyAlignment="1">
      <alignment horizontal="right"/>
    </xf>
    <xf numFmtId="3" fontId="58" fillId="0" borderId="0" xfId="0" applyNumberFormat="1" applyFont="1"/>
    <xf numFmtId="3" fontId="58" fillId="0" borderId="0" xfId="0" quotePrefix="1" applyNumberFormat="1" applyFont="1"/>
    <xf numFmtId="0" fontId="58" fillId="0" borderId="0" xfId="0" applyFont="1" applyAlignment="1">
      <alignment horizontal="right" vertical="center"/>
    </xf>
    <xf numFmtId="0" fontId="67" fillId="0" borderId="20" xfId="0" applyFont="1" applyBorder="1" applyAlignment="1">
      <alignment vertical="center" wrapText="1"/>
    </xf>
    <xf numFmtId="0" fontId="69" fillId="0" borderId="0" xfId="0" applyFont="1"/>
    <xf numFmtId="0" fontId="38" fillId="0" borderId="0" xfId="0" applyFont="1"/>
    <xf numFmtId="0" fontId="70" fillId="0" borderId="0" xfId="0" applyFont="1"/>
    <xf numFmtId="166" fontId="60" fillId="0" borderId="0" xfId="0" applyNumberFormat="1" applyFont="1"/>
    <xf numFmtId="0" fontId="71" fillId="0" borderId="0" xfId="0" applyFont="1"/>
    <xf numFmtId="0" fontId="72" fillId="0" borderId="0" xfId="0" applyFont="1" applyAlignment="1">
      <alignment horizontal="left"/>
    </xf>
    <xf numFmtId="166" fontId="46" fillId="0" borderId="20" xfId="0" applyNumberFormat="1" applyFont="1" applyBorder="1"/>
    <xf numFmtId="0" fontId="46" fillId="0" borderId="20" xfId="103" applyFont="1" applyBorder="1" applyAlignment="1">
      <alignment horizontal="right"/>
    </xf>
    <xf numFmtId="2" fontId="46" fillId="0" borderId="20" xfId="1" applyNumberFormat="1" applyFont="1" applyBorder="1" applyAlignment="1">
      <alignment horizontal="right"/>
    </xf>
    <xf numFmtId="0" fontId="69" fillId="0" borderId="0" xfId="0" applyFont="1" applyAlignment="1">
      <alignment horizontal="right"/>
    </xf>
    <xf numFmtId="0" fontId="73" fillId="0" borderId="0" xfId="0" applyFont="1" applyAlignment="1">
      <alignment horizontal="right"/>
    </xf>
    <xf numFmtId="0" fontId="74" fillId="0" borderId="0" xfId="0" applyFont="1"/>
    <xf numFmtId="4" fontId="71" fillId="0" borderId="20" xfId="0" applyNumberFormat="1" applyFont="1" applyBorder="1"/>
    <xf numFmtId="0" fontId="45" fillId="0" borderId="0" xfId="0" applyFont="1"/>
    <xf numFmtId="0" fontId="26" fillId="0" borderId="0" xfId="0" applyFont="1"/>
    <xf numFmtId="0" fontId="23" fillId="0" borderId="0" xfId="0" applyFont="1"/>
    <xf numFmtId="173" fontId="58" fillId="0" borderId="0" xfId="102" applyNumberFormat="1" applyFont="1" applyFill="1" applyBorder="1"/>
    <xf numFmtId="173" fontId="46" fillId="0" borderId="0" xfId="101" applyNumberFormat="1" applyFont="1"/>
    <xf numFmtId="173" fontId="59" fillId="0" borderId="0" xfId="0" applyNumberFormat="1" applyFont="1"/>
    <xf numFmtId="173" fontId="58" fillId="0" borderId="0" xfId="0" applyNumberFormat="1" applyFont="1"/>
    <xf numFmtId="167" fontId="60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66" fontId="46" fillId="0" borderId="0" xfId="56" applyNumberFormat="1" applyFont="1"/>
    <xf numFmtId="0" fontId="72" fillId="0" borderId="0" xfId="0" applyFont="1" applyAlignment="1">
      <alignment horizontal="right"/>
    </xf>
    <xf numFmtId="166" fontId="69" fillId="0" borderId="0" xfId="0" applyNumberFormat="1" applyFont="1" applyAlignment="1">
      <alignment horizontal="right"/>
    </xf>
    <xf numFmtId="0" fontId="75" fillId="0" borderId="0" xfId="0" applyFont="1"/>
    <xf numFmtId="166" fontId="75" fillId="0" borderId="0" xfId="0" applyNumberFormat="1" applyFont="1"/>
    <xf numFmtId="2" fontId="58" fillId="0" borderId="20" xfId="0" applyNumberFormat="1" applyFont="1" applyBorder="1"/>
    <xf numFmtId="2" fontId="0" fillId="0" borderId="0" xfId="0" applyNumberFormat="1"/>
    <xf numFmtId="166" fontId="61" fillId="0" borderId="0" xfId="1" applyNumberFormat="1" applyFont="1" applyAlignment="1">
      <alignment horizontal="right" vertical="center" wrapText="1"/>
    </xf>
    <xf numFmtId="166" fontId="46" fillId="0" borderId="20" xfId="101" applyNumberFormat="1" applyFont="1" applyBorder="1" applyAlignment="1">
      <alignment horizontal="right" vertical="center"/>
    </xf>
    <xf numFmtId="167" fontId="60" fillId="0" borderId="20" xfId="0" applyNumberFormat="1" applyFont="1" applyBorder="1" applyAlignment="1">
      <alignment horizontal="right"/>
    </xf>
    <xf numFmtId="166" fontId="2" fillId="0" borderId="0" xfId="56" applyNumberFormat="1" applyFont="1"/>
    <xf numFmtId="166" fontId="23" fillId="0" borderId="0" xfId="0" applyNumberFormat="1" applyFont="1"/>
    <xf numFmtId="4" fontId="23" fillId="0" borderId="0" xfId="0" applyNumberFormat="1" applyFont="1"/>
    <xf numFmtId="166" fontId="0" fillId="0" borderId="0" xfId="0" applyNumberFormat="1" applyAlignment="1">
      <alignment horizontal="left"/>
    </xf>
    <xf numFmtId="167" fontId="58" fillId="0" borderId="0" xfId="0" applyNumberFormat="1" applyFont="1"/>
    <xf numFmtId="0" fontId="76" fillId="0" borderId="0" xfId="0" applyFont="1" applyAlignment="1">
      <alignment vertical="center"/>
    </xf>
    <xf numFmtId="0" fontId="60" fillId="0" borderId="20" xfId="0" applyFont="1" applyBorder="1" applyAlignment="1">
      <alignment horizontal="right"/>
    </xf>
    <xf numFmtId="3" fontId="58" fillId="0" borderId="20" xfId="0" applyNumberFormat="1" applyFont="1" applyBorder="1"/>
    <xf numFmtId="3" fontId="58" fillId="0" borderId="20" xfId="0" applyNumberFormat="1" applyFont="1" applyBorder="1" applyAlignment="1">
      <alignment horizontal="right" vertical="center" wrapText="1"/>
    </xf>
    <xf numFmtId="0" fontId="77" fillId="0" borderId="0" xfId="0" applyFont="1" applyAlignment="1">
      <alignment vertical="center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8" fillId="0" borderId="0" xfId="0" applyFont="1"/>
    <xf numFmtId="0" fontId="79" fillId="0" borderId="0" xfId="0" applyFont="1"/>
    <xf numFmtId="0" fontId="80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80" fillId="0" borderId="0" xfId="0" applyFont="1"/>
    <xf numFmtId="0" fontId="82" fillId="0" borderId="0" xfId="0" applyFont="1"/>
    <xf numFmtId="0" fontId="81" fillId="0" borderId="0" xfId="0" applyFont="1"/>
    <xf numFmtId="0" fontId="82" fillId="0" borderId="0" xfId="0" applyFont="1" applyAlignment="1">
      <alignment vertical="center"/>
    </xf>
    <xf numFmtId="43" fontId="57" fillId="0" borderId="0" xfId="100" applyFont="1"/>
    <xf numFmtId="2" fontId="46" fillId="0" borderId="20" xfId="0" applyNumberFormat="1" applyFont="1" applyBorder="1" applyAlignment="1">
      <alignment horizontal="right"/>
    </xf>
    <xf numFmtId="0" fontId="83" fillId="0" borderId="20" xfId="0" applyFont="1" applyBorder="1"/>
    <xf numFmtId="0" fontId="84" fillId="0" borderId="20" xfId="0" applyFont="1" applyBorder="1"/>
    <xf numFmtId="0" fontId="85" fillId="0" borderId="0" xfId="0" applyFont="1"/>
    <xf numFmtId="0" fontId="86" fillId="0" borderId="20" xfId="0" applyFont="1" applyBorder="1" applyAlignment="1">
      <alignment horizontal="left" vertical="center"/>
    </xf>
    <xf numFmtId="0" fontId="46" fillId="0" borderId="20" xfId="0" applyFont="1" applyBorder="1" applyAlignment="1">
      <alignment horizontal="center"/>
    </xf>
    <xf numFmtId="0" fontId="46" fillId="0" borderId="20" xfId="0" applyFont="1" applyBorder="1" applyAlignment="1">
      <alignment horizontal="right"/>
    </xf>
    <xf numFmtId="0" fontId="46" fillId="0" borderId="26" xfId="0" applyFont="1" applyBorder="1" applyAlignment="1">
      <alignment horizontal="center" vertical="center"/>
    </xf>
    <xf numFmtId="166" fontId="46" fillId="0" borderId="26" xfId="0" applyNumberFormat="1" applyFont="1" applyBorder="1" applyAlignment="1">
      <alignment horizontal="center" vertical="center"/>
    </xf>
    <xf numFmtId="0" fontId="58" fillId="0" borderId="20" xfId="0" applyFont="1" applyBorder="1" applyAlignment="1">
      <alignment wrapText="1"/>
    </xf>
    <xf numFmtId="0" fontId="58" fillId="0" borderId="25" xfId="0" applyFont="1" applyBorder="1" applyAlignment="1">
      <alignment horizontal="center" vertical="center"/>
    </xf>
    <xf numFmtId="0" fontId="58" fillId="0" borderId="27" xfId="0" applyFont="1" applyBorder="1" applyAlignment="1">
      <alignment horizontal="right" vertical="center" wrapText="1"/>
    </xf>
    <xf numFmtId="0" fontId="46" fillId="0" borderId="27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2" fontId="58" fillId="0" borderId="0" xfId="100" applyNumberFormat="1" applyFont="1" applyBorder="1" applyAlignment="1">
      <alignment vertical="center"/>
    </xf>
    <xf numFmtId="172" fontId="58" fillId="0" borderId="0" xfId="100" applyNumberFormat="1" applyFont="1" applyAlignment="1">
      <alignment vertical="center"/>
    </xf>
    <xf numFmtId="0" fontId="46" fillId="0" borderId="27" xfId="0" applyFont="1" applyBorder="1" applyAlignment="1">
      <alignment horizontal="center" vertical="center"/>
    </xf>
    <xf numFmtId="172" fontId="58" fillId="0" borderId="27" xfId="100" applyNumberFormat="1" applyFont="1" applyBorder="1" applyAlignment="1">
      <alignment vertical="center"/>
    </xf>
    <xf numFmtId="0" fontId="46" fillId="0" borderId="20" xfId="0" applyFont="1" applyBorder="1" applyAlignment="1">
      <alignment horizontal="center" vertical="center"/>
    </xf>
    <xf numFmtId="0" fontId="58" fillId="0" borderId="0" xfId="0" applyFont="1" applyAlignment="1">
      <alignment vertical="center" wrapText="1"/>
    </xf>
    <xf numFmtId="0" fontId="58" fillId="0" borderId="0" xfId="0" applyFont="1" applyAlignment="1">
      <alignment horizontal="right" vertical="center" wrapText="1"/>
    </xf>
    <xf numFmtId="43" fontId="58" fillId="0" borderId="0" xfId="100" applyFont="1"/>
    <xf numFmtId="0" fontId="58" fillId="0" borderId="20" xfId="0" applyFont="1" applyBorder="1" applyAlignment="1">
      <alignment vertical="center" wrapText="1"/>
    </xf>
    <xf numFmtId="3" fontId="58" fillId="0" borderId="20" xfId="100" applyNumberFormat="1" applyFont="1" applyBorder="1" applyAlignment="1">
      <alignment horizontal="right" vertical="center"/>
    </xf>
    <xf numFmtId="3" fontId="58" fillId="0" borderId="20" xfId="100" quotePrefix="1" applyNumberFormat="1" applyFont="1" applyBorder="1" applyAlignment="1">
      <alignment horizontal="right" vertical="center"/>
    </xf>
    <xf numFmtId="0" fontId="58" fillId="0" borderId="20" xfId="100" applyNumberFormat="1" applyFont="1" applyFill="1" applyBorder="1"/>
    <xf numFmtId="43" fontId="58" fillId="0" borderId="20" xfId="100" applyFont="1" applyBorder="1"/>
    <xf numFmtId="172" fontId="58" fillId="0" borderId="20" xfId="100" applyNumberFormat="1" applyFont="1" applyBorder="1" applyAlignment="1">
      <alignment vertical="center"/>
    </xf>
    <xf numFmtId="3" fontId="58" fillId="0" borderId="20" xfId="100" applyNumberFormat="1" applyFont="1" applyBorder="1" applyAlignment="1">
      <alignment horizontal="right"/>
    </xf>
    <xf numFmtId="172" fontId="58" fillId="0" borderId="20" xfId="100" applyNumberFormat="1" applyFont="1" applyBorder="1"/>
    <xf numFmtId="3" fontId="58" fillId="0" borderId="20" xfId="100" applyNumberFormat="1" applyFont="1" applyFill="1" applyBorder="1" applyAlignment="1">
      <alignment horizontal="right" vertical="center"/>
    </xf>
    <xf numFmtId="172" fontId="58" fillId="0" borderId="20" xfId="100" applyNumberFormat="1" applyFont="1" applyFill="1" applyBorder="1" applyAlignment="1">
      <alignment vertical="center"/>
    </xf>
    <xf numFmtId="174" fontId="58" fillId="0" borderId="20" xfId="100" applyNumberFormat="1" applyFont="1" applyFill="1" applyBorder="1" applyAlignment="1">
      <alignment vertical="center"/>
    </xf>
    <xf numFmtId="175" fontId="58" fillId="0" borderId="20" xfId="0" applyNumberFormat="1" applyFont="1" applyBorder="1"/>
    <xf numFmtId="0" fontId="77" fillId="0" borderId="0" xfId="0" applyFont="1"/>
    <xf numFmtId="0" fontId="87" fillId="0" borderId="0" xfId="0" applyFont="1"/>
    <xf numFmtId="0" fontId="54" fillId="0" borderId="0" xfId="0" applyFont="1" applyAlignment="1">
      <alignment vertical="center" wrapText="1"/>
    </xf>
    <xf numFmtId="166" fontId="46" fillId="0" borderId="20" xfId="100" applyNumberFormat="1" applyFont="1" applyBorder="1" applyAlignment="1">
      <alignment horizontal="right" wrapText="1"/>
    </xf>
    <xf numFmtId="166" fontId="46" fillId="0" borderId="20" xfId="0" applyNumberFormat="1" applyFont="1" applyBorder="1" applyAlignment="1">
      <alignment horizontal="right" vertical="center" wrapText="1"/>
    </xf>
    <xf numFmtId="166" fontId="46" fillId="0" borderId="20" xfId="100" applyNumberFormat="1" applyFont="1" applyBorder="1" applyAlignment="1">
      <alignment horizontal="right" vertical="center" wrapText="1"/>
    </xf>
    <xf numFmtId="0" fontId="58" fillId="0" borderId="20" xfId="0" quotePrefix="1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left" vertical="center"/>
    </xf>
    <xf numFmtId="167" fontId="2" fillId="0" borderId="0" xfId="0" applyNumberFormat="1" applyFont="1"/>
    <xf numFmtId="49" fontId="88" fillId="0" borderId="0" xfId="0" applyNumberFormat="1" applyFont="1" applyAlignment="1">
      <alignment horizontal="left" vertical="center"/>
    </xf>
    <xf numFmtId="49" fontId="89" fillId="0" borderId="0" xfId="0" applyNumberFormat="1" applyFont="1" applyAlignment="1">
      <alignment wrapText="1"/>
    </xf>
    <xf numFmtId="3" fontId="2" fillId="0" borderId="0" xfId="0" applyNumberFormat="1" applyFont="1"/>
    <xf numFmtId="49" fontId="90" fillId="0" borderId="0" xfId="0" applyNumberFormat="1" applyFont="1" applyAlignment="1">
      <alignment wrapText="1"/>
    </xf>
    <xf numFmtId="49" fontId="88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3" fontId="58" fillId="0" borderId="27" xfId="0" applyNumberFormat="1" applyFont="1" applyBorder="1"/>
    <xf numFmtId="0" fontId="46" fillId="0" borderId="0" xfId="101" applyFont="1" applyAlignment="1">
      <alignment horizontal="center" vertical="center"/>
    </xf>
    <xf numFmtId="0" fontId="63" fillId="0" borderId="20" xfId="0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3" fillId="0" borderId="21" xfId="0" applyFont="1" applyBorder="1" applyAlignment="1">
      <alignment horizontal="center"/>
    </xf>
    <xf numFmtId="0" fontId="63" fillId="0" borderId="23" xfId="0" applyFont="1" applyBorder="1" applyAlignment="1">
      <alignment horizontal="center"/>
    </xf>
    <xf numFmtId="0" fontId="63" fillId="0" borderId="22" xfId="0" applyFont="1" applyBorder="1" applyAlignment="1">
      <alignment horizontal="center"/>
    </xf>
    <xf numFmtId="0" fontId="60" fillId="0" borderId="21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 wrapText="1"/>
    </xf>
    <xf numFmtId="0" fontId="60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8" fillId="0" borderId="0" xfId="0" applyFont="1" applyAlignment="1">
      <alignment horizont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7" xfId="0" applyFont="1" applyBorder="1" applyAlignment="1">
      <alignment horizontal="center" vertical="center" wrapText="1"/>
    </xf>
    <xf numFmtId="0" fontId="58" fillId="0" borderId="23" xfId="0" applyFont="1" applyBorder="1" applyAlignment="1">
      <alignment horizontal="center" vertical="center"/>
    </xf>
    <xf numFmtId="0" fontId="58" fillId="0" borderId="25" xfId="0" applyFont="1" applyBorder="1" applyAlignment="1">
      <alignment horizontal="right" vertical="center" wrapText="1"/>
    </xf>
    <xf numFmtId="0" fontId="58" fillId="0" borderId="27" xfId="0" applyFont="1" applyBorder="1" applyAlignment="1">
      <alignment horizontal="right" vertical="center" wrapText="1"/>
    </xf>
    <xf numFmtId="0" fontId="58" fillId="0" borderId="21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2" xfId="0" applyBorder="1" applyAlignment="1">
      <alignment vertical="center"/>
    </xf>
    <xf numFmtId="0" fontId="58" fillId="0" borderId="21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0E7863"/>
      <color rgb="FF095CA1"/>
      <color rgb="FFE5B946"/>
      <color rgb="FF4472C4"/>
      <color rgb="FF96B5DB"/>
      <color rgb="FFC1002A"/>
      <color rgb="FF5B44B8"/>
      <color rgb="FFCB3706"/>
      <color rgb="FFA0D9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20807986615590657"/>
          <c:w val="0.89193117755947338"/>
          <c:h val="0.628047031575876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Sicilia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0.0</c:formatCode>
                <c:ptCount val="19"/>
                <c:pt idx="0">
                  <c:v>2.4089999999999998</c:v>
                </c:pt>
                <c:pt idx="1">
                  <c:v>2.59</c:v>
                </c:pt>
                <c:pt idx="2">
                  <c:v>2.9329999999999998</c:v>
                </c:pt>
                <c:pt idx="4">
                  <c:v>3.5680000000000001</c:v>
                </c:pt>
                <c:pt idx="5">
                  <c:v>3.8119999999999998</c:v>
                </c:pt>
                <c:pt idx="6">
                  <c:v>4.2229999999999999</c:v>
                </c:pt>
                <c:pt idx="7">
                  <c:v>3.9060000000000001</c:v>
                </c:pt>
                <c:pt idx="8">
                  <c:v>4</c:v>
                </c:pt>
                <c:pt idx="10">
                  <c:v>4.4870000000000001</c:v>
                </c:pt>
                <c:pt idx="11">
                  <c:v>4.7210000000000001</c:v>
                </c:pt>
                <c:pt idx="12">
                  <c:v>4.681</c:v>
                </c:pt>
                <c:pt idx="13">
                  <c:v>4.907</c:v>
                </c:pt>
                <c:pt idx="14">
                  <c:v>4.9660000000000002</c:v>
                </c:pt>
                <c:pt idx="15">
                  <c:v>4.9690000000000003</c:v>
                </c:pt>
                <c:pt idx="16">
                  <c:v>5.0030000000000001</c:v>
                </c:pt>
                <c:pt idx="17">
                  <c:v>4.8330000000000002</c:v>
                </c:pt>
                <c:pt idx="18">
                  <c:v>4.7869999999999999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25756432"/>
        <c:axId val="1425752272"/>
      </c:barChart>
      <c:lineChart>
        <c:grouping val="standard"/>
        <c:varyColors val="0"/>
        <c:ser>
          <c:idx val="3"/>
          <c:order val="2"/>
          <c:tx>
            <c:strRef>
              <c:f>'1'!$E$2</c:f>
              <c:strCache>
                <c:ptCount val="1"/>
                <c:pt idx="0">
                  <c:v>Sicilia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107.51349107513491</c:v>
                </c:pt>
                <c:pt idx="2">
                  <c:v>121.75176421751763</c:v>
                </c:pt>
                <c:pt idx="4">
                  <c:v>148.11124948111251</c:v>
                </c:pt>
                <c:pt idx="5">
                  <c:v>158.23993358239935</c:v>
                </c:pt>
                <c:pt idx="6">
                  <c:v>175.30095475300956</c:v>
                </c:pt>
                <c:pt idx="7">
                  <c:v>162.14196762141967</c:v>
                </c:pt>
                <c:pt idx="8">
                  <c:v>166.04400166044002</c:v>
                </c:pt>
                <c:pt idx="10">
                  <c:v>186.25985886259861</c:v>
                </c:pt>
                <c:pt idx="11">
                  <c:v>195.97343295973434</c:v>
                </c:pt>
                <c:pt idx="12">
                  <c:v>194.31299294312993</c:v>
                </c:pt>
                <c:pt idx="13">
                  <c:v>203.69447903694478</c:v>
                </c:pt>
                <c:pt idx="14">
                  <c:v>206.14362806143629</c:v>
                </c:pt>
                <c:pt idx="15">
                  <c:v>206.26816106268163</c:v>
                </c:pt>
                <c:pt idx="16">
                  <c:v>207.67953507679536</c:v>
                </c:pt>
                <c:pt idx="17">
                  <c:v>200.62266500622664</c:v>
                </c:pt>
                <c:pt idx="18">
                  <c:v>198.71315898713161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ser>
          <c:idx val="1"/>
          <c:order val="3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80-43F3-B53C-8A5942E9B9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  <c:extLst>
          <c:ext xmlns:c15="http://schemas.microsoft.com/office/drawing/2012/chart" uri="{02D57815-91ED-43cb-92C2-25804820EDAC}">
            <c15:filteredLine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'1'!$D$2</c15:sqref>
                        </c15:formulaRef>
                      </c:ext>
                    </c:extLst>
                    <c:strCache>
                      <c:ptCount val="1"/>
                      <c:pt idx="0">
                        <c:v>Italia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'1'!$B$3:$B$21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0">
                        <c:v>1861</c:v>
                      </c:pt>
                      <c:pt idx="1">
                        <c:v>1871</c:v>
                      </c:pt>
                      <c:pt idx="2">
                        <c:v>1881</c:v>
                      </c:pt>
                      <c:pt idx="4">
                        <c:v>1901</c:v>
                      </c:pt>
                      <c:pt idx="5">
                        <c:v>1911</c:v>
                      </c:pt>
                      <c:pt idx="6">
                        <c:v>1921</c:v>
                      </c:pt>
                      <c:pt idx="7">
                        <c:v>1931</c:v>
                      </c:pt>
                      <c:pt idx="8">
                        <c:v>1936</c:v>
                      </c:pt>
                      <c:pt idx="10">
                        <c:v>1951</c:v>
                      </c:pt>
                      <c:pt idx="11">
                        <c:v>1961</c:v>
                      </c:pt>
                      <c:pt idx="12">
                        <c:v>1971</c:v>
                      </c:pt>
                      <c:pt idx="13">
                        <c:v>1981</c:v>
                      </c:pt>
                      <c:pt idx="14">
                        <c:v>1991</c:v>
                      </c:pt>
                      <c:pt idx="15">
                        <c:v>2001</c:v>
                      </c:pt>
                      <c:pt idx="16">
                        <c:v>2011</c:v>
                      </c:pt>
                      <c:pt idx="17">
                        <c:v>2021</c:v>
                      </c:pt>
                      <c:pt idx="18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'1'!$D$3:$D$21</c15:sqref>
                        </c15:formulaRef>
                      </c:ext>
                    </c:extLst>
                    <c:numCache>
                      <c:formatCode>#,##0</c:formatCode>
                      <c:ptCount val="19"/>
                      <c:pt idx="0">
                        <c:v>26328</c:v>
                      </c:pt>
                      <c:pt idx="1">
                        <c:v>28151</c:v>
                      </c:pt>
                      <c:pt idx="2">
                        <c:v>29791</c:v>
                      </c:pt>
                      <c:pt idx="4">
                        <c:v>33778</c:v>
                      </c:pt>
                      <c:pt idx="5">
                        <c:v>36921</c:v>
                      </c:pt>
                      <c:pt idx="6">
                        <c:v>37856</c:v>
                      </c:pt>
                      <c:pt idx="7">
                        <c:v>41043</c:v>
                      </c:pt>
                      <c:pt idx="8">
                        <c:v>42399</c:v>
                      </c:pt>
                      <c:pt idx="10">
                        <c:v>47516</c:v>
                      </c:pt>
                      <c:pt idx="11">
                        <c:v>50624</c:v>
                      </c:pt>
                      <c:pt idx="12">
                        <c:v>54137</c:v>
                      </c:pt>
                      <c:pt idx="13">
                        <c:v>56557</c:v>
                      </c:pt>
                      <c:pt idx="14">
                        <c:v>56778.031000000003</c:v>
                      </c:pt>
                      <c:pt idx="15">
                        <c:v>56996</c:v>
                      </c:pt>
                      <c:pt idx="16">
                        <c:v>59433.743999999999</c:v>
                      </c:pt>
                      <c:pt idx="17">
                        <c:v>59030</c:v>
                      </c:pt>
                      <c:pt idx="18">
                        <c:v>58943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D074-4B63-AD31-801C16883087}"/>
                  </c:ext>
                </c:extLst>
              </c15:ser>
            </c15:filteredLineSeries>
          </c:ext>
        </c:extLst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6"/>
          <c:min val="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9.265991867870571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"/>
        <c:minorUnit val="0.5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4472C4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6824779134709772"/>
          <c:y val="2.2489161226383711E-2"/>
          <c:w val="0.70149585406160087"/>
          <c:h val="0.133918371748479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5314098145912744"/>
          <c:w val="0.86249444444444445"/>
          <c:h val="0.738399834854354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11.651125599704761</c:v>
                </c:pt>
                <c:pt idx="1">
                  <c:v>10.894167823844475</c:v>
                </c:pt>
                <c:pt idx="2">
                  <c:v>12.15190822523806</c:v>
                </c:pt>
                <c:pt idx="3">
                  <c:v>10.07305890058951</c:v>
                </c:pt>
                <c:pt idx="4">
                  <c:v>14.977270995758944</c:v>
                </c:pt>
                <c:pt idx="5">
                  <c:v>11.101382488479262</c:v>
                </c:pt>
                <c:pt idx="6">
                  <c:v>11.100438238891154</c:v>
                </c:pt>
                <c:pt idx="7">
                  <c:v>13.195050207931839</c:v>
                </c:pt>
                <c:pt idx="8">
                  <c:v>11.537956793862307</c:v>
                </c:pt>
                <c:pt idx="9">
                  <c:v>11.251883854114338</c:v>
                </c:pt>
                <c:pt idx="10">
                  <c:v>11.521000000000001</c:v>
                </c:pt>
                <c:pt idx="11">
                  <c:v>9.4036735166234067</c:v>
                </c:pt>
                <c:pt idx="12">
                  <c:v>11.626512939941614</c:v>
                </c:pt>
                <c:pt idx="13">
                  <c:v>11.675940840533022</c:v>
                </c:pt>
                <c:pt idx="14">
                  <c:v>13.702379414993221</c:v>
                </c:pt>
                <c:pt idx="15">
                  <c:v>8.5927764875470469</c:v>
                </c:pt>
                <c:pt idx="16">
                  <c:v>6.9052159816916179</c:v>
                </c:pt>
                <c:pt idx="17">
                  <c:v>2.2011859515210772</c:v>
                </c:pt>
                <c:pt idx="18">
                  <c:v>7.3039783398021791</c:v>
                </c:pt>
                <c:pt idx="19">
                  <c:v>8.4872559526583107</c:v>
                </c:pt>
                <c:pt idx="20">
                  <c:v>11.937567442577462</c:v>
                </c:pt>
                <c:pt idx="21">
                  <c:v>15.860887127622139</c:v>
                </c:pt>
                <c:pt idx="22">
                  <c:v>15.415299799526153</c:v>
                </c:pt>
                <c:pt idx="23">
                  <c:v>14.758936243988481</c:v>
                </c:pt>
                <c:pt idx="24">
                  <c:v>14.253120416654196</c:v>
                </c:pt>
                <c:pt idx="25">
                  <c:v>12.075997325607309</c:v>
                </c:pt>
                <c:pt idx="26">
                  <c:v>12.418621709027461</c:v>
                </c:pt>
                <c:pt idx="27">
                  <c:v>12.171443097293293</c:v>
                </c:pt>
                <c:pt idx="28">
                  <c:v>14.304711329573632</c:v>
                </c:pt>
                <c:pt idx="29">
                  <c:v>14.082439422815137</c:v>
                </c:pt>
                <c:pt idx="30">
                  <c:v>13.087845082473221</c:v>
                </c:pt>
                <c:pt idx="31">
                  <c:v>13.129678769443187</c:v>
                </c:pt>
                <c:pt idx="32">
                  <c:v>13.159494377799019</c:v>
                </c:pt>
                <c:pt idx="33">
                  <c:v>13.306765246378049</c:v>
                </c:pt>
                <c:pt idx="34">
                  <c:v>13.923948306121362</c:v>
                </c:pt>
                <c:pt idx="35">
                  <c:v>13.193595218667543</c:v>
                </c:pt>
                <c:pt idx="36">
                  <c:v>12.586119447144851</c:v>
                </c:pt>
                <c:pt idx="37">
                  <c:v>11.916896162409126</c:v>
                </c:pt>
                <c:pt idx="38">
                  <c:v>13.131359949436428</c:v>
                </c:pt>
                <c:pt idx="39">
                  <c:v>11.544749660708462</c:v>
                </c:pt>
                <c:pt idx="40">
                  <c:v>11.808361819616092</c:v>
                </c:pt>
                <c:pt idx="41">
                  <c:v>11.63447782546495</c:v>
                </c:pt>
                <c:pt idx="42">
                  <c:v>10.254347070532601</c:v>
                </c:pt>
                <c:pt idx="43">
                  <c:v>10.883187876613304</c:v>
                </c:pt>
                <c:pt idx="44">
                  <c:v>9.7956375874440411</c:v>
                </c:pt>
                <c:pt idx="45">
                  <c:v>9.8032280810437928</c:v>
                </c:pt>
                <c:pt idx="46">
                  <c:v>9.4532919524521812</c:v>
                </c:pt>
                <c:pt idx="47">
                  <c:v>8.7492113141539303</c:v>
                </c:pt>
                <c:pt idx="48">
                  <c:v>9.2767297576595951</c:v>
                </c:pt>
                <c:pt idx="49">
                  <c:v>7.8141032609347052</c:v>
                </c:pt>
                <c:pt idx="50">
                  <c:v>7.6897530630276156</c:v>
                </c:pt>
                <c:pt idx="51">
                  <c:v>6.9619883686318174</c:v>
                </c:pt>
                <c:pt idx="52">
                  <c:v>6.6423843154525555</c:v>
                </c:pt>
                <c:pt idx="53">
                  <c:v>6.582506264545894</c:v>
                </c:pt>
                <c:pt idx="54">
                  <c:v>5.6771583309191245</c:v>
                </c:pt>
                <c:pt idx="55">
                  <c:v>5.5610548390177783</c:v>
                </c:pt>
                <c:pt idx="56">
                  <c:v>5.8276795839361828</c:v>
                </c:pt>
                <c:pt idx="57">
                  <c:v>5.1264118713313289</c:v>
                </c:pt>
                <c:pt idx="58">
                  <c:v>5.7561669598488967</c:v>
                </c:pt>
                <c:pt idx="59">
                  <c:v>5.1571012973440382</c:v>
                </c:pt>
                <c:pt idx="60">
                  <c:v>4.7937315443707877</c:v>
                </c:pt>
                <c:pt idx="61">
                  <c:v>4.4939383758743361</c:v>
                </c:pt>
                <c:pt idx="62">
                  <c:v>4.9366398733099679</c:v>
                </c:pt>
                <c:pt idx="63">
                  <c:v>5.4166812606460564</c:v>
                </c:pt>
                <c:pt idx="64">
                  <c:v>5.0016522956346696</c:v>
                </c:pt>
                <c:pt idx="65">
                  <c:v>3.8514313913092133</c:v>
                </c:pt>
                <c:pt idx="66">
                  <c:v>4.7042181142354167</c:v>
                </c:pt>
                <c:pt idx="67">
                  <c:v>3.4679137282027379</c:v>
                </c:pt>
                <c:pt idx="68">
                  <c:v>2.8892164023085329</c:v>
                </c:pt>
                <c:pt idx="69">
                  <c:v>2.389741825994439</c:v>
                </c:pt>
                <c:pt idx="70">
                  <c:v>2.4104841989017776</c:v>
                </c:pt>
                <c:pt idx="71">
                  <c:v>2.1043578250604607</c:v>
                </c:pt>
                <c:pt idx="72">
                  <c:v>1.4805515089322414</c:v>
                </c:pt>
                <c:pt idx="73">
                  <c:v>1.4048835609216692</c:v>
                </c:pt>
                <c:pt idx="74">
                  <c:v>1.2614355834951916</c:v>
                </c:pt>
                <c:pt idx="75">
                  <c:v>1.3779457439146097</c:v>
                </c:pt>
                <c:pt idx="76">
                  <c:v>1.0402009685990592</c:v>
                </c:pt>
                <c:pt idx="77">
                  <c:v>0.6728698765208343</c:v>
                </c:pt>
                <c:pt idx="78">
                  <c:v>1.4073029991614401</c:v>
                </c:pt>
                <c:pt idx="79">
                  <c:v>0.77922806904999131</c:v>
                </c:pt>
                <c:pt idx="80">
                  <c:v>0.7932185719682644</c:v>
                </c:pt>
                <c:pt idx="81">
                  <c:v>0.17978774259109695</c:v>
                </c:pt>
                <c:pt idx="82">
                  <c:v>0.41304209784778195</c:v>
                </c:pt>
                <c:pt idx="83">
                  <c:v>-6.1932527092254948E-2</c:v>
                </c:pt>
                <c:pt idx="84">
                  <c:v>2.1378673011909603E-2</c:v>
                </c:pt>
                <c:pt idx="85">
                  <c:v>-0.56889205752389882</c:v>
                </c:pt>
                <c:pt idx="86">
                  <c:v>-0.9745453653932199</c:v>
                </c:pt>
                <c:pt idx="87">
                  <c:v>-1.0196830325099993</c:v>
                </c:pt>
                <c:pt idx="88">
                  <c:v>-0.95114011690145606</c:v>
                </c:pt>
                <c:pt idx="89">
                  <c:v>-1.9556117984990233</c:v>
                </c:pt>
                <c:pt idx="90">
                  <c:v>-1.6725604319645775</c:v>
                </c:pt>
                <c:pt idx="91">
                  <c:v>-2.5965495467378918</c:v>
                </c:pt>
                <c:pt idx="92">
                  <c:v>-2.3011478533177625</c:v>
                </c:pt>
                <c:pt idx="93">
                  <c:v>-2.8187302365390758</c:v>
                </c:pt>
                <c:pt idx="94">
                  <c:v>-3.7208794525077002</c:v>
                </c:pt>
                <c:pt idx="95">
                  <c:v>-4.4665199274151721</c:v>
                </c:pt>
                <c:pt idx="96">
                  <c:v>-4.6968362798262113</c:v>
                </c:pt>
                <c:pt idx="97">
                  <c:v>-4.4316239872026637</c:v>
                </c:pt>
                <c:pt idx="98">
                  <c:v>-3.9834115635161651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2.3712633780292776</c:v>
                </c:pt>
                <c:pt idx="1">
                  <c:v>3.3428387224756992</c:v>
                </c:pt>
                <c:pt idx="2">
                  <c:v>2.3581015220814274</c:v>
                </c:pt>
                <c:pt idx="3">
                  <c:v>2.0993097193530508</c:v>
                </c:pt>
                <c:pt idx="4">
                  <c:v>1.127053863930721</c:v>
                </c:pt>
                <c:pt idx="5">
                  <c:v>-0.41372247823860731</c:v>
                </c:pt>
                <c:pt idx="6">
                  <c:v>-1.550907052588667</c:v>
                </c:pt>
                <c:pt idx="7">
                  <c:v>1.2488589106400243</c:v>
                </c:pt>
                <c:pt idx="8">
                  <c:v>-0.26019584090450237</c:v>
                </c:pt>
                <c:pt idx="9">
                  <c:v>-6.5306942630362708E-3</c:v>
                </c:pt>
                <c:pt idx="10">
                  <c:v>-2.6589999999999998</c:v>
                </c:pt>
                <c:pt idx="11">
                  <c:v>-2.6554466248946054</c:v>
                </c:pt>
                <c:pt idx="12">
                  <c:v>-0.59853380129235412</c:v>
                </c:pt>
                <c:pt idx="13">
                  <c:v>-0.67921120710694582</c:v>
                </c:pt>
                <c:pt idx="14">
                  <c:v>-1.2266739846322723</c:v>
                </c:pt>
                <c:pt idx="15">
                  <c:v>-0.21670537358853209</c:v>
                </c:pt>
                <c:pt idx="16">
                  <c:v>-1.1907599885572615</c:v>
                </c:pt>
                <c:pt idx="17">
                  <c:v>-1.6843034900408458</c:v>
                </c:pt>
                <c:pt idx="18">
                  <c:v>-0.14085388756729686</c:v>
                </c:pt>
                <c:pt idx="19">
                  <c:v>-1.1749219514468103</c:v>
                </c:pt>
                <c:pt idx="20">
                  <c:v>-4.2310775396947742</c:v>
                </c:pt>
                <c:pt idx="21">
                  <c:v>-1.2861667457196628</c:v>
                </c:pt>
                <c:pt idx="22">
                  <c:v>-0.76931838891926374</c:v>
                </c:pt>
                <c:pt idx="23">
                  <c:v>-1.7650118345871462</c:v>
                </c:pt>
                <c:pt idx="24">
                  <c:v>-2.8952527761980309</c:v>
                </c:pt>
                <c:pt idx="25">
                  <c:v>-1.8899041675952752</c:v>
                </c:pt>
                <c:pt idx="26">
                  <c:v>-2.4220668807859438</c:v>
                </c:pt>
                <c:pt idx="27">
                  <c:v>-1.4323765735695575</c:v>
                </c:pt>
                <c:pt idx="28">
                  <c:v>-1.3844330824427815</c:v>
                </c:pt>
                <c:pt idx="29">
                  <c:v>-1.9911788728559761</c:v>
                </c:pt>
                <c:pt idx="30">
                  <c:v>-2.4775540705923125</c:v>
                </c:pt>
                <c:pt idx="31">
                  <c:v>-3.4813280693806226</c:v>
                </c:pt>
                <c:pt idx="32">
                  <c:v>-3.3988809296231461</c:v>
                </c:pt>
                <c:pt idx="33">
                  <c:v>-4.3687764434377536</c:v>
                </c:pt>
                <c:pt idx="34">
                  <c:v>-5.6484603520714778</c:v>
                </c:pt>
                <c:pt idx="35">
                  <c:v>-11.310733625101996</c:v>
                </c:pt>
                <c:pt idx="36">
                  <c:v>-11.361215605055158</c:v>
                </c:pt>
                <c:pt idx="37">
                  <c:v>-4.9923501419180569</c:v>
                </c:pt>
                <c:pt idx="38">
                  <c:v>-6</c:v>
                </c:pt>
                <c:pt idx="39">
                  <c:v>-1.4587958043576608</c:v>
                </c:pt>
                <c:pt idx="40">
                  <c:v>-2.988167236392322</c:v>
                </c:pt>
                <c:pt idx="41">
                  <c:v>-5.7500210384583017</c:v>
                </c:pt>
                <c:pt idx="42">
                  <c:v>-9.155862620986003</c:v>
                </c:pt>
                <c:pt idx="43">
                  <c:v>-6.3841956964509965</c:v>
                </c:pt>
                <c:pt idx="44">
                  <c:v>-7.2683592799161811</c:v>
                </c:pt>
                <c:pt idx="45">
                  <c:v>-5.3976151314477354</c:v>
                </c:pt>
                <c:pt idx="46">
                  <c:v>-2.7263999196966764</c:v>
                </c:pt>
                <c:pt idx="47">
                  <c:v>-0.70910435493999857</c:v>
                </c:pt>
                <c:pt idx="48">
                  <c:v>-2.1213543941531845</c:v>
                </c:pt>
                <c:pt idx="49">
                  <c:v>-1.7347071608157125</c:v>
                </c:pt>
                <c:pt idx="50">
                  <c:v>-1.4714473295241823</c:v>
                </c:pt>
                <c:pt idx="51">
                  <c:v>-1.8445659256979472</c:v>
                </c:pt>
                <c:pt idx="52">
                  <c:v>-1.1151777978350474</c:v>
                </c:pt>
                <c:pt idx="53">
                  <c:v>-1.131026075615827</c:v>
                </c:pt>
                <c:pt idx="54">
                  <c:v>-1.491690341901998</c:v>
                </c:pt>
                <c:pt idx="55">
                  <c:v>-0.65379803756617105</c:v>
                </c:pt>
                <c:pt idx="56">
                  <c:v>1.8085480780510694</c:v>
                </c:pt>
                <c:pt idx="57">
                  <c:v>2.7674090244761276</c:v>
                </c:pt>
                <c:pt idx="58">
                  <c:v>2.3188417545537821</c:v>
                </c:pt>
                <c:pt idx="59">
                  <c:v>0.73629542089364142</c:v>
                </c:pt>
                <c:pt idx="60">
                  <c:v>0.74885019997773039</c:v>
                </c:pt>
                <c:pt idx="61">
                  <c:v>-0.22121832615365256</c:v>
                </c:pt>
                <c:pt idx="62">
                  <c:v>-0.81417687242043846</c:v>
                </c:pt>
                <c:pt idx="63">
                  <c:v>-2.4481652046518763</c:v>
                </c:pt>
                <c:pt idx="64">
                  <c:v>-2.4774877863413245</c:v>
                </c:pt>
                <c:pt idx="65">
                  <c:v>-2.2681523634872152</c:v>
                </c:pt>
                <c:pt idx="66">
                  <c:v>-2.2654555821525206</c:v>
                </c:pt>
                <c:pt idx="67">
                  <c:v>-0.99163446260569699</c:v>
                </c:pt>
                <c:pt idx="68">
                  <c:v>-1.1866888829973365</c:v>
                </c:pt>
                <c:pt idx="69">
                  <c:v>-2.2349528652634998</c:v>
                </c:pt>
                <c:pt idx="70">
                  <c:v>-2.9085511203311718</c:v>
                </c:pt>
                <c:pt idx="71">
                  <c:v>-2.6586404467234503</c:v>
                </c:pt>
                <c:pt idx="72">
                  <c:v>-3.2608882350380015</c:v>
                </c:pt>
                <c:pt idx="73">
                  <c:v>-3.7817016617119612</c:v>
                </c:pt>
                <c:pt idx="74">
                  <c:v>-4.4257554698396246</c:v>
                </c:pt>
                <c:pt idx="75">
                  <c:v>-3.4532161559560079</c:v>
                </c:pt>
                <c:pt idx="76">
                  <c:v>-2.9530753785276422</c:v>
                </c:pt>
                <c:pt idx="77">
                  <c:v>-1.9083756408230657</c:v>
                </c:pt>
                <c:pt idx="78">
                  <c:v>-2.0551441943531614</c:v>
                </c:pt>
                <c:pt idx="79">
                  <c:v>-1.2968423922522236</c:v>
                </c:pt>
                <c:pt idx="80">
                  <c:v>-1.2395917597787318</c:v>
                </c:pt>
                <c:pt idx="81">
                  <c:v>-1.1506415525830205</c:v>
                </c:pt>
                <c:pt idx="82">
                  <c:v>-1.6260919987077256</c:v>
                </c:pt>
                <c:pt idx="83">
                  <c:v>-0.44345277411569728</c:v>
                </c:pt>
                <c:pt idx="84">
                  <c:v>-0.33631819858550388</c:v>
                </c:pt>
                <c:pt idx="85">
                  <c:v>-1.604319074344055</c:v>
                </c:pt>
                <c:pt idx="86">
                  <c:v>-2.6082780402246613</c:v>
                </c:pt>
                <c:pt idx="87">
                  <c:v>-2.5514858705452261</c:v>
                </c:pt>
                <c:pt idx="88">
                  <c:v>-2.3507401176958935</c:v>
                </c:pt>
                <c:pt idx="89">
                  <c:v>-2.9603297867187046</c:v>
                </c:pt>
                <c:pt idx="90">
                  <c:v>-3.4020215781934025</c:v>
                </c:pt>
                <c:pt idx="91">
                  <c:v>-3.8981509035000497</c:v>
                </c:pt>
                <c:pt idx="92">
                  <c:v>-4.3076984298432119</c:v>
                </c:pt>
                <c:pt idx="93">
                  <c:v>-3.9798287747609882</c:v>
                </c:pt>
                <c:pt idx="94">
                  <c:v>-2.5870854810410346</c:v>
                </c:pt>
                <c:pt idx="95">
                  <c:v>-2.4704578467397549</c:v>
                </c:pt>
                <c:pt idx="96">
                  <c:v>-3.5002376301459104</c:v>
                </c:pt>
                <c:pt idx="97">
                  <c:v>-3.4386339103406121</c:v>
                </c:pt>
                <c:pt idx="98">
                  <c:v>-2.6953235812434944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-1.8007134948948211</c:v>
                </c:pt>
                <c:pt idx="1">
                  <c:v>-0.9415294584407855</c:v>
                </c:pt>
                <c:pt idx="2">
                  <c:v>-0.67731373872185152</c:v>
                </c:pt>
                <c:pt idx="3">
                  <c:v>-0.68675366554139161</c:v>
                </c:pt>
                <c:pt idx="4">
                  <c:v>-1.2931406658709399</c:v>
                </c:pt>
                <c:pt idx="5">
                  <c:v>-0.79262672811059909</c:v>
                </c:pt>
                <c:pt idx="6">
                  <c:v>0.51442111699959236</c:v>
                </c:pt>
                <c:pt idx="7">
                  <c:v>0.44198194543057107</c:v>
                </c:pt>
                <c:pt idx="8">
                  <c:v>0.23899656773672523</c:v>
                </c:pt>
                <c:pt idx="9">
                  <c:v>-0.27881040892193309</c:v>
                </c:pt>
                <c:pt idx="10">
                  <c:v>0.34975000000000001</c:v>
                </c:pt>
                <c:pt idx="11">
                  <c:v>-0.19020616000132259</c:v>
                </c:pt>
                <c:pt idx="12">
                  <c:v>-0.38032604060747205</c:v>
                </c:pt>
                <c:pt idx="13">
                  <c:v>0.87348074388636698</c:v>
                </c:pt>
                <c:pt idx="14">
                  <c:v>0.70486537095628587</c:v>
                </c:pt>
                <c:pt idx="15">
                  <c:v>0.13045567390085688</c:v>
                </c:pt>
                <c:pt idx="16">
                  <c:v>5.0538762277104986E-2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-1.5006936950824725</c:v>
                </c:pt>
                <c:pt idx="21">
                  <c:v>-3.533286411554998</c:v>
                </c:pt>
                <c:pt idx="22">
                  <c:v>-5.0079733916529978</c:v>
                </c:pt>
                <c:pt idx="23">
                  <c:v>-5.653239058660354</c:v>
                </c:pt>
                <c:pt idx="24">
                  <c:v>-4.4570325361429557</c:v>
                </c:pt>
                <c:pt idx="25">
                  <c:v>-4.7949632271005118</c:v>
                </c:pt>
                <c:pt idx="26">
                  <c:v>-4.5071737366777427</c:v>
                </c:pt>
                <c:pt idx="27">
                  <c:v>-3.4200201151648448</c:v>
                </c:pt>
                <c:pt idx="28">
                  <c:v>-3.8599109082530556</c:v>
                </c:pt>
                <c:pt idx="29">
                  <c:v>-5.1598148652327795</c:v>
                </c:pt>
                <c:pt idx="30">
                  <c:v>-5.8165552944234458</c:v>
                </c:pt>
                <c:pt idx="31">
                  <c:v>-4.6678747869609305</c:v>
                </c:pt>
                <c:pt idx="32">
                  <c:v>-3.2536810112444021</c:v>
                </c:pt>
                <c:pt idx="33">
                  <c:v>-2.6248984999358949</c:v>
                </c:pt>
                <c:pt idx="34">
                  <c:v>-4.8804977929053877</c:v>
                </c:pt>
                <c:pt idx="35">
                  <c:v>-4.6882914578189405</c:v>
                </c:pt>
                <c:pt idx="36">
                  <c:v>-4.6815165476140157</c:v>
                </c:pt>
                <c:pt idx="37">
                  <c:v>-2.818735293807308</c:v>
                </c:pt>
                <c:pt idx="38">
                  <c:v>-3.0173812282734649</c:v>
                </c:pt>
                <c:pt idx="39">
                  <c:v>-3.3489389906471265</c:v>
                </c:pt>
                <c:pt idx="40">
                  <c:v>-3.8714698921903761</c:v>
                </c:pt>
                <c:pt idx="41">
                  <c:v>-2.5828915257089964</c:v>
                </c:pt>
                <c:pt idx="42">
                  <c:v>-3.9581248880978213</c:v>
                </c:pt>
                <c:pt idx="43">
                  <c:v>-1.9692060912419929</c:v>
                </c:pt>
                <c:pt idx="44">
                  <c:v>-1.3624866386563514</c:v>
                </c:pt>
                <c:pt idx="45">
                  <c:v>-3.2676717806651903</c:v>
                </c:pt>
                <c:pt idx="46">
                  <c:v>-1.3748966833727778</c:v>
                </c:pt>
                <c:pt idx="47">
                  <c:v>-1.2933708565080761</c:v>
                </c:pt>
                <c:pt idx="48">
                  <c:v>-0.32076254634693629</c:v>
                </c:pt>
                <c:pt idx="49">
                  <c:v>1.0328615695556183</c:v>
                </c:pt>
                <c:pt idx="50">
                  <c:v>0.58418407644394832</c:v>
                </c:pt>
                <c:pt idx="51">
                  <c:v>0.49424960388864697</c:v>
                </c:pt>
                <c:pt idx="52">
                  <c:v>0.21506560219806495</c:v>
                </c:pt>
                <c:pt idx="53">
                  <c:v>3.4794504678735175E-3</c:v>
                </c:pt>
                <c:pt idx="54">
                  <c:v>0.10367747895556369</c:v>
                </c:pt>
                <c:pt idx="55">
                  <c:v>0.18286773922571106</c:v>
                </c:pt>
                <c:pt idx="56">
                  <c:v>-0.50549733442823808</c:v>
                </c:pt>
                <c:pt idx="57">
                  <c:v>0.43116313876199286</c:v>
                </c:pt>
                <c:pt idx="58">
                  <c:v>5.4718342399014262E-2</c:v>
                </c:pt>
                <c:pt idx="59">
                  <c:v>-8.837162837970923E-2</c:v>
                </c:pt>
                <c:pt idx="60">
                  <c:v>-0.42278035016267657</c:v>
                </c:pt>
                <c:pt idx="61">
                  <c:v>9.5988991111338753E-2</c:v>
                </c:pt>
                <c:pt idx="62">
                  <c:v>-4.0698769668133766E-2</c:v>
                </c:pt>
                <c:pt idx="63">
                  <c:v>-1.6806225368885475</c:v>
                </c:pt>
                <c:pt idx="64">
                  <c:v>-0.42371197645239805</c:v>
                </c:pt>
                <c:pt idx="65">
                  <c:v>-0.85775202956366547</c:v>
                </c:pt>
                <c:pt idx="66">
                  <c:v>0.39004116341639067</c:v>
                </c:pt>
                <c:pt idx="67">
                  <c:v>0.27286989559368247</c:v>
                </c:pt>
                <c:pt idx="68">
                  <c:v>0.31542362522952971</c:v>
                </c:pt>
                <c:pt idx="69">
                  <c:v>0.70284174556409795</c:v>
                </c:pt>
                <c:pt idx="70">
                  <c:v>0.65896549404345894</c:v>
                </c:pt>
                <c:pt idx="71">
                  <c:v>0.67783355533579859</c:v>
                </c:pt>
                <c:pt idx="72">
                  <c:v>0.39385506213602861</c:v>
                </c:pt>
                <c:pt idx="73">
                  <c:v>0.30890632555725683</c:v>
                </c:pt>
                <c:pt idx="74">
                  <c:v>0.14702373711273262</c:v>
                </c:pt>
                <c:pt idx="75">
                  <c:v>-9.0561645211271261E-2</c:v>
                </c:pt>
                <c:pt idx="76">
                  <c:v>1.5270778447261448</c:v>
                </c:pt>
                <c:pt idx="77">
                  <c:v>3.5904497536682722</c:v>
                </c:pt>
                <c:pt idx="78">
                  <c:v>2.278786924890372</c:v>
                </c:pt>
                <c:pt idx="79">
                  <c:v>1.7400822329184267</c:v>
                </c:pt>
                <c:pt idx="80">
                  <c:v>1.3517357638944167</c:v>
                </c:pt>
                <c:pt idx="81">
                  <c:v>4.9913072626457202</c:v>
                </c:pt>
                <c:pt idx="82">
                  <c:v>4.2924529146937687</c:v>
                </c:pt>
                <c:pt idx="83">
                  <c:v>3.0082931028305251</c:v>
                </c:pt>
                <c:pt idx="84">
                  <c:v>3.3707041115444141</c:v>
                </c:pt>
                <c:pt idx="85">
                  <c:v>2.660098950464302</c:v>
                </c:pt>
                <c:pt idx="86">
                  <c:v>1.9208172499077159</c:v>
                </c:pt>
                <c:pt idx="87">
                  <c:v>1.2362195692369138</c:v>
                </c:pt>
                <c:pt idx="88">
                  <c:v>0.62303749148462462</c:v>
                </c:pt>
                <c:pt idx="89">
                  <c:v>0.15828295290603714</c:v>
                </c:pt>
                <c:pt idx="90">
                  <c:v>-0.23481562365386735</c:v>
                </c:pt>
                <c:pt idx="91">
                  <c:v>-0.70523567936090892</c:v>
                </c:pt>
                <c:pt idx="92">
                  <c:v>-0.22110023048024027</c:v>
                </c:pt>
                <c:pt idx="93">
                  <c:v>0.70258726687829465</c:v>
                </c:pt>
                <c:pt idx="94">
                  <c:v>0.62745938173827465</c:v>
                </c:pt>
                <c:pt idx="95">
                  <c:v>1.7655880800667505</c:v>
                </c:pt>
                <c:pt idx="96">
                  <c:v>2.9458882210597839</c:v>
                </c:pt>
                <c:pt idx="97">
                  <c:v>3.437385389707508</c:v>
                </c:pt>
                <c:pt idx="98">
                  <c:v>3.1762960094207995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12.221675482839219</c:v>
                </c:pt>
                <c:pt idx="1">
                  <c:v>13.295477087879389</c:v>
                </c:pt>
                <c:pt idx="2">
                  <c:v>13.832696008597635</c:v>
                </c:pt>
                <c:pt idx="3">
                  <c:v>11.48561495440117</c:v>
                </c:pt>
                <c:pt idx="4">
                  <c:v>14.811184193818727</c:v>
                </c:pt>
                <c:pt idx="5">
                  <c:v>9.895033282130056</c:v>
                </c:pt>
                <c:pt idx="6">
                  <c:v>10.063952303302079</c:v>
                </c:pt>
                <c:pt idx="7">
                  <c:v>14.885891064002434</c:v>
                </c:pt>
                <c:pt idx="8">
                  <c:v>11.516757520694528</c:v>
                </c:pt>
                <c:pt idx="9">
                  <c:v>10.966542750929369</c:v>
                </c:pt>
                <c:pt idx="10">
                  <c:v>9.2117500000000003</c:v>
                </c:pt>
                <c:pt idx="11">
                  <c:v>6.5580207317274795</c:v>
                </c:pt>
                <c:pt idx="12">
                  <c:v>10.647653098041788</c:v>
                </c:pt>
                <c:pt idx="13">
                  <c:v>11.870210377312443</c:v>
                </c:pt>
                <c:pt idx="14">
                  <c:v>13.180570801317234</c:v>
                </c:pt>
                <c:pt idx="15">
                  <c:v>8.5065267878593733</c:v>
                </c:pt>
                <c:pt idx="16">
                  <c:v>5.7649947554114611</c:v>
                </c:pt>
                <c:pt idx="17">
                  <c:v>0.51688246148023154</c:v>
                </c:pt>
                <c:pt idx="18">
                  <c:v>7.1631244522348823</c:v>
                </c:pt>
                <c:pt idx="19">
                  <c:v>7.3123340012115001</c:v>
                </c:pt>
                <c:pt idx="20">
                  <c:v>6.2057962078002147</c:v>
                </c:pt>
                <c:pt idx="21">
                  <c:v>11.041433970347477</c:v>
                </c:pt>
                <c:pt idx="22">
                  <c:v>9.6380080189538901</c:v>
                </c:pt>
                <c:pt idx="23">
                  <c:v>7.3406853507409799</c:v>
                </c:pt>
                <c:pt idx="24">
                  <c:v>6.9008351043132095</c:v>
                </c:pt>
                <c:pt idx="25">
                  <c:v>5.3911299309115224</c:v>
                </c:pt>
                <c:pt idx="26">
                  <c:v>5.4893810915637742</c:v>
                </c:pt>
                <c:pt idx="27">
                  <c:v>7.3190464085588927</c:v>
                </c:pt>
                <c:pt idx="28">
                  <c:v>9.0603673388777946</c:v>
                </c:pt>
                <c:pt idx="29">
                  <c:v>6.9314456847263823</c:v>
                </c:pt>
                <c:pt idx="30">
                  <c:v>4.793735717457464</c:v>
                </c:pt>
                <c:pt idx="31">
                  <c:v>4.9804759131016336</c:v>
                </c:pt>
                <c:pt idx="32">
                  <c:v>6.5069324369314705</c:v>
                </c:pt>
                <c:pt idx="33">
                  <c:v>6.3130903030044019</c:v>
                </c:pt>
                <c:pt idx="34">
                  <c:v>3.3949901611444986</c:v>
                </c:pt>
                <c:pt idx="35">
                  <c:v>-2.8054298642533935</c:v>
                </c:pt>
                <c:pt idx="36">
                  <c:v>-3.4566127055243245</c:v>
                </c:pt>
                <c:pt idx="37">
                  <c:v>4.1058107266837593</c:v>
                </c:pt>
                <c:pt idx="38">
                  <c:v>4.1139787211629626</c:v>
                </c:pt>
                <c:pt idx="39">
                  <c:v>6.7370148657036752</c:v>
                </c:pt>
                <c:pt idx="40">
                  <c:v>4.9487246910333944</c:v>
                </c:pt>
                <c:pt idx="41">
                  <c:v>3.301565261297652</c:v>
                </c:pt>
                <c:pt idx="42">
                  <c:v>-2.8596404385512222</c:v>
                </c:pt>
                <c:pt idx="43">
                  <c:v>2.5297860889203139</c:v>
                </c:pt>
                <c:pt idx="44">
                  <c:v>1.1647916688715088</c:v>
                </c:pt>
                <c:pt idx="45">
                  <c:v>1.1379411689308661</c:v>
                </c:pt>
                <c:pt idx="46">
                  <c:v>5.3519953493827268</c:v>
                </c:pt>
                <c:pt idx="47">
                  <c:v>6.7467361027058548</c:v>
                </c:pt>
                <c:pt idx="48">
                  <c:v>6.8346128171594751</c:v>
                </c:pt>
                <c:pt idx="49">
                  <c:v>7.1122576696746114</c:v>
                </c:pt>
                <c:pt idx="50">
                  <c:v>6.8024898099473816</c:v>
                </c:pt>
                <c:pt idx="51">
                  <c:v>5.6116720468225179</c:v>
                </c:pt>
                <c:pt idx="52">
                  <c:v>5.7422721198155742</c:v>
                </c:pt>
                <c:pt idx="53">
                  <c:v>5.4549596393979405</c:v>
                </c:pt>
                <c:pt idx="54">
                  <c:v>4.2891454679726904</c:v>
                </c:pt>
                <c:pt idx="55">
                  <c:v>5.0901245406773175</c:v>
                </c:pt>
                <c:pt idx="56">
                  <c:v>7.1307303275590135</c:v>
                </c:pt>
                <c:pt idx="57">
                  <c:v>8.3249840345694501</c:v>
                </c:pt>
                <c:pt idx="58">
                  <c:v>8.1297270568016931</c:v>
                </c:pt>
                <c:pt idx="59">
                  <c:v>5.8050250898579705</c:v>
                </c:pt>
                <c:pt idx="60">
                  <c:v>5.1198013941858411</c:v>
                </c:pt>
                <c:pt idx="61">
                  <c:v>4.368709040832023</c:v>
                </c:pt>
                <c:pt idx="62">
                  <c:v>4.0817642312213964</c:v>
                </c:pt>
                <c:pt idx="63">
                  <c:v>1.2878935191056327</c:v>
                </c:pt>
                <c:pt idx="64">
                  <c:v>2.1004525328409476</c:v>
                </c:pt>
                <c:pt idx="65">
                  <c:v>0.72552699825833267</c:v>
                </c:pt>
                <c:pt idx="66">
                  <c:v>2.8288036954992868</c:v>
                </c:pt>
                <c:pt idx="67">
                  <c:v>2.7491491611907235</c:v>
                </c:pt>
                <c:pt idx="68">
                  <c:v>2.0179511445407261</c:v>
                </c:pt>
                <c:pt idx="69">
                  <c:v>0.85763070629503713</c:v>
                </c:pt>
                <c:pt idx="70">
                  <c:v>0.16089857261406471</c:v>
                </c:pt>
                <c:pt idx="71">
                  <c:v>0.12355093367280889</c:v>
                </c:pt>
                <c:pt idx="72">
                  <c:v>-1.3864816639697315</c:v>
                </c:pt>
                <c:pt idx="73">
                  <c:v>-2.0679117752330347</c:v>
                </c:pt>
                <c:pt idx="74">
                  <c:v>-3.0172961492317008</c:v>
                </c:pt>
                <c:pt idx="75">
                  <c:v>-2.1658320572526693</c:v>
                </c:pt>
                <c:pt idx="76">
                  <c:v>-0.38579656520243821</c:v>
                </c:pt>
                <c:pt idx="77">
                  <c:v>2.3549439893660411</c:v>
                </c:pt>
                <c:pt idx="78">
                  <c:v>1.6309457296986507</c:v>
                </c:pt>
                <c:pt idx="79">
                  <c:v>1.2224679097161943</c:v>
                </c:pt>
                <c:pt idx="80">
                  <c:v>0.90536257608394932</c:v>
                </c:pt>
                <c:pt idx="81">
                  <c:v>4.0204534526537969</c:v>
                </c:pt>
                <c:pt idx="82">
                  <c:v>3.0794030138338249</c:v>
                </c:pt>
                <c:pt idx="83">
                  <c:v>2.5029078016225728</c:v>
                </c:pt>
                <c:pt idx="84">
                  <c:v>3.0557645859708198</c:v>
                </c:pt>
                <c:pt idx="85">
                  <c:v>0.48688781859634833</c:v>
                </c:pt>
                <c:pt idx="86">
                  <c:v>-1.6620061557101651</c:v>
                </c:pt>
                <c:pt idx="87">
                  <c:v>-2.3349493338183116</c:v>
                </c:pt>
                <c:pt idx="88">
                  <c:v>-2.6788427431127251</c:v>
                </c:pt>
                <c:pt idx="89">
                  <c:v>-4.7576586323116903</c:v>
                </c:pt>
                <c:pt idx="90">
                  <c:v>-5.3093976338118472</c:v>
                </c:pt>
                <c:pt idx="91">
                  <c:v>-7.19993612959885</c:v>
                </c:pt>
                <c:pt idx="92">
                  <c:v>-6.8299465136412145</c:v>
                </c:pt>
                <c:pt idx="93">
                  <c:v>-6.798559011300064</c:v>
                </c:pt>
                <c:pt idx="94">
                  <c:v>-8.5662831219915141</c:v>
                </c:pt>
                <c:pt idx="95">
                  <c:v>-7.7790147422673803E-2</c:v>
                </c:pt>
                <c:pt idx="96">
                  <c:v>-4.003795863006868</c:v>
                </c:pt>
                <c:pt idx="97">
                  <c:v>-3.4661013642689005</c:v>
                </c:pt>
                <c:pt idx="98">
                  <c:v>-2.0801796687633658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7.410408630321123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6255849784382088E-2"/>
          <c:y val="1.4416870708924678E-3"/>
          <c:w val="0.88622116838372433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2234960180915"/>
          <c:y val="0.2263684033662203"/>
          <c:w val="0.82656741241710541"/>
          <c:h val="0.682964130558288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Sicilia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0.0</c:formatCode>
                <c:ptCount val="3"/>
                <c:pt idx="0" formatCode="#,##0.0_ ;\-#,##0.0\ ">
                  <c:v>-4.2594802625278261</c:v>
                </c:pt>
                <c:pt idx="1">
                  <c:v>-0.55143668231469356</c:v>
                </c:pt>
                <c:pt idx="2" formatCode="#,##0.0_ ;\-#,##0.0\ ">
                  <c:v>-3.6458280839008319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B4-4146-86F9-2B2E17D0BD22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B4-4146-86F9-2B2E17D0BD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803053943770224"/>
          <c:y val="1.8439750603787358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117500220729279E-2"/>
          <c:y val="0.13715433569652052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Sicilia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52F-4C30-AB78-1FF09A50B35E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13.542852193320831</c:v>
                </c:pt>
                <c:pt idx="2">
                  <c:v>14.145358214264251</c:v>
                </c:pt>
                <c:pt idx="3">
                  <c:v>16.992153637190562</c:v>
                </c:pt>
                <c:pt idx="4">
                  <c:v>20.613699029178868</c:v>
                </c:pt>
                <c:pt idx="5">
                  <c:v>24.429067638884526</c:v>
                </c:pt>
                <c:pt idx="6">
                  <c:v>23.324913188585711</c:v>
                </c:pt>
                <c:pt idx="8">
                  <c:v>28.871488878457484</c:v>
                </c:pt>
                <c:pt idx="9">
                  <c:v>32.992159684547559</c:v>
                </c:pt>
                <c:pt idx="10">
                  <c:v>39.471645328618891</c:v>
                </c:pt>
                <c:pt idx="11">
                  <c:v>49.587636739295924</c:v>
                </c:pt>
                <c:pt idx="12">
                  <c:v>68.482438515552261</c:v>
                </c:pt>
                <c:pt idx="13">
                  <c:v>98.667737926595194</c:v>
                </c:pt>
                <c:pt idx="14">
                  <c:v>126.20018624963873</c:v>
                </c:pt>
                <c:pt idx="15">
                  <c:v>167.55246539712601</c:v>
                </c:pt>
                <c:pt idx="16">
                  <c:v>184.23429205588874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F-4C30-AB78-1FF09A50B35E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52F-4C30-AB78-1FF09A50B35E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652F-4C30-AB78-1FF09A50B35E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2F-4C30-AB78-1FF09A50B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622332719211485"/>
          <c:y val="1.1972222222222204E-3"/>
          <c:w val="0.56420623065620512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4253-4F20-8432-164F0D392AC3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E9E-4328-AFD9-19C88C669B29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E9E-4328-AFD9-19C88C669B29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9E-4328-AFD9-19C88C669B29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E9E-4328-AFD9-19C88C669B29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2E9E-4328-AFD9-19C88C669B29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E9E-4328-AFD9-19C88C669B29}"/>
              </c:ext>
            </c:extLst>
          </c:dPt>
          <c:dPt>
            <c:idx val="16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E9E-4328-AFD9-19C88C669B29}"/>
              </c:ext>
            </c:extLst>
          </c:dPt>
          <c:dPt>
            <c:idx val="19"/>
            <c:invertIfNegative val="0"/>
            <c:bubble3D val="0"/>
            <c:spPr>
              <a:solidFill>
                <a:srgbClr val="4472C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2E9E-4328-AFD9-19C88C669B29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E9E-4328-AFD9-19C88C669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8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Sicilia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101.1678034660998</c:v>
                </c:pt>
                <c:pt idx="2">
                  <c:v>101.0687925766333</c:v>
                </c:pt>
                <c:pt idx="3">
                  <c:v>103.76481296212829</c:v>
                </c:pt>
                <c:pt idx="4">
                  <c:v>107.3094495942226</c:v>
                </c:pt>
                <c:pt idx="5">
                  <c:v>107.4074327134727</c:v>
                </c:pt>
                <c:pt idx="6">
                  <c:v>110.10425267235458</c:v>
                </c:pt>
                <c:pt idx="7">
                  <c:v>114.54592573411577</c:v>
                </c:pt>
                <c:pt idx="8">
                  <c:v>116.86348941720068</c:v>
                </c:pt>
                <c:pt idx="9">
                  <c:v>117.64507041281836</c:v>
                </c:pt>
                <c:pt idx="10">
                  <c:v>120.41703346487709</c:v>
                </c:pt>
                <c:pt idx="11">
                  <c:v>122.64997526264554</c:v>
                </c:pt>
                <c:pt idx="12">
                  <c:v>121.26918963690537</c:v>
                </c:pt>
                <c:pt idx="13">
                  <c:v>119.72509910724291</c:v>
                </c:pt>
                <c:pt idx="14">
                  <c:v>118.45805633372628</c:v>
                </c:pt>
                <c:pt idx="15">
                  <c:v>117.91513937038438</c:v>
                </c:pt>
                <c:pt idx="16">
                  <c:v>119.46099695826111</c:v>
                </c:pt>
                <c:pt idx="17">
                  <c:v>120.80108759433546</c:v>
                </c:pt>
                <c:pt idx="18">
                  <c:v>123.09680621719311</c:v>
                </c:pt>
                <c:pt idx="19">
                  <c:v>122.70675138391236</c:v>
                </c:pt>
                <c:pt idx="20">
                  <c:v>127.51882570703894</c:v>
                </c:pt>
                <c:pt idx="21">
                  <c:v>130.6096512171577</c:v>
                </c:pt>
                <c:pt idx="22">
                  <c:v>129.82445774696922</c:v>
                </c:pt>
                <c:pt idx="23">
                  <c:v>129.752649020738</c:v>
                </c:pt>
                <c:pt idx="24">
                  <c:v>130.21616481642874</c:v>
                </c:pt>
                <c:pt idx="25">
                  <c:v>133.01479871308629</c:v>
                </c:pt>
                <c:pt idx="26">
                  <c:v>135.17160240183642</c:v>
                </c:pt>
                <c:pt idx="27">
                  <c:v>134.7453254677134</c:v>
                </c:pt>
                <c:pt idx="28">
                  <c:v>132.65117965866588</c:v>
                </c:pt>
                <c:pt idx="29">
                  <c:v>127.06979875168514</c:v>
                </c:pt>
                <c:pt idx="30">
                  <c:v>126.02024749289322</c:v>
                </c:pt>
                <c:pt idx="31">
                  <c:v>124.00299421370393</c:v>
                </c:pt>
                <c:pt idx="32">
                  <c:v>120.94267152534709</c:v>
                </c:pt>
                <c:pt idx="33">
                  <c:v>118.53193184542883</c:v>
                </c:pt>
                <c:pt idx="34">
                  <c:v>115.65068613983271</c:v>
                </c:pt>
                <c:pt idx="35">
                  <c:v>116.59271495191383</c:v>
                </c:pt>
                <c:pt idx="36">
                  <c:v>116.71485333405222</c:v>
                </c:pt>
                <c:pt idx="37">
                  <c:v>117.22730073965273</c:v>
                </c:pt>
                <c:pt idx="38">
                  <c:v>115.93576042821614</c:v>
                </c:pt>
                <c:pt idx="39">
                  <c:v>115.91656906952427</c:v>
                </c:pt>
                <c:pt idx="40">
                  <c:v>106.21057118487653</c:v>
                </c:pt>
                <c:pt idx="41">
                  <c:v>115.21106422118883</c:v>
                </c:pt>
                <c:pt idx="42">
                  <c:v>124.2002457944311</c:v>
                </c:pt>
                <c:pt idx="43">
                  <c:v>124.40969850386305</c:v>
                </c:pt>
                <c:pt idx="44">
                  <c:v>126.64873271627977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>
                    <a:solidFill>
                      <a:sysClr val="windowText" lastClr="000000"/>
                    </a:solidFill>
                  </a:rPr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52270987117063117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40A-4085-9B3A-A09B15935D6E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dPt>
            <c:idx val="18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F96-4B49-B1F6-9A2B431E177F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Italia=100</a:t>
                </a:r>
              </a:p>
            </c:rich>
          </c:tx>
          <c:layout>
            <c:manualLayout>
              <c:xMode val="edge"/>
              <c:yMode val="edge"/>
              <c:x val="0.27074314462874133"/>
              <c:y val="2.499349361476814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553301019460092"/>
          <c:y val="1.9410566369616526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17725759449934E-2"/>
          <c:y val="0.11926894781339772"/>
          <c:w val="0.70102644563082361"/>
          <c:h val="0.721664957879271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Sicilia</c:v>
                  </c:pt>
                  <c:pt idx="1">
                    <c:v>Italia</c:v>
                  </c:pt>
                  <c:pt idx="3">
                    <c:v>Sicilia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24.558258642765686</c:v>
                </c:pt>
                <c:pt idx="1">
                  <c:v>12.898040235455399</c:v>
                </c:pt>
                <c:pt idx="3">
                  <c:v>0.78811078585904071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E-4C64-91B7-894A8530C9BF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Sicilia</c:v>
                  </c:pt>
                  <c:pt idx="1">
                    <c:v>Italia</c:v>
                  </c:pt>
                  <c:pt idx="3">
                    <c:v>Sicilia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67.554417413572338</c:v>
                </c:pt>
                <c:pt idx="1">
                  <c:v>76.896527268858904</c:v>
                </c:pt>
                <c:pt idx="3">
                  <c:v>18.824589056518803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E-4C64-91B7-894A8530C9BF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Sicilia</c:v>
                  </c:pt>
                  <c:pt idx="1">
                    <c:v>Italia</c:v>
                  </c:pt>
                  <c:pt idx="3">
                    <c:v>Sicilia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3.9948783610755441</c:v>
                </c:pt>
                <c:pt idx="1">
                  <c:v>5.9454859223186212</c:v>
                </c:pt>
                <c:pt idx="3">
                  <c:v>33.258275163251518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E-4C64-91B7-894A8530C9BF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Sicilia</c:v>
                  </c:pt>
                  <c:pt idx="1">
                    <c:v>Italia</c:v>
                  </c:pt>
                  <c:pt idx="3">
                    <c:v>Sicilia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2.8169014084507045</c:v>
                </c:pt>
                <c:pt idx="1">
                  <c:v>3.2623342237772155</c:v>
                </c:pt>
                <c:pt idx="3">
                  <c:v>32.875478495834273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E-4C64-91B7-894A8530C9BF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Sicilia</c:v>
                  </c:pt>
                  <c:pt idx="1">
                    <c:v>Italia</c:v>
                  </c:pt>
                  <c:pt idx="3">
                    <c:v>Sicilia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1.0755441741357235</c:v>
                </c:pt>
                <c:pt idx="1">
                  <c:v>0.99761234958984424</c:v>
                </c:pt>
                <c:pt idx="3">
                  <c:v>14.253546498536366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E-4C64-91B7-894A853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879330304300401"/>
          <c:y val="0.20605154546857207"/>
          <c:w val="0.19062152174674027"/>
          <c:h val="0.497906540783040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29671717171718"/>
          <c:y val="0.11175126489309613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Sicilia</c:v>
                  </c:pt>
                  <c:pt idx="1">
                    <c:v>Italia</c:v>
                  </c:pt>
                  <c:pt idx="3">
                    <c:v>Sicilia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44.5</c:v>
                </c:pt>
                <c:pt idx="1">
                  <c:v>53.8</c:v>
                </c:pt>
                <c:pt idx="3">
                  <c:v>47.3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A4-430E-8D32-B74571A20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Sicilia</c:v>
                  </c:pt>
                  <c:pt idx="1">
                    <c:v>Italia</c:v>
                  </c:pt>
                  <c:pt idx="3">
                    <c:v>Sicilia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74.099999999999994</c:v>
                </c:pt>
                <c:pt idx="1">
                  <c:v>74.599999999999994</c:v>
                </c:pt>
                <c:pt idx="3">
                  <c:v>60.2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A4-430E-8D32-B74571A209E3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Sicilia</c:v>
                  </c:pt>
                  <c:pt idx="1">
                    <c:v>Italia</c:v>
                  </c:pt>
                  <c:pt idx="3">
                    <c:v>Sicilia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 formatCode="0.0">
                  <c:v>16.600000000000001</c:v>
                </c:pt>
                <c:pt idx="1">
                  <c:v>33.5</c:v>
                </c:pt>
                <c:pt idx="3">
                  <c:v>34.6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A4-430E-8D32-B74571A20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</c:f>
              <c:strCache>
                <c:ptCount val="1"/>
                <c:pt idx="0">
                  <c:v>Agric-Sicilia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0.0</c:formatCode>
                <c:ptCount val="19"/>
                <c:pt idx="0">
                  <c:v>53.9</c:v>
                </c:pt>
                <c:pt idx="1">
                  <c:v>55.2</c:v>
                </c:pt>
                <c:pt idx="2">
                  <c:v>56</c:v>
                </c:pt>
                <c:pt idx="4">
                  <c:v>55.5</c:v>
                </c:pt>
                <c:pt idx="5">
                  <c:v>53.9</c:v>
                </c:pt>
                <c:pt idx="6">
                  <c:v>54.2</c:v>
                </c:pt>
                <c:pt idx="7">
                  <c:v>52.3</c:v>
                </c:pt>
                <c:pt idx="8">
                  <c:v>52.1</c:v>
                </c:pt>
                <c:pt idx="10">
                  <c:v>51.2</c:v>
                </c:pt>
                <c:pt idx="11">
                  <c:v>41</c:v>
                </c:pt>
                <c:pt idx="12">
                  <c:v>28.7</c:v>
                </c:pt>
                <c:pt idx="13">
                  <c:v>19.899999999999999</c:v>
                </c:pt>
                <c:pt idx="14">
                  <c:v>16.3</c:v>
                </c:pt>
                <c:pt idx="15">
                  <c:v>9.5</c:v>
                </c:pt>
                <c:pt idx="16">
                  <c:v>11</c:v>
                </c:pt>
                <c:pt idx="17">
                  <c:v>6</c:v>
                </c:pt>
                <c:pt idx="18">
                  <c:v>5.2326269449179721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5E-4022-B3D3-BABDD95A3964}"/>
            </c:ext>
          </c:extLst>
        </c:ser>
        <c:ser>
          <c:idx val="1"/>
          <c:order val="1"/>
          <c:tx>
            <c:strRef>
              <c:f>'8'!$D$2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5E-4022-B3D3-BABDD95A3964}"/>
            </c:ext>
          </c:extLst>
        </c:ser>
        <c:ser>
          <c:idx val="2"/>
          <c:order val="2"/>
          <c:tx>
            <c:strRef>
              <c:f>'8'!$E$2</c:f>
              <c:strCache>
                <c:ptCount val="1"/>
                <c:pt idx="0">
                  <c:v>Ind-Sicilia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23.1</c:v>
                </c:pt>
                <c:pt idx="1">
                  <c:v>21.4</c:v>
                </c:pt>
                <c:pt idx="2">
                  <c:v>19.8</c:v>
                </c:pt>
                <c:pt idx="4">
                  <c:v>19.3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20.9</c:v>
                </c:pt>
                <c:pt idx="10" formatCode="0.0">
                  <c:v>22.2</c:v>
                </c:pt>
                <c:pt idx="11">
                  <c:v>29.9</c:v>
                </c:pt>
                <c:pt idx="12">
                  <c:v>33.6</c:v>
                </c:pt>
                <c:pt idx="13">
                  <c:v>28.7</c:v>
                </c:pt>
                <c:pt idx="14">
                  <c:v>23.9</c:v>
                </c:pt>
                <c:pt idx="15">
                  <c:v>22</c:v>
                </c:pt>
                <c:pt idx="16">
                  <c:v>17</c:v>
                </c:pt>
                <c:pt idx="17" formatCode="0.00">
                  <c:v>16.3</c:v>
                </c:pt>
                <c:pt idx="18" formatCode="0.0">
                  <c:v>17.384420852365224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5E-4022-B3D3-BABDD95A3964}"/>
            </c:ext>
          </c:extLst>
        </c:ser>
        <c:ser>
          <c:idx val="3"/>
          <c:order val="3"/>
          <c:tx>
            <c:strRef>
              <c:f>'8'!$F$2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5E-4022-B3D3-BABDD95A39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080283372434692E-2"/>
          <c:y val="9.8226851851851184E-3"/>
          <c:w val="0.90165541885617828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</c:f>
              <c:strCache>
                <c:ptCount val="1"/>
                <c:pt idx="0">
                  <c:v>Servizi-Sicilia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23</c:v>
                </c:pt>
                <c:pt idx="1">
                  <c:v>23.4</c:v>
                </c:pt>
                <c:pt idx="2">
                  <c:v>24.2</c:v>
                </c:pt>
                <c:pt idx="4">
                  <c:v>25.2</c:v>
                </c:pt>
                <c:pt idx="5">
                  <c:v>26.1</c:v>
                </c:pt>
                <c:pt idx="6">
                  <c:v>25.8</c:v>
                </c:pt>
                <c:pt idx="7">
                  <c:v>27.7</c:v>
                </c:pt>
                <c:pt idx="8">
                  <c:v>27</c:v>
                </c:pt>
                <c:pt idx="10" formatCode="0.0">
                  <c:v>26</c:v>
                </c:pt>
                <c:pt idx="11">
                  <c:v>29.1</c:v>
                </c:pt>
                <c:pt idx="12">
                  <c:v>37.700000000000003</c:v>
                </c:pt>
                <c:pt idx="13">
                  <c:v>51.4</c:v>
                </c:pt>
                <c:pt idx="14">
                  <c:v>59.7</c:v>
                </c:pt>
                <c:pt idx="15">
                  <c:v>68.599999999999994</c:v>
                </c:pt>
                <c:pt idx="16" formatCode="0.0">
                  <c:v>72</c:v>
                </c:pt>
                <c:pt idx="17">
                  <c:v>77.7</c:v>
                </c:pt>
                <c:pt idx="18" formatCode="0.0">
                  <c:v>77.382952202716794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E1-4D4C-BEE5-9C3790C1DBAB}"/>
            </c:ext>
          </c:extLst>
        </c:ser>
        <c:ser>
          <c:idx val="1"/>
          <c:order val="1"/>
          <c:tx>
            <c:strRef>
              <c:f>'8'!$J$2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E1-4D4C-BEE5-9C3790C1D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9753957676751978E-2"/>
          <c:y val="9.8226851851851184E-3"/>
          <c:w val="0.89298184115057855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Sicilia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118.14358861605834</c:v>
                </c:pt>
                <c:pt idx="1">
                  <c:v>99.546116351882134</c:v>
                </c:pt>
                <c:pt idx="2">
                  <c:v>88.863835620123425</c:v>
                </c:pt>
                <c:pt idx="3">
                  <c:v>81.387954943494123</c:v>
                </c:pt>
                <c:pt idx="4">
                  <c:v>70.242831995469501</c:v>
                </c:pt>
                <c:pt idx="5">
                  <c:v>43.909897131745879</c:v>
                </c:pt>
                <c:pt idx="6">
                  <c:v>29.583336867819259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7C-442D-934E-681E5C2ADA2E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7C-442D-934E-681E5C2ADA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per</a:t>
                </a:r>
                <a:r>
                  <a:rPr lang="en-US" sz="7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1.000 </a:t>
                </a:r>
                <a:endParaRPr lang="en-US" sz="7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2.7778716501639013E-3"/>
              <c:y val="4.58247885013228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564165819648904"/>
          <c:y val="1.9704870892283281E-2"/>
          <c:w val="0.62101210607175261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Sicilia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30.263783420913448</c:v>
                </c:pt>
                <c:pt idx="1">
                  <c:v>32.006347806323276</c:v>
                </c:pt>
                <c:pt idx="2">
                  <c:v>34.448155890713274</c:v>
                </c:pt>
                <c:pt idx="3">
                  <c:v>39.259586237929696</c:v>
                </c:pt>
                <c:pt idx="4">
                  <c:v>39.845875854192563</c:v>
                </c:pt>
                <c:pt idx="5">
                  <c:v>42.873895324020509</c:v>
                </c:pt>
                <c:pt idx="6">
                  <c:v>57.859195379323687</c:v>
                </c:pt>
                <c:pt idx="7">
                  <c:v>66.524956194788302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06-42F0-A611-AF73E7CA61F1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06-42F0-A611-AF73E7CA6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per</a:t>
                </a:r>
                <a:r>
                  <a:rPr lang="en-US" sz="7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 1.000 </a:t>
                </a:r>
                <a:endParaRPr lang="en-US" sz="700">
                  <a:solidFill>
                    <a:sysClr val="windowText" lastClr="000000"/>
                  </a:solidFill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2.7777562287472682E-3"/>
              <c:y val="4.577547806524184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71831969279698"/>
          <c:y val="1.3980555555555555E-2"/>
          <c:w val="0.6526149748522813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668771498685869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Sicilia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In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2.0796032722426241</c:v>
                </c:pt>
                <c:pt idx="1">
                  <c:v>8.7230736278383425</c:v>
                </c:pt>
                <c:pt idx="2">
                  <c:v>13.439970392934406</c:v>
                </c:pt>
                <c:pt idx="3">
                  <c:v>25.978443707235915</c:v>
                </c:pt>
                <c:pt idx="4">
                  <c:v>49.778913325737257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In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205711465701595"/>
          <c:y val="4.7680078216327658E-2"/>
          <c:w val="0.43817373737373738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Sicilia</c:v>
                  </c:pt>
                  <c:pt idx="3">
                    <c:v>Italia</c:v>
                  </c:pt>
                  <c:pt idx="4">
                    <c:v>Sicilia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0.48227924460575117</c:v>
                </c:pt>
                <c:pt idx="3">
                  <c:v>26.799949386308995</c:v>
                </c:pt>
                <c:pt idx="4">
                  <c:v>0.76923076923076927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F-44D4-B8C3-CBB011EE3069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Sicilia</c:v>
                  </c:pt>
                  <c:pt idx="3">
                    <c:v>Italia</c:v>
                  </c:pt>
                  <c:pt idx="4">
                    <c:v>Sicilia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4.3881864954333345</c:v>
                </c:pt>
                <c:pt idx="3">
                  <c:v>18.575224598253829</c:v>
                </c:pt>
                <c:pt idx="4">
                  <c:v>2.8205128205128207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BF-44D4-B8C3-CBB011EE3069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Sicilia</c:v>
                  </c:pt>
                  <c:pt idx="3">
                    <c:v>Italia</c:v>
                  </c:pt>
                  <c:pt idx="4">
                    <c:v>Sicilia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18.164439004772728</c:v>
                </c:pt>
                <c:pt idx="3">
                  <c:v>19.815260027837532</c:v>
                </c:pt>
                <c:pt idx="4">
                  <c:v>12.564102564102564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BF-44D4-B8C3-CBB011EE3069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Sicilia</c:v>
                  </c:pt>
                  <c:pt idx="3">
                    <c:v>Italia</c:v>
                  </c:pt>
                  <c:pt idx="4">
                    <c:v>Sicilia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46.318167617224368</c:v>
                </c:pt>
                <c:pt idx="3">
                  <c:v>19.865873718840945</c:v>
                </c:pt>
                <c:pt idx="4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BF-44D4-B8C3-CBB011EE3069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Sicilia</c:v>
                  </c:pt>
                  <c:pt idx="3">
                    <c:v>Italia</c:v>
                  </c:pt>
                  <c:pt idx="4">
                    <c:v>Sicilia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30.64692763796381</c:v>
                </c:pt>
                <c:pt idx="3">
                  <c:v>14.943692268758699</c:v>
                </c:pt>
                <c:pt idx="4">
                  <c:v>53.846153846153847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BF-44D4-B8C3-CBB011EE3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8400821379504"/>
          <c:y val="0.15371606534363871"/>
          <c:w val="0.86938758571614716"/>
          <c:h val="0.64562434535017055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Palermo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111.89535290880896</c:v>
                </c:pt>
                <c:pt idx="2">
                  <c:v>122.50512730728829</c:v>
                </c:pt>
                <c:pt idx="4">
                  <c:v>154.85468460807363</c:v>
                </c:pt>
                <c:pt idx="5">
                  <c:v>169.81141513681158</c:v>
                </c:pt>
                <c:pt idx="6">
                  <c:v>198.83447551398129</c:v>
                </c:pt>
                <c:pt idx="7">
                  <c:v>190.04051823320495</c:v>
                </c:pt>
                <c:pt idx="8">
                  <c:v>206.03271472162473</c:v>
                </c:pt>
                <c:pt idx="10">
                  <c:v>245.45545495472965</c:v>
                </c:pt>
                <c:pt idx="11">
                  <c:v>294.12735731078988</c:v>
                </c:pt>
                <c:pt idx="12">
                  <c:v>321.54969736381372</c:v>
                </c:pt>
                <c:pt idx="13">
                  <c:v>351.04797158721425</c:v>
                </c:pt>
                <c:pt idx="14">
                  <c:v>349.43724676104245</c:v>
                </c:pt>
                <c:pt idx="15">
                  <c:v>343.51458156170281</c:v>
                </c:pt>
                <c:pt idx="16">
                  <c:v>328.92801760792355</c:v>
                </c:pt>
                <c:pt idx="17">
                  <c:v>317.86303836726529</c:v>
                </c:pt>
                <c:pt idx="18">
                  <c:v>314.48651893352013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92-4201-A525-D5B870CF8D69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107.11695766129945</c:v>
                </c:pt>
                <c:pt idx="2">
                  <c:v>121.6835891702013</c:v>
                </c:pt>
                <c:pt idx="4">
                  <c:v>147.50100720206058</c:v>
                </c:pt>
                <c:pt idx="5">
                  <c:v>157.19323341285326</c:v>
                </c:pt>
                <c:pt idx="6">
                  <c:v>173.1713058318131</c:v>
                </c:pt>
                <c:pt idx="7">
                  <c:v>159.61776115957247</c:v>
                </c:pt>
                <c:pt idx="8">
                  <c:v>162.42525202685266</c:v>
                </c:pt>
                <c:pt idx="10">
                  <c:v>180.90299625637704</c:v>
                </c:pt>
                <c:pt idx="11">
                  <c:v>187.09151732161206</c:v>
                </c:pt>
                <c:pt idx="12">
                  <c:v>182.7987995056788</c:v>
                </c:pt>
                <c:pt idx="13">
                  <c:v>190.35983142379894</c:v>
                </c:pt>
                <c:pt idx="14">
                  <c:v>193.17637579274719</c:v>
                </c:pt>
                <c:pt idx="15">
                  <c:v>193.84814561652078</c:v>
                </c:pt>
                <c:pt idx="16">
                  <c:v>196.70724144330919</c:v>
                </c:pt>
                <c:pt idx="17">
                  <c:v>190.01308230991043</c:v>
                </c:pt>
                <c:pt idx="18">
                  <c:v>188.23633260754428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92-4201-A525-D5B870CF8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407688001155819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50583780215"/>
          <c:y val="2.3496081051795133E-2"/>
          <c:w val="0.62612853505882127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36047200023504528"/>
          <c:y val="4.3276661514683151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0.16208010320193747"/>
          <c:w val="0.75840767973856205"/>
          <c:h val="0.49807299589869652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9B7-4700-A45F-862E09A9BA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9B7-4700-A45F-862E09A9BA3C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9B7-4700-A45F-862E09A9BA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9B7-4700-A45F-862E09A9BA3C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Palermo</c:v>
                  </c:pt>
                  <c:pt idx="1">
                    <c:v>Altri comuni</c:v>
                  </c:pt>
                  <c:pt idx="2">
                    <c:v>Palermo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 formatCode="0.00">
                  <c:v>5.07</c:v>
                </c:pt>
                <c:pt idx="1">
                  <c:v>4.5</c:v>
                </c:pt>
                <c:pt idx="2" formatCode="0.00">
                  <c:v>22.155999999999999</c:v>
                </c:pt>
                <c:pt idx="3">
                  <c:v>23.9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9B7-4700-A45F-862E09A9B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Palermo</c:v>
                  </c:pt>
                  <c:pt idx="1">
                    <c:v>Altri comuni</c:v>
                  </c:pt>
                  <c:pt idx="2">
                    <c:v>Palermo</c:v>
                  </c:pt>
                  <c:pt idx="3">
                    <c:v>Altri comuni</c:v>
                  </c:pt>
                  <c:pt idx="4">
                    <c:v>Palermo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5.2778772733418569</c:v>
                </c:pt>
                <c:pt idx="1">
                  <c:v>2.5038114208569331</c:v>
                </c:pt>
                <c:pt idx="2">
                  <c:v>18.070001073206697</c:v>
                </c:pt>
                <c:pt idx="3">
                  <c:v>14.723725379500054</c:v>
                </c:pt>
                <c:pt idx="4">
                  <c:v>31.5</c:v>
                </c:pt>
                <c:pt idx="5">
                  <c:v>33.1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31-493D-97C8-D7709658BDF4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Palermo</c:v>
                  </c:pt>
                  <c:pt idx="1">
                    <c:v>Altri comuni</c:v>
                  </c:pt>
                  <c:pt idx="2">
                    <c:v>Palermo</c:v>
                  </c:pt>
                  <c:pt idx="3">
                    <c:v>Altri comuni</c:v>
                  </c:pt>
                  <c:pt idx="4">
                    <c:v>Palermo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2.4726558515647423</c:v>
                </c:pt>
                <c:pt idx="1">
                  <c:v>0.91663559257080807</c:v>
                </c:pt>
                <c:pt idx="2">
                  <c:v>5.6792853998783697</c:v>
                </c:pt>
                <c:pt idx="3">
                  <c:v>3.1591979542420794</c:v>
                </c:pt>
                <c:pt idx="4">
                  <c:v>17.899999999999999</c:v>
                </c:pt>
                <c:pt idx="5">
                  <c:v>13.7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31-493D-97C8-D7709658B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80481448139810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874-41D8-A0BA-30B82361C58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Palermo</c:v>
                  </c:pt>
                  <c:pt idx="1">
                    <c:v>Altri comuni</c:v>
                  </c:pt>
                  <c:pt idx="3">
                    <c:v>Palermo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11.9</c:v>
                </c:pt>
                <c:pt idx="1">
                  <c:v>55.2</c:v>
                </c:pt>
                <c:pt idx="3">
                  <c:v>0.38433301642545992</c:v>
                </c:pt>
                <c:pt idx="4">
                  <c:v>5.0609223040206572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74-41D8-A0BA-30B82361C58B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874-41D8-A0BA-30B82361C58B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F874-41D8-A0BA-30B82361C58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Palermo</c:v>
                  </c:pt>
                  <c:pt idx="1">
                    <c:v>Altri comuni</c:v>
                  </c:pt>
                  <c:pt idx="3">
                    <c:v>Palermo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33.700000000000003</c:v>
                </c:pt>
                <c:pt idx="1">
                  <c:v>21.7</c:v>
                </c:pt>
                <c:pt idx="3">
                  <c:v>11.383586730633038</c:v>
                </c:pt>
                <c:pt idx="4">
                  <c:v>16.775471099685557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874-41D8-A0BA-30B82361C58B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F874-41D8-A0BA-30B82361C58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Palermo</c:v>
                  </c:pt>
                  <c:pt idx="1">
                    <c:v>Altri comuni</c:v>
                  </c:pt>
                  <c:pt idx="3">
                    <c:v>Palermo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54.4</c:v>
                </c:pt>
                <c:pt idx="1">
                  <c:v>23.1</c:v>
                </c:pt>
                <c:pt idx="3">
                  <c:v>88.232080252941515</c:v>
                </c:pt>
                <c:pt idx="4">
                  <c:v>78.163606596293789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874-41D8-A0BA-30B82361C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3666111706300328"/>
          <c:y val="1.5649731925888307E-2"/>
          <c:w val="0.44253522250679189"/>
          <c:h val="7.41869772973611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Palermo</c:v>
                  </c:pt>
                  <c:pt idx="1">
                    <c:v>Altri comuni</c:v>
                  </c:pt>
                  <c:pt idx="3">
                    <c:v>Palermo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38.950000000000003</c:v>
                </c:pt>
                <c:pt idx="1">
                  <c:v>46.72</c:v>
                </c:pt>
                <c:pt idx="3">
                  <c:v>49.82</c:v>
                </c:pt>
                <c:pt idx="4">
                  <c:v>50.51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9-4508-AEE1-751F79A69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Palermo</c:v>
                  </c:pt>
                  <c:pt idx="1">
                    <c:v>Altri comuni</c:v>
                  </c:pt>
                  <c:pt idx="3">
                    <c:v>Palermo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71.37</c:v>
                </c:pt>
                <c:pt idx="1">
                  <c:v>84.91</c:v>
                </c:pt>
                <c:pt idx="3">
                  <c:v>59.85</c:v>
                </c:pt>
                <c:pt idx="4">
                  <c:v>61.6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09-4508-AEE1-751F79A69352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Palermo</c:v>
                  </c:pt>
                  <c:pt idx="1">
                    <c:v>Altri comuni</c:v>
                  </c:pt>
                  <c:pt idx="3">
                    <c:v>Palermo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9.26</c:v>
                </c:pt>
                <c:pt idx="1">
                  <c:v>10.06</c:v>
                </c:pt>
                <c:pt idx="3">
                  <c:v>40.200000000000003</c:v>
                </c:pt>
                <c:pt idx="4">
                  <c:v>39.39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09-4508-AEE1-751F79A69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992878</c:v>
                </c:pt>
                <c:pt idx="1">
                  <c:v>1231358</c:v>
                </c:pt>
                <c:pt idx="2">
                  <c:v>1216997</c:v>
                </c:pt>
                <c:pt idx="3">
                  <c:v>1290763</c:v>
                </c:pt>
                <c:pt idx="4">
                  <c:v>1241697</c:v>
                </c:pt>
                <c:pt idx="5">
                  <c:v>1318663</c:v>
                </c:pt>
                <c:pt idx="6">
                  <c:v>1239846</c:v>
                </c:pt>
                <c:pt idx="7">
                  <c:v>1282729</c:v>
                </c:pt>
                <c:pt idx="8">
                  <c:v>1286825</c:v>
                </c:pt>
                <c:pt idx="9">
                  <c:v>1217737</c:v>
                </c:pt>
                <c:pt idx="10">
                  <c:v>999887</c:v>
                </c:pt>
                <c:pt idx="11">
                  <c:v>851334</c:v>
                </c:pt>
                <c:pt idx="12">
                  <c:v>747384</c:v>
                </c:pt>
                <c:pt idx="13">
                  <c:v>650524</c:v>
                </c:pt>
                <c:pt idx="14">
                  <c:v>615437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A7-46B9-BB6D-98F9EBF0C5E1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1800559</c:v>
                </c:pt>
                <c:pt idx="1">
                  <c:v>2118950</c:v>
                </c:pt>
                <c:pt idx="2">
                  <c:v>2212131</c:v>
                </c:pt>
                <c:pt idx="3">
                  <c:v>2466985</c:v>
                </c:pt>
                <c:pt idx="4">
                  <c:v>2349551</c:v>
                </c:pt>
                <c:pt idx="5">
                  <c:v>2373361</c:v>
                </c:pt>
                <c:pt idx="6">
                  <c:v>2888941</c:v>
                </c:pt>
                <c:pt idx="7">
                  <c:v>3015072</c:v>
                </c:pt>
                <c:pt idx="8">
                  <c:v>2885959</c:v>
                </c:pt>
                <c:pt idx="9">
                  <c:v>3085294</c:v>
                </c:pt>
                <c:pt idx="10">
                  <c:v>3281752</c:v>
                </c:pt>
                <c:pt idx="11">
                  <c:v>3277665</c:v>
                </c:pt>
                <c:pt idx="12">
                  <c:v>3312320</c:v>
                </c:pt>
                <c:pt idx="13">
                  <c:v>3092836</c:v>
                </c:pt>
                <c:pt idx="14">
                  <c:v>3038107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A7-46B9-BB6D-98F9EBF0C5E1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134464</c:v>
                </c:pt>
                <c:pt idx="1">
                  <c:v>174180</c:v>
                </c:pt>
                <c:pt idx="2">
                  <c:v>206794</c:v>
                </c:pt>
                <c:pt idx="3">
                  <c:v>266074</c:v>
                </c:pt>
                <c:pt idx="4">
                  <c:v>303335</c:v>
                </c:pt>
                <c:pt idx="5">
                  <c:v>307577</c:v>
                </c:pt>
                <c:pt idx="6">
                  <c:v>357962</c:v>
                </c:pt>
                <c:pt idx="7">
                  <c:v>423200</c:v>
                </c:pt>
                <c:pt idx="8">
                  <c:v>507931</c:v>
                </c:pt>
                <c:pt idx="9">
                  <c:v>603847</c:v>
                </c:pt>
                <c:pt idx="10">
                  <c:v>684747</c:v>
                </c:pt>
                <c:pt idx="11">
                  <c:v>839992</c:v>
                </c:pt>
                <c:pt idx="12">
                  <c:v>943200</c:v>
                </c:pt>
                <c:pt idx="13">
                  <c:v>1089969</c:v>
                </c:pt>
                <c:pt idx="14">
                  <c:v>1133846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A7-46B9-BB6D-98F9EBF0C5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-6.6637197404883057</c:v>
                </c:pt>
                <c:pt idx="1">
                  <c:v>-5.7940918457140667</c:v>
                </c:pt>
                <c:pt idx="2">
                  <c:v>-4.9711957323771996</c:v>
                </c:pt>
                <c:pt idx="3">
                  <c:v>-4.5311381238419539</c:v>
                </c:pt>
                <c:pt idx="4">
                  <c:v>-4.485670286785564</c:v>
                </c:pt>
                <c:pt idx="5">
                  <c:v>-4.0399761695243193</c:v>
                </c:pt>
                <c:pt idx="6">
                  <c:v>-3.8498379418339628</c:v>
                </c:pt>
                <c:pt idx="7">
                  <c:v>-2.8036336009707092</c:v>
                </c:pt>
                <c:pt idx="8">
                  <c:v>-3.323353866166737</c:v>
                </c:pt>
                <c:pt idx="9">
                  <c:v>-1.889631010226335</c:v>
                </c:pt>
                <c:pt idx="10">
                  <c:v>-2.3575978771200106</c:v>
                </c:pt>
                <c:pt idx="11">
                  <c:v>-1.261382331560623</c:v>
                </c:pt>
                <c:pt idx="12">
                  <c:v>-1.9630422663000999</c:v>
                </c:pt>
                <c:pt idx="13">
                  <c:v>-0.79526014025000136</c:v>
                </c:pt>
                <c:pt idx="14">
                  <c:v>-0.79980350788974575</c:v>
                </c:pt>
                <c:pt idx="15">
                  <c:v>-0.27352439617619251</c:v>
                </c:pt>
                <c:pt idx="16">
                  <c:v>-0.26450598221459454</c:v>
                </c:pt>
                <c:pt idx="17">
                  <c:v>-4.5536158374280579E-2</c:v>
                </c:pt>
                <c:pt idx="18">
                  <c:v>-2.1692018430358714E-2</c:v>
                </c:pt>
                <c:pt idx="19">
                  <c:v>-5.7389907028350612E-3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0E-4B06-8C96-0B7DA364B808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6.2769185992490124</c:v>
                </c:pt>
                <c:pt idx="1">
                  <c:v>5.4838105805125741</c:v>
                </c:pt>
                <c:pt idx="2">
                  <c:v>4.7276302340961633</c:v>
                </c:pt>
                <c:pt idx="3">
                  <c:v>4.6173937876792071</c:v>
                </c:pt>
                <c:pt idx="4">
                  <c:v>4.604959307823064</c:v>
                </c:pt>
                <c:pt idx="5">
                  <c:v>3.8530148831158892</c:v>
                </c:pt>
                <c:pt idx="6">
                  <c:v>3.8155748009116799</c:v>
                </c:pt>
                <c:pt idx="7">
                  <c:v>2.7131420154242205</c:v>
                </c:pt>
                <c:pt idx="8">
                  <c:v>3.2507966265666077</c:v>
                </c:pt>
                <c:pt idx="9">
                  <c:v>1.9221519575424002</c:v>
                </c:pt>
                <c:pt idx="10">
                  <c:v>2.6097718614552989</c:v>
                </c:pt>
                <c:pt idx="11">
                  <c:v>1.3298744527462436</c:v>
                </c:pt>
                <c:pt idx="12">
                  <c:v>2.2673112555271948</c:v>
                </c:pt>
                <c:pt idx="13">
                  <c:v>0.79273225148803828</c:v>
                </c:pt>
                <c:pt idx="14">
                  <c:v>0.90122650429877738</c:v>
                </c:pt>
                <c:pt idx="15">
                  <c:v>0.26327619849255846</c:v>
                </c:pt>
                <c:pt idx="16">
                  <c:v>0.34642324236577593</c:v>
                </c:pt>
                <c:pt idx="17">
                  <c:v>4.8029886477298195E-2</c:v>
                </c:pt>
                <c:pt idx="18">
                  <c:v>2.7567651768975562E-2</c:v>
                </c:pt>
                <c:pt idx="19">
                  <c:v>8.0619155111254434E-3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0E-4B06-8C96-0B7DA364B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-4.4964339931197674</c:v>
                </c:pt>
                <c:pt idx="1">
                  <c:v>-4.9341306483223644</c:v>
                </c:pt>
                <c:pt idx="2">
                  <c:v>-4.8250925492198915</c:v>
                </c:pt>
                <c:pt idx="3">
                  <c:v>-4.6599240000868365</c:v>
                </c:pt>
                <c:pt idx="4">
                  <c:v>-4.5167779241715218</c:v>
                </c:pt>
                <c:pt idx="5">
                  <c:v>-4.1030956122236368</c:v>
                </c:pt>
                <c:pt idx="6">
                  <c:v>-3.0091784923692355</c:v>
                </c:pt>
                <c:pt idx="7">
                  <c:v>-3.109107702650955</c:v>
                </c:pt>
                <c:pt idx="8">
                  <c:v>-3.2555884823360293</c:v>
                </c:pt>
                <c:pt idx="9">
                  <c:v>-2.7337409132119843</c:v>
                </c:pt>
                <c:pt idx="10">
                  <c:v>-2.3059364665076005</c:v>
                </c:pt>
                <c:pt idx="11">
                  <c:v>-1.8079018155783484</c:v>
                </c:pt>
                <c:pt idx="12">
                  <c:v>-1.6040372743787548</c:v>
                </c:pt>
                <c:pt idx="13">
                  <c:v>-1.4212776033461627</c:v>
                </c:pt>
                <c:pt idx="14">
                  <c:v>-1.1389244304650479</c:v>
                </c:pt>
                <c:pt idx="15">
                  <c:v>-0.75317306015917507</c:v>
                </c:pt>
                <c:pt idx="16">
                  <c:v>-0.34378781615621451</c:v>
                </c:pt>
                <c:pt idx="17">
                  <c:v>-0.12761396573938774</c:v>
                </c:pt>
                <c:pt idx="18">
                  <c:v>-2.1127250729214668E-2</c:v>
                </c:pt>
                <c:pt idx="19">
                  <c:v>-3.5585093918910301E-3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08-408E-866F-ACC68F2011B1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4.2454359878992776</c:v>
                </c:pt>
                <c:pt idx="1">
                  <c:v>4.6419971697541023</c:v>
                </c:pt>
                <c:pt idx="2">
                  <c:v>4.605360189411174</c:v>
                </c:pt>
                <c:pt idx="3">
                  <c:v>4.5349733212508134</c:v>
                </c:pt>
                <c:pt idx="4">
                  <c:v>4.4477338897439509</c:v>
                </c:pt>
                <c:pt idx="5">
                  <c:v>4.2010553330305989</c:v>
                </c:pt>
                <c:pt idx="6">
                  <c:v>3.3715869362867918</c:v>
                </c:pt>
                <c:pt idx="7">
                  <c:v>3.3434769501470738</c:v>
                </c:pt>
                <c:pt idx="8">
                  <c:v>3.3590985825718533</c:v>
                </c:pt>
                <c:pt idx="9">
                  <c:v>2.8094095940546486</c:v>
                </c:pt>
                <c:pt idx="10">
                  <c:v>2.487689012240601</c:v>
                </c:pt>
                <c:pt idx="11">
                  <c:v>2.2625405563763006</c:v>
                </c:pt>
                <c:pt idx="12">
                  <c:v>2.0422486825122541</c:v>
                </c:pt>
                <c:pt idx="13">
                  <c:v>1.7922130414669295</c:v>
                </c:pt>
                <c:pt idx="14">
                  <c:v>1.2845995099104486</c:v>
                </c:pt>
                <c:pt idx="15">
                  <c:v>0.81460770343427491</c:v>
                </c:pt>
                <c:pt idx="16">
                  <c:v>0.39349504483162318</c:v>
                </c:pt>
                <c:pt idx="17">
                  <c:v>0.15608204087451599</c:v>
                </c:pt>
                <c:pt idx="18">
                  <c:v>3.0997078665214318E-2</c:v>
                </c:pt>
                <c:pt idx="19">
                  <c:v>4.9908653735327027E-3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08-408E-866F-ACC68F201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-1.9632827072789141</c:v>
                </c:pt>
                <c:pt idx="1">
                  <c:v>-2.2184948374792945</c:v>
                </c:pt>
                <c:pt idx="2">
                  <c:v>-2.4211313471432243</c:v>
                </c:pt>
                <c:pt idx="3">
                  <c:v>-2.7396347487879615</c:v>
                </c:pt>
                <c:pt idx="4">
                  <c:v>-2.8105084398806031</c:v>
                </c:pt>
                <c:pt idx="5">
                  <c:v>-2.7418906752948895</c:v>
                </c:pt>
                <c:pt idx="6">
                  <c:v>-2.8624365259567321</c:v>
                </c:pt>
                <c:pt idx="7">
                  <c:v>-2.9684232953655334</c:v>
                </c:pt>
                <c:pt idx="8">
                  <c:v>-3.1101080129256236</c:v>
                </c:pt>
                <c:pt idx="9">
                  <c:v>-3.4426900670302607</c:v>
                </c:pt>
                <c:pt idx="10">
                  <c:v>-3.7083463014293803</c:v>
                </c:pt>
                <c:pt idx="11">
                  <c:v>-3.7580184609985818</c:v>
                </c:pt>
                <c:pt idx="12">
                  <c:v>-3.5398411242869288</c:v>
                </c:pt>
                <c:pt idx="13">
                  <c:v>-3.0601851948556522</c:v>
                </c:pt>
                <c:pt idx="14">
                  <c:v>-2.6050520220830138</c:v>
                </c:pt>
                <c:pt idx="15">
                  <c:v>-2.2292313765955982</c:v>
                </c:pt>
                <c:pt idx="16">
                  <c:v>-1.3723761799226719</c:v>
                </c:pt>
                <c:pt idx="17">
                  <c:v>-0.86172214922953838</c:v>
                </c:pt>
                <c:pt idx="18">
                  <c:v>-0.32414321791205647</c:v>
                </c:pt>
                <c:pt idx="19">
                  <c:v>-6.4941439907757678E-2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4B-4E54-A31A-FD4A04AE2A28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1.8485228903431723</c:v>
                </c:pt>
                <c:pt idx="1">
                  <c:v>2.0974058933991171</c:v>
                </c:pt>
                <c:pt idx="2">
                  <c:v>2.3065386358746625</c:v>
                </c:pt>
                <c:pt idx="3">
                  <c:v>2.5015718376819103</c:v>
                </c:pt>
                <c:pt idx="4">
                  <c:v>2.5803621597571955</c:v>
                </c:pt>
                <c:pt idx="5">
                  <c:v>2.562398300535365</c:v>
                </c:pt>
                <c:pt idx="6">
                  <c:v>2.7800325438286833</c:v>
                </c:pt>
                <c:pt idx="7">
                  <c:v>2.9242865110216631</c:v>
                </c:pt>
                <c:pt idx="8">
                  <c:v>3.123476466300009</c:v>
                </c:pt>
                <c:pt idx="9">
                  <c:v>3.5268068822469028</c:v>
                </c:pt>
                <c:pt idx="10">
                  <c:v>3.902940850860281</c:v>
                </c:pt>
                <c:pt idx="11">
                  <c:v>4.0121444043622931</c:v>
                </c:pt>
                <c:pt idx="12">
                  <c:v>3.8646945412844995</c:v>
                </c:pt>
                <c:pt idx="13">
                  <c:v>3.4023967130315267</c:v>
                </c:pt>
                <c:pt idx="14">
                  <c:v>2.9929251638157743</c:v>
                </c:pt>
                <c:pt idx="15">
                  <c:v>2.7052109813489187</c:v>
                </c:pt>
                <c:pt idx="16">
                  <c:v>1.8744242687560446</c:v>
                </c:pt>
                <c:pt idx="17">
                  <c:v>1.3555193957459075</c:v>
                </c:pt>
                <c:pt idx="18">
                  <c:v>0.64584251544160809</c:v>
                </c:pt>
                <c:pt idx="19">
                  <c:v>0.19004092000025066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4B-4E54-A31A-FD4A04AE2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General</c:formatCode>
                <c:ptCount val="52"/>
                <c:pt idx="0">
                  <c:v>71.099999999999994</c:v>
                </c:pt>
                <c:pt idx="1">
                  <c:v>70.400000000000006</c:v>
                </c:pt>
                <c:pt idx="2">
                  <c:v>71</c:v>
                </c:pt>
                <c:pt idx="3">
                  <c:v>71.400000000000006</c:v>
                </c:pt>
                <c:pt idx="4">
                  <c:v>71.7</c:v>
                </c:pt>
                <c:pt idx="5">
                  <c:v>71.7</c:v>
                </c:pt>
                <c:pt idx="6">
                  <c:v>71.599999999999994</c:v>
                </c:pt>
                <c:pt idx="7">
                  <c:v>72.099999999999994</c:v>
                </c:pt>
                <c:pt idx="8">
                  <c:v>72.3</c:v>
                </c:pt>
                <c:pt idx="9">
                  <c:v>72.2</c:v>
                </c:pt>
                <c:pt idx="10">
                  <c:v>72.900000000000006</c:v>
                </c:pt>
                <c:pt idx="11">
                  <c:v>72.599999999999994</c:v>
                </c:pt>
                <c:pt idx="12">
                  <c:v>73.2</c:v>
                </c:pt>
                <c:pt idx="13">
                  <c:v>72.900000000000006</c:v>
                </c:pt>
                <c:pt idx="14">
                  <c:v>73.599999999999994</c:v>
                </c:pt>
                <c:pt idx="15">
                  <c:v>73.900000000000006</c:v>
                </c:pt>
                <c:pt idx="16">
                  <c:v>73.7</c:v>
                </c:pt>
                <c:pt idx="17">
                  <c:v>73.900000000000006</c:v>
                </c:pt>
                <c:pt idx="18">
                  <c:v>74.2</c:v>
                </c:pt>
                <c:pt idx="19">
                  <c:v>74.099999999999994</c:v>
                </c:pt>
                <c:pt idx="20">
                  <c:v>74.5</c:v>
                </c:pt>
                <c:pt idx="21">
                  <c:v>74.8</c:v>
                </c:pt>
                <c:pt idx="22">
                  <c:v>75.099999999999994</c:v>
                </c:pt>
                <c:pt idx="23">
                  <c:v>75.3</c:v>
                </c:pt>
                <c:pt idx="24">
                  <c:v>75.5</c:v>
                </c:pt>
                <c:pt idx="25">
                  <c:v>75.7</c:v>
                </c:pt>
                <c:pt idx="26">
                  <c:v>76.099999999999994</c:v>
                </c:pt>
                <c:pt idx="27">
                  <c:v>76.8</c:v>
                </c:pt>
                <c:pt idx="28" formatCode="0.0">
                  <c:v>76.900000000000006</c:v>
                </c:pt>
                <c:pt idx="29" formatCode="0.0">
                  <c:v>76.900000000000006</c:v>
                </c:pt>
                <c:pt idx="30" formatCode="0.0">
                  <c:v>77.8</c:v>
                </c:pt>
                <c:pt idx="31" formatCode="0.0">
                  <c:v>77.7</c:v>
                </c:pt>
                <c:pt idx="32" formatCode="0.0">
                  <c:v>78.099999999999994</c:v>
                </c:pt>
                <c:pt idx="33" formatCode="0.0">
                  <c:v>78</c:v>
                </c:pt>
                <c:pt idx="34" formatCode="0.0">
                  <c:v>78.3</c:v>
                </c:pt>
                <c:pt idx="35" formatCode="0.0">
                  <c:v>78.3</c:v>
                </c:pt>
                <c:pt idx="36" formatCode="0.0">
                  <c:v>78.8</c:v>
                </c:pt>
                <c:pt idx="37" formatCode="0.0">
                  <c:v>78.7</c:v>
                </c:pt>
                <c:pt idx="38" formatCode="0.0">
                  <c:v>78.900000000000006</c:v>
                </c:pt>
                <c:pt idx="39" formatCode="0.0">
                  <c:v>79.2</c:v>
                </c:pt>
                <c:pt idx="40" formatCode="0.0">
                  <c:v>79.5</c:v>
                </c:pt>
                <c:pt idx="41" formatCode="0.0">
                  <c:v>79.3</c:v>
                </c:pt>
                <c:pt idx="42" formatCode="0.0">
                  <c:v>79.8</c:v>
                </c:pt>
                <c:pt idx="43" formatCode="0.0">
                  <c:v>79.400000000000006</c:v>
                </c:pt>
                <c:pt idx="44" formatCode="0.0">
                  <c:v>79.7</c:v>
                </c:pt>
                <c:pt idx="45" formatCode="0.0">
                  <c:v>80</c:v>
                </c:pt>
                <c:pt idx="46" formatCode="0.0">
                  <c:v>79.400000000000006</c:v>
                </c:pt>
                <c:pt idx="47" formatCode="0.0">
                  <c:v>79.2</c:v>
                </c:pt>
                <c:pt idx="48" formatCode="0.0">
                  <c:v>79.400000000000006</c:v>
                </c:pt>
                <c:pt idx="49" formatCode="0.0">
                  <c:v>79.7</c:v>
                </c:pt>
                <c:pt idx="50" formatCode="0.0">
                  <c:v>80.5</c:v>
                </c:pt>
                <c:pt idx="51" formatCode="0.0">
                  <c:v>80.7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C5-4287-AF3D-344D92E73373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General</c:formatCode>
                <c:ptCount val="52"/>
                <c:pt idx="0">
                  <c:v>75.400000000000006</c:v>
                </c:pt>
                <c:pt idx="1">
                  <c:v>74.599999999999994</c:v>
                </c:pt>
                <c:pt idx="2">
                  <c:v>75.3</c:v>
                </c:pt>
                <c:pt idx="3">
                  <c:v>75.8</c:v>
                </c:pt>
                <c:pt idx="4">
                  <c:v>76.2</c:v>
                </c:pt>
                <c:pt idx="5">
                  <c:v>76.3</c:v>
                </c:pt>
                <c:pt idx="6">
                  <c:v>76.2</c:v>
                </c:pt>
                <c:pt idx="7">
                  <c:v>76.599999999999994</c:v>
                </c:pt>
                <c:pt idx="8">
                  <c:v>76.8</c:v>
                </c:pt>
                <c:pt idx="9">
                  <c:v>76.900000000000006</c:v>
                </c:pt>
                <c:pt idx="10">
                  <c:v>77.7</c:v>
                </c:pt>
                <c:pt idx="11">
                  <c:v>77.400000000000006</c:v>
                </c:pt>
                <c:pt idx="12">
                  <c:v>77.7</c:v>
                </c:pt>
                <c:pt idx="13">
                  <c:v>77.599999999999994</c:v>
                </c:pt>
                <c:pt idx="14">
                  <c:v>78.3</c:v>
                </c:pt>
                <c:pt idx="15">
                  <c:v>78.8</c:v>
                </c:pt>
                <c:pt idx="16">
                  <c:v>78.7</c:v>
                </c:pt>
                <c:pt idx="17">
                  <c:v>79.099999999999994</c:v>
                </c:pt>
                <c:pt idx="18">
                  <c:v>79.3</c:v>
                </c:pt>
                <c:pt idx="19">
                  <c:v>79.2</c:v>
                </c:pt>
                <c:pt idx="20">
                  <c:v>79.5</c:v>
                </c:pt>
                <c:pt idx="21">
                  <c:v>79.900000000000006</c:v>
                </c:pt>
                <c:pt idx="22">
                  <c:v>79.900000000000006</c:v>
                </c:pt>
                <c:pt idx="23">
                  <c:v>80.099999999999994</c:v>
                </c:pt>
                <c:pt idx="24">
                  <c:v>80.2</c:v>
                </c:pt>
                <c:pt idx="25">
                  <c:v>80.5</c:v>
                </c:pt>
                <c:pt idx="26">
                  <c:v>81</c:v>
                </c:pt>
                <c:pt idx="27">
                  <c:v>81.400000000000006</c:v>
                </c:pt>
                <c:pt idx="28" formatCode="0.0">
                  <c:v>81.8</c:v>
                </c:pt>
                <c:pt idx="29" formatCode="0.0">
                  <c:v>81.5</c:v>
                </c:pt>
                <c:pt idx="30" formatCode="0.0">
                  <c:v>82.5</c:v>
                </c:pt>
                <c:pt idx="31" formatCode="0.0">
                  <c:v>82.4</c:v>
                </c:pt>
                <c:pt idx="32" formatCode="0.0">
                  <c:v>82.7</c:v>
                </c:pt>
                <c:pt idx="33" formatCode="0.0">
                  <c:v>82.6</c:v>
                </c:pt>
                <c:pt idx="34" formatCode="0.0">
                  <c:v>82.9</c:v>
                </c:pt>
                <c:pt idx="35" formatCode="0.0">
                  <c:v>82.7</c:v>
                </c:pt>
                <c:pt idx="36" formatCode="0.0">
                  <c:v>83.2</c:v>
                </c:pt>
                <c:pt idx="37" formatCode="0.0">
                  <c:v>83.1</c:v>
                </c:pt>
                <c:pt idx="38" formatCode="0.0">
                  <c:v>83.2</c:v>
                </c:pt>
                <c:pt idx="39" formatCode="0.0">
                  <c:v>83.6</c:v>
                </c:pt>
                <c:pt idx="40" formatCode="0.0">
                  <c:v>83.8</c:v>
                </c:pt>
                <c:pt idx="41" formatCode="0.0">
                  <c:v>83.3</c:v>
                </c:pt>
                <c:pt idx="42" formatCode="0.0">
                  <c:v>83.9</c:v>
                </c:pt>
                <c:pt idx="43" formatCode="0.0">
                  <c:v>83.5</c:v>
                </c:pt>
                <c:pt idx="44" formatCode="0.0">
                  <c:v>83.9</c:v>
                </c:pt>
                <c:pt idx="45" formatCode="0.0">
                  <c:v>84</c:v>
                </c:pt>
                <c:pt idx="46" formatCode="0.0">
                  <c:v>83.7</c:v>
                </c:pt>
                <c:pt idx="47" formatCode="0.0">
                  <c:v>83.3</c:v>
                </c:pt>
                <c:pt idx="48" formatCode="0.0">
                  <c:v>83.4</c:v>
                </c:pt>
                <c:pt idx="49" formatCode="0.0">
                  <c:v>83.7</c:v>
                </c:pt>
                <c:pt idx="50" formatCode="0.0">
                  <c:v>84.4</c:v>
                </c:pt>
                <c:pt idx="51" formatCode="0.0">
                  <c:v>84.6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C5-4287-AF3D-344D92E73373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73.2</c:v>
                </c:pt>
                <c:pt idx="1">
                  <c:v>72.5</c:v>
                </c:pt>
                <c:pt idx="2">
                  <c:v>73.099999999999994</c:v>
                </c:pt>
                <c:pt idx="3">
                  <c:v>73.5</c:v>
                </c:pt>
                <c:pt idx="4">
                  <c:v>73.900000000000006</c:v>
                </c:pt>
                <c:pt idx="5">
                  <c:v>74</c:v>
                </c:pt>
                <c:pt idx="6">
                  <c:v>73.900000000000006</c:v>
                </c:pt>
                <c:pt idx="7">
                  <c:v>74.3</c:v>
                </c:pt>
                <c:pt idx="8">
                  <c:v>74.5</c:v>
                </c:pt>
                <c:pt idx="9">
                  <c:v>74.5</c:v>
                </c:pt>
                <c:pt idx="10">
                  <c:v>75.3</c:v>
                </c:pt>
                <c:pt idx="11">
                  <c:v>75</c:v>
                </c:pt>
                <c:pt idx="12">
                  <c:v>75.400000000000006</c:v>
                </c:pt>
                <c:pt idx="13">
                  <c:v>75.2</c:v>
                </c:pt>
                <c:pt idx="14">
                  <c:v>75.8</c:v>
                </c:pt>
                <c:pt idx="15">
                  <c:v>76.3</c:v>
                </c:pt>
                <c:pt idx="16">
                  <c:v>76.099999999999994</c:v>
                </c:pt>
                <c:pt idx="17">
                  <c:v>76.400000000000006</c:v>
                </c:pt>
                <c:pt idx="18">
                  <c:v>76.7</c:v>
                </c:pt>
                <c:pt idx="19">
                  <c:v>76.599999999999994</c:v>
                </c:pt>
                <c:pt idx="20">
                  <c:v>76.900000000000006</c:v>
                </c:pt>
                <c:pt idx="21">
                  <c:v>77.3</c:v>
                </c:pt>
                <c:pt idx="22">
                  <c:v>77.400000000000006</c:v>
                </c:pt>
                <c:pt idx="23">
                  <c:v>77.7</c:v>
                </c:pt>
                <c:pt idx="24">
                  <c:v>77.8</c:v>
                </c:pt>
                <c:pt idx="25">
                  <c:v>78</c:v>
                </c:pt>
                <c:pt idx="26">
                  <c:v>78.5</c:v>
                </c:pt>
                <c:pt idx="27">
                  <c:v>79.099999999999994</c:v>
                </c:pt>
                <c:pt idx="28">
                  <c:v>79.3</c:v>
                </c:pt>
                <c:pt idx="29">
                  <c:v>79.099999999999994</c:v>
                </c:pt>
                <c:pt idx="30">
                  <c:v>80.099999999999994</c:v>
                </c:pt>
                <c:pt idx="31">
                  <c:v>80</c:v>
                </c:pt>
                <c:pt idx="32">
                  <c:v>80.400000000000006</c:v>
                </c:pt>
                <c:pt idx="33">
                  <c:v>80.2</c:v>
                </c:pt>
                <c:pt idx="34">
                  <c:v>80.5</c:v>
                </c:pt>
                <c:pt idx="35">
                  <c:v>80.5</c:v>
                </c:pt>
                <c:pt idx="36">
                  <c:v>80.900000000000006</c:v>
                </c:pt>
                <c:pt idx="37">
                  <c:v>80.900000000000006</c:v>
                </c:pt>
                <c:pt idx="38">
                  <c:v>81</c:v>
                </c:pt>
                <c:pt idx="39">
                  <c:v>81.400000000000006</c:v>
                </c:pt>
                <c:pt idx="40">
                  <c:v>81.599999999999994</c:v>
                </c:pt>
                <c:pt idx="41">
                  <c:v>81.2</c:v>
                </c:pt>
                <c:pt idx="42">
                  <c:v>81.8</c:v>
                </c:pt>
                <c:pt idx="43">
                  <c:v>81.400000000000006</c:v>
                </c:pt>
                <c:pt idx="44">
                  <c:v>81.8</c:v>
                </c:pt>
                <c:pt idx="45">
                  <c:v>82</c:v>
                </c:pt>
                <c:pt idx="46">
                  <c:v>81.5</c:v>
                </c:pt>
                <c:pt idx="47">
                  <c:v>81.2</c:v>
                </c:pt>
                <c:pt idx="48">
                  <c:v>81.400000000000006</c:v>
                </c:pt>
                <c:pt idx="49">
                  <c:v>81.599999999999994</c:v>
                </c:pt>
                <c:pt idx="50">
                  <c:v>82.4</c:v>
                </c:pt>
                <c:pt idx="51">
                  <c:v>82.6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C5-4287-AF3D-344D92E73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2.96</c:v>
                </c:pt>
                <c:pt idx="1">
                  <c:v>2.89</c:v>
                </c:pt>
                <c:pt idx="2">
                  <c:v>3.07</c:v>
                </c:pt>
                <c:pt idx="3">
                  <c:v>3.05</c:v>
                </c:pt>
                <c:pt idx="4">
                  <c:v>3.02</c:v>
                </c:pt>
                <c:pt idx="5">
                  <c:v>3.02</c:v>
                </c:pt>
                <c:pt idx="6">
                  <c:v>2.99</c:v>
                </c:pt>
                <c:pt idx="7">
                  <c:v>3.04</c:v>
                </c:pt>
                <c:pt idx="8">
                  <c:v>3.15</c:v>
                </c:pt>
                <c:pt idx="9">
                  <c:v>3.03</c:v>
                </c:pt>
                <c:pt idx="10">
                  <c:v>3.03</c:v>
                </c:pt>
                <c:pt idx="11">
                  <c:v>2.99</c:v>
                </c:pt>
                <c:pt idx="12">
                  <c:v>3.1</c:v>
                </c:pt>
                <c:pt idx="13">
                  <c:v>3.03</c:v>
                </c:pt>
                <c:pt idx="14">
                  <c:v>3.05</c:v>
                </c:pt>
                <c:pt idx="15">
                  <c:v>3</c:v>
                </c:pt>
                <c:pt idx="16">
                  <c:v>2.95</c:v>
                </c:pt>
                <c:pt idx="17">
                  <c:v>3</c:v>
                </c:pt>
                <c:pt idx="18">
                  <c:v>2.89</c:v>
                </c:pt>
                <c:pt idx="19">
                  <c:v>2.85</c:v>
                </c:pt>
                <c:pt idx="20">
                  <c:v>2.76</c:v>
                </c:pt>
                <c:pt idx="21">
                  <c:v>2.75</c:v>
                </c:pt>
                <c:pt idx="22">
                  <c:v>2.75</c:v>
                </c:pt>
                <c:pt idx="23">
                  <c:v>2.64</c:v>
                </c:pt>
                <c:pt idx="24">
                  <c:v>2.56</c:v>
                </c:pt>
                <c:pt idx="25">
                  <c:v>2.41</c:v>
                </c:pt>
                <c:pt idx="26">
                  <c:v>2.33</c:v>
                </c:pt>
                <c:pt idx="27">
                  <c:v>2.25</c:v>
                </c:pt>
                <c:pt idx="28">
                  <c:v>2.2200000000000002</c:v>
                </c:pt>
                <c:pt idx="29">
                  <c:v>2.04</c:v>
                </c:pt>
                <c:pt idx="30">
                  <c:v>2.0699999999999998</c:v>
                </c:pt>
                <c:pt idx="31">
                  <c:v>1.98</c:v>
                </c:pt>
                <c:pt idx="32">
                  <c:v>1.96</c:v>
                </c:pt>
                <c:pt idx="33">
                  <c:v>1.94</c:v>
                </c:pt>
                <c:pt idx="34">
                  <c:v>1.84</c:v>
                </c:pt>
                <c:pt idx="35">
                  <c:v>1.84</c:v>
                </c:pt>
                <c:pt idx="36">
                  <c:v>1.83</c:v>
                </c:pt>
                <c:pt idx="37">
                  <c:v>1.84</c:v>
                </c:pt>
                <c:pt idx="38">
                  <c:v>1.85</c:v>
                </c:pt>
                <c:pt idx="39">
                  <c:v>1.77</c:v>
                </c:pt>
                <c:pt idx="40">
                  <c:v>1.78</c:v>
                </c:pt>
                <c:pt idx="41">
                  <c:v>1.67</c:v>
                </c:pt>
                <c:pt idx="42">
                  <c:v>1.56</c:v>
                </c:pt>
                <c:pt idx="43">
                  <c:v>1.49</c:v>
                </c:pt>
                <c:pt idx="44">
                  <c:v>1.5</c:v>
                </c:pt>
                <c:pt idx="45">
                  <c:v>1.49</c:v>
                </c:pt>
                <c:pt idx="46">
                  <c:v>1.44</c:v>
                </c:pt>
                <c:pt idx="47">
                  <c:v>1.44</c:v>
                </c:pt>
                <c:pt idx="48">
                  <c:v>1.41</c:v>
                </c:pt>
                <c:pt idx="49">
                  <c:v>1.4</c:v>
                </c:pt>
                <c:pt idx="50">
                  <c:v>1.4</c:v>
                </c:pt>
                <c:pt idx="51">
                  <c:v>1.43</c:v>
                </c:pt>
                <c:pt idx="52">
                  <c:v>1.44</c:v>
                </c:pt>
                <c:pt idx="53">
                  <c:v>1.43</c:v>
                </c:pt>
                <c:pt idx="54">
                  <c:v>1.42</c:v>
                </c:pt>
                <c:pt idx="55">
                  <c:v>1.41</c:v>
                </c:pt>
                <c:pt idx="56">
                  <c:v>1.44</c:v>
                </c:pt>
                <c:pt idx="57">
                  <c:v>1.44</c:v>
                </c:pt>
                <c:pt idx="58">
                  <c:v>1.42</c:v>
                </c:pt>
                <c:pt idx="59">
                  <c:v>1.41</c:v>
                </c:pt>
                <c:pt idx="60">
                  <c:v>1.4</c:v>
                </c:pt>
                <c:pt idx="61">
                  <c:v>1.37</c:v>
                </c:pt>
                <c:pt idx="62">
                  <c:v>1.4</c:v>
                </c:pt>
                <c:pt idx="63">
                  <c:v>1.38</c:v>
                </c:pt>
                <c:pt idx="64">
                  <c:v>1.35</c:v>
                </c:pt>
                <c:pt idx="65">
                  <c:v>1.37</c:v>
                </c:pt>
                <c:pt idx="66">
                  <c:v>1.37</c:v>
                </c:pt>
                <c:pt idx="67">
                  <c:v>1.33</c:v>
                </c:pt>
                <c:pt idx="68">
                  <c:v>1.33</c:v>
                </c:pt>
                <c:pt idx="69">
                  <c:v>1.35</c:v>
                </c:pt>
                <c:pt idx="70">
                  <c:v>1.35</c:v>
                </c:pt>
                <c:pt idx="71">
                  <c:v>1.32</c:v>
                </c:pt>
                <c:pt idx="72">
                  <c:v>1.27</c:v>
                </c:pt>
                <c:pt idx="73">
                  <c:v>1.23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3B-4DF1-8B19-894C22BCC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29.56</c:v>
                </c:pt>
                <c:pt idx="1">
                  <c:v>29.37</c:v>
                </c:pt>
                <c:pt idx="2">
                  <c:v>29.33</c:v>
                </c:pt>
                <c:pt idx="3">
                  <c:v>29.24</c:v>
                </c:pt>
                <c:pt idx="4">
                  <c:v>29.09</c:v>
                </c:pt>
                <c:pt idx="5">
                  <c:v>28.95</c:v>
                </c:pt>
                <c:pt idx="6">
                  <c:v>28.93</c:v>
                </c:pt>
                <c:pt idx="7">
                  <c:v>28.77</c:v>
                </c:pt>
                <c:pt idx="8">
                  <c:v>28.72</c:v>
                </c:pt>
                <c:pt idx="9">
                  <c:v>28.68</c:v>
                </c:pt>
                <c:pt idx="10">
                  <c:v>28.79</c:v>
                </c:pt>
                <c:pt idx="11">
                  <c:v>28.6</c:v>
                </c:pt>
                <c:pt idx="12">
                  <c:v>28.57</c:v>
                </c:pt>
                <c:pt idx="13">
                  <c:v>28.46</c:v>
                </c:pt>
                <c:pt idx="14">
                  <c:v>28.43</c:v>
                </c:pt>
                <c:pt idx="15">
                  <c:v>28.34</c:v>
                </c:pt>
                <c:pt idx="16">
                  <c:v>28.34</c:v>
                </c:pt>
                <c:pt idx="17">
                  <c:v>28.37</c:v>
                </c:pt>
                <c:pt idx="18">
                  <c:v>28.2</c:v>
                </c:pt>
                <c:pt idx="19">
                  <c:v>28.11</c:v>
                </c:pt>
                <c:pt idx="20">
                  <c:v>27.94</c:v>
                </c:pt>
                <c:pt idx="21">
                  <c:v>27.83</c:v>
                </c:pt>
                <c:pt idx="22">
                  <c:v>27.7</c:v>
                </c:pt>
                <c:pt idx="23">
                  <c:v>27.54</c:v>
                </c:pt>
                <c:pt idx="24">
                  <c:v>27.51</c:v>
                </c:pt>
                <c:pt idx="25">
                  <c:v>27.47</c:v>
                </c:pt>
                <c:pt idx="26">
                  <c:v>27.38</c:v>
                </c:pt>
                <c:pt idx="27">
                  <c:v>27.35</c:v>
                </c:pt>
                <c:pt idx="28">
                  <c:v>27.27</c:v>
                </c:pt>
                <c:pt idx="29">
                  <c:v>27.3</c:v>
                </c:pt>
                <c:pt idx="30">
                  <c:v>27.29</c:v>
                </c:pt>
                <c:pt idx="31">
                  <c:v>27.31</c:v>
                </c:pt>
                <c:pt idx="32">
                  <c:v>27.39</c:v>
                </c:pt>
                <c:pt idx="33">
                  <c:v>27.48</c:v>
                </c:pt>
                <c:pt idx="34">
                  <c:v>27.53</c:v>
                </c:pt>
                <c:pt idx="35">
                  <c:v>27.64</c:v>
                </c:pt>
                <c:pt idx="36">
                  <c:v>27.75</c:v>
                </c:pt>
                <c:pt idx="37">
                  <c:v>27.81</c:v>
                </c:pt>
                <c:pt idx="38">
                  <c:v>27.97</c:v>
                </c:pt>
                <c:pt idx="39">
                  <c:v>27.97</c:v>
                </c:pt>
                <c:pt idx="40">
                  <c:v>28.25</c:v>
                </c:pt>
                <c:pt idx="41">
                  <c:v>28.32</c:v>
                </c:pt>
                <c:pt idx="42">
                  <c:v>28.45</c:v>
                </c:pt>
                <c:pt idx="43">
                  <c:v>28.59</c:v>
                </c:pt>
                <c:pt idx="44">
                  <c:v>28.8</c:v>
                </c:pt>
                <c:pt idx="45">
                  <c:v>29</c:v>
                </c:pt>
                <c:pt idx="46">
                  <c:v>29.1</c:v>
                </c:pt>
                <c:pt idx="47">
                  <c:v>29.13</c:v>
                </c:pt>
                <c:pt idx="48">
                  <c:v>29.23</c:v>
                </c:pt>
                <c:pt idx="49">
                  <c:v>29.35</c:v>
                </c:pt>
                <c:pt idx="50">
                  <c:v>29.48</c:v>
                </c:pt>
                <c:pt idx="51">
                  <c:v>29.77</c:v>
                </c:pt>
                <c:pt idx="52">
                  <c:v>29.81</c:v>
                </c:pt>
                <c:pt idx="53">
                  <c:v>29.91</c:v>
                </c:pt>
                <c:pt idx="54">
                  <c:v>30.03</c:v>
                </c:pt>
                <c:pt idx="55">
                  <c:v>30.21</c:v>
                </c:pt>
                <c:pt idx="56">
                  <c:v>30.2</c:v>
                </c:pt>
                <c:pt idx="57">
                  <c:v>30.37</c:v>
                </c:pt>
                <c:pt idx="58">
                  <c:v>30.53</c:v>
                </c:pt>
                <c:pt idx="59">
                  <c:v>30.59</c:v>
                </c:pt>
                <c:pt idx="60">
                  <c:v>30.58</c:v>
                </c:pt>
                <c:pt idx="61">
                  <c:v>30.8</c:v>
                </c:pt>
                <c:pt idx="62">
                  <c:v>30.79</c:v>
                </c:pt>
                <c:pt idx="63">
                  <c:v>30.93</c:v>
                </c:pt>
                <c:pt idx="64">
                  <c:v>30.98</c:v>
                </c:pt>
                <c:pt idx="65">
                  <c:v>31.08</c:v>
                </c:pt>
                <c:pt idx="66">
                  <c:v>31.19</c:v>
                </c:pt>
                <c:pt idx="67">
                  <c:v>31.36</c:v>
                </c:pt>
                <c:pt idx="68">
                  <c:v>31.34</c:v>
                </c:pt>
                <c:pt idx="69">
                  <c:v>31.43</c:v>
                </c:pt>
                <c:pt idx="70">
                  <c:v>31.44</c:v>
                </c:pt>
                <c:pt idx="71">
                  <c:v>31.65</c:v>
                </c:pt>
                <c:pt idx="72">
                  <c:v>31.72</c:v>
                </c:pt>
                <c:pt idx="73">
                  <c:v>31.81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3B-4DF1-8B19-894C22BCC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24.564936827495789</c:v>
                </c:pt>
                <c:pt idx="1">
                  <c:v>15.993814293129766</c:v>
                </c:pt>
                <c:pt idx="2">
                  <c:v>10.746345739910421</c:v>
                </c:pt>
                <c:pt idx="3">
                  <c:v>6.2905498302583487</c:v>
                </c:pt>
                <c:pt idx="4">
                  <c:v>4.2708251397065569</c:v>
                </c:pt>
                <c:pt idx="5">
                  <c:v>2.8266640806926864</c:v>
                </c:pt>
                <c:pt idx="6">
                  <c:v>1.9545013413119854</c:v>
                </c:pt>
                <c:pt idx="7">
                  <c:v>0.89801443235081824</c:v>
                </c:pt>
                <c:pt idx="8">
                  <c:v>0.79750562216696375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21-4672-B4C6-875A36E9FBAD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67.557193266379528</c:v>
                </c:pt>
                <c:pt idx="1">
                  <c:v>72.224429837833256</c:v>
                </c:pt>
                <c:pt idx="2">
                  <c:v>70.193832317897773</c:v>
                </c:pt>
                <c:pt idx="3">
                  <c:v>61.434329279527049</c:v>
                </c:pt>
                <c:pt idx="4">
                  <c:v>48.496843079582021</c:v>
                </c:pt>
                <c:pt idx="5">
                  <c:v>37.722959801692411</c:v>
                </c:pt>
                <c:pt idx="6">
                  <c:v>29.854765365756496</c:v>
                </c:pt>
                <c:pt idx="7">
                  <c:v>20.531219048267239</c:v>
                </c:pt>
                <c:pt idx="8">
                  <c:v>18.83007141075187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21-4672-B4C6-875A36E9FBAD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3.9899825360162655</c:v>
                </c:pt>
                <c:pt idx="1">
                  <c:v>6.6558648515896994</c:v>
                </c:pt>
                <c:pt idx="2">
                  <c:v>10.661413456547141</c:v>
                </c:pt>
                <c:pt idx="3">
                  <c:v>19.456140846345814</c:v>
                </c:pt>
                <c:pt idx="4">
                  <c:v>28.527591922414953</c:v>
                </c:pt>
                <c:pt idx="5">
                  <c:v>30.010928886716748</c:v>
                </c:pt>
                <c:pt idx="6">
                  <c:v>31.406724783122776</c:v>
                </c:pt>
                <c:pt idx="7">
                  <c:v>33.087861278923356</c:v>
                </c:pt>
                <c:pt idx="8">
                  <c:v>33.262761666052739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21-4672-B4C6-875A36E9FBAD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2.8032766735464176</c:v>
                </c:pt>
                <c:pt idx="1">
                  <c:v>3.7311483391006623</c:v>
                </c:pt>
                <c:pt idx="2">
                  <c:v>6.4957957439782437</c:v>
                </c:pt>
                <c:pt idx="3">
                  <c:v>9.9875915782320064</c:v>
                </c:pt>
                <c:pt idx="4">
                  <c:v>15.192503836523882</c:v>
                </c:pt>
                <c:pt idx="5">
                  <c:v>22.691728587727809</c:v>
                </c:pt>
                <c:pt idx="6">
                  <c:v>27.310468166619344</c:v>
                </c:pt>
                <c:pt idx="7">
                  <c:v>32.193608069793974</c:v>
                </c:pt>
                <c:pt idx="8">
                  <c:v>32.868129225631499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21-4672-B4C6-875A36E9FBAD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1.0846106965620024</c:v>
                </c:pt>
                <c:pt idx="1">
                  <c:v>1.3947426783466104</c:v>
                </c:pt>
                <c:pt idx="2">
                  <c:v>1.9026127416664247</c:v>
                </c:pt>
                <c:pt idx="3">
                  <c:v>2.8313884656367856</c:v>
                </c:pt>
                <c:pt idx="4">
                  <c:v>3.5122360217725861</c:v>
                </c:pt>
                <c:pt idx="5">
                  <c:v>6.7477186431703471</c:v>
                </c:pt>
                <c:pt idx="6">
                  <c:v>9.4735403431893985</c:v>
                </c:pt>
                <c:pt idx="7">
                  <c:v>13.289297170664609</c:v>
                </c:pt>
                <c:pt idx="8">
                  <c:v>14.241532075396929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21-4672-B4C6-875A36E9F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557.75599999999997</c:v>
                </c:pt>
                <c:pt idx="1">
                  <c:v>465.947</c:v>
                </c:pt>
                <c:pt idx="2">
                  <c:v>436.04399999999998</c:v>
                </c:pt>
                <c:pt idx="3">
                  <c:v>404.20400000000001</c:v>
                </c:pt>
                <c:pt idx="4">
                  <c:v>365.346</c:v>
                </c:pt>
                <c:pt idx="5">
                  <c:v>219.67699999999999</c:v>
                </c:pt>
                <c:pt idx="6">
                  <c:v>142.416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1E-4548-B31F-DA9562F90AEB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488.37</c:v>
                </c:pt>
                <c:pt idx="1">
                  <c:v>432.53500000000003</c:v>
                </c:pt>
                <c:pt idx="2">
                  <c:v>414.71300000000002</c:v>
                </c:pt>
                <c:pt idx="3">
                  <c:v>387.78800000000001</c:v>
                </c:pt>
                <c:pt idx="4">
                  <c:v>343.77699999999999</c:v>
                </c:pt>
                <c:pt idx="5">
                  <c:v>200.648</c:v>
                </c:pt>
                <c:pt idx="6">
                  <c:v>120.643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1E-4548-B31F-DA9562F90AEB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236.73</c:v>
                </c:pt>
                <c:pt idx="1">
                  <c:v>118.748</c:v>
                </c:pt>
                <c:pt idx="2">
                  <c:v>45.14</c:v>
                </c:pt>
                <c:pt idx="3">
                  <c:v>30.01</c:v>
                </c:pt>
                <c:pt idx="4">
                  <c:v>18.280999999999999</c:v>
                </c:pt>
                <c:pt idx="5">
                  <c:v>15.308</c:v>
                </c:pt>
                <c:pt idx="6">
                  <c:v>15.805999999999999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1E-4548-B31F-DA9562F90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2241.34</c:v>
                </c:pt>
                <c:pt idx="1">
                  <c:v>1920.3</c:v>
                </c:pt>
                <c:pt idx="2">
                  <c:v>1694.9</c:v>
                </c:pt>
                <c:pt idx="3">
                  <c:v>1598.9</c:v>
                </c:pt>
                <c:pt idx="4">
                  <c:v>1281.6500000000001</c:v>
                </c:pt>
                <c:pt idx="5">
                  <c:v>1387.52</c:v>
                </c:pt>
                <c:pt idx="6">
                  <c:v>1342.12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EC-4022-A381-4440B5CC5CAA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103.30999999999995</c:v>
                </c:pt>
                <c:pt idx="1">
                  <c:v>258.00000000000023</c:v>
                </c:pt>
                <c:pt idx="2">
                  <c:v>297.57999999999993</c:v>
                </c:pt>
                <c:pt idx="3">
                  <c:v>314.93999999999983</c:v>
                </c:pt>
                <c:pt idx="4">
                  <c:v>222.58999999999992</c:v>
                </c:pt>
                <c:pt idx="5">
                  <c:v>161.8900000000001</c:v>
                </c:pt>
                <c:pt idx="6">
                  <c:v>150.83000000000015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EC-4022-A381-4440B5CC5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1887.26</c:v>
                </c:pt>
                <c:pt idx="1">
                  <c:v>1840.17</c:v>
                </c:pt>
                <c:pt idx="2">
                  <c:v>1684</c:v>
                </c:pt>
                <c:pt idx="3">
                  <c:v>1537.92</c:v>
                </c:pt>
                <c:pt idx="4">
                  <c:v>1200.06</c:v>
                </c:pt>
                <c:pt idx="5">
                  <c:v>1284.6600000000001</c:v>
                </c:pt>
                <c:pt idx="6">
                  <c:v>1131.76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EC-4022-A381-4440B5CC5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74.099999999999994</c:v>
                </c:pt>
                <c:pt idx="1">
                  <c:v>74.400000000000006</c:v>
                </c:pt>
                <c:pt idx="2">
                  <c:v>74.7</c:v>
                </c:pt>
                <c:pt idx="3">
                  <c:v>73.900000000000006</c:v>
                </c:pt>
                <c:pt idx="4">
                  <c:v>74</c:v>
                </c:pt>
                <c:pt idx="5">
                  <c:v>72.2</c:v>
                </c:pt>
                <c:pt idx="6">
                  <c:v>70.900000000000006</c:v>
                </c:pt>
                <c:pt idx="7">
                  <c:v>69.8</c:v>
                </c:pt>
                <c:pt idx="8">
                  <c:v>69.900000000000006</c:v>
                </c:pt>
                <c:pt idx="9">
                  <c:v>68.3</c:v>
                </c:pt>
                <c:pt idx="10">
                  <c:v>67.7</c:v>
                </c:pt>
                <c:pt idx="11">
                  <c:v>65.400000000000006</c:v>
                </c:pt>
                <c:pt idx="12">
                  <c:v>64</c:v>
                </c:pt>
                <c:pt idx="13">
                  <c:v>64.900000000000006</c:v>
                </c:pt>
                <c:pt idx="14">
                  <c:v>63.6</c:v>
                </c:pt>
                <c:pt idx="15">
                  <c:v>62.8</c:v>
                </c:pt>
                <c:pt idx="16">
                  <c:v>62.7</c:v>
                </c:pt>
                <c:pt idx="17">
                  <c:v>60</c:v>
                </c:pt>
                <c:pt idx="18">
                  <c:v>59</c:v>
                </c:pt>
                <c:pt idx="19">
                  <c:v>58.7</c:v>
                </c:pt>
                <c:pt idx="20">
                  <c:v>59</c:v>
                </c:pt>
                <c:pt idx="21">
                  <c:v>59.6</c:v>
                </c:pt>
                <c:pt idx="22">
                  <c:v>59.2</c:v>
                </c:pt>
                <c:pt idx="23">
                  <c:v>59.9</c:v>
                </c:pt>
                <c:pt idx="24">
                  <c:v>60.9</c:v>
                </c:pt>
                <c:pt idx="25">
                  <c:v>61.3</c:v>
                </c:pt>
                <c:pt idx="26">
                  <c:v>59.9</c:v>
                </c:pt>
                <c:pt idx="27">
                  <c:v>60</c:v>
                </c:pt>
                <c:pt idx="28">
                  <c:v>60.5</c:v>
                </c:pt>
                <c:pt idx="29">
                  <c:v>61</c:v>
                </c:pt>
                <c:pt idx="30">
                  <c:v>60.5</c:v>
                </c:pt>
                <c:pt idx="31">
                  <c:v>59.5</c:v>
                </c:pt>
                <c:pt idx="32">
                  <c:v>58.4</c:v>
                </c:pt>
                <c:pt idx="33">
                  <c:v>57</c:v>
                </c:pt>
                <c:pt idx="34">
                  <c:v>56.4</c:v>
                </c:pt>
                <c:pt idx="35">
                  <c:v>54.3</c:v>
                </c:pt>
                <c:pt idx="36">
                  <c:v>51.9</c:v>
                </c:pt>
                <c:pt idx="37">
                  <c:v>51</c:v>
                </c:pt>
                <c:pt idx="38">
                  <c:v>52.1</c:v>
                </c:pt>
                <c:pt idx="39">
                  <c:v>52.125056737618976</c:v>
                </c:pt>
                <c:pt idx="40">
                  <c:v>52.294772563798332</c:v>
                </c:pt>
                <c:pt idx="41">
                  <c:v>52.568787999999998</c:v>
                </c:pt>
                <c:pt idx="42">
                  <c:v>52.720005999999998</c:v>
                </c:pt>
                <c:pt idx="43">
                  <c:v>52.456346000000003</c:v>
                </c:pt>
                <c:pt idx="44">
                  <c:v>53.239989999999999</c:v>
                </c:pt>
                <c:pt idx="45">
                  <c:v>54.907699000000001</c:v>
                </c:pt>
                <c:pt idx="46">
                  <c:v>57.147478999999997</c:v>
                </c:pt>
                <c:pt idx="47">
                  <c:v>58.901128</c:v>
                </c:pt>
                <c:pt idx="48">
                  <c:v>60.173991999999998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8B-4F35-8F10-0068AE30B081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16.600000000000001</c:v>
                </c:pt>
                <c:pt idx="1">
                  <c:v>16.600000000000001</c:v>
                </c:pt>
                <c:pt idx="2">
                  <c:v>18.399999999999999</c:v>
                </c:pt>
                <c:pt idx="3">
                  <c:v>19.100000000000001</c:v>
                </c:pt>
                <c:pt idx="4">
                  <c:v>18.5</c:v>
                </c:pt>
                <c:pt idx="5">
                  <c:v>18.600000000000001</c:v>
                </c:pt>
                <c:pt idx="6">
                  <c:v>19</c:v>
                </c:pt>
                <c:pt idx="7">
                  <c:v>19</c:v>
                </c:pt>
                <c:pt idx="8">
                  <c:v>18.5</c:v>
                </c:pt>
                <c:pt idx="9">
                  <c:v>20.2</c:v>
                </c:pt>
                <c:pt idx="10">
                  <c:v>20.2</c:v>
                </c:pt>
                <c:pt idx="11">
                  <c:v>19.600000000000001</c:v>
                </c:pt>
                <c:pt idx="12">
                  <c:v>19.100000000000001</c:v>
                </c:pt>
                <c:pt idx="13">
                  <c:v>19.8</c:v>
                </c:pt>
                <c:pt idx="14">
                  <c:v>20.5</c:v>
                </c:pt>
                <c:pt idx="15">
                  <c:v>21</c:v>
                </c:pt>
                <c:pt idx="16">
                  <c:v>23.2</c:v>
                </c:pt>
                <c:pt idx="17">
                  <c:v>22</c:v>
                </c:pt>
                <c:pt idx="18">
                  <c:v>21.3</c:v>
                </c:pt>
                <c:pt idx="19">
                  <c:v>21.6</c:v>
                </c:pt>
                <c:pt idx="20">
                  <c:v>22.1</c:v>
                </c:pt>
                <c:pt idx="21">
                  <c:v>23.4</c:v>
                </c:pt>
                <c:pt idx="22">
                  <c:v>24.1</c:v>
                </c:pt>
                <c:pt idx="23">
                  <c:v>24.6</c:v>
                </c:pt>
                <c:pt idx="24">
                  <c:v>26.4</c:v>
                </c:pt>
                <c:pt idx="25">
                  <c:v>27.1</c:v>
                </c:pt>
                <c:pt idx="26">
                  <c:v>27.3</c:v>
                </c:pt>
                <c:pt idx="27">
                  <c:v>27.3</c:v>
                </c:pt>
                <c:pt idx="28">
                  <c:v>28.3</c:v>
                </c:pt>
                <c:pt idx="29">
                  <c:v>29.6</c:v>
                </c:pt>
                <c:pt idx="30">
                  <c:v>29.1</c:v>
                </c:pt>
                <c:pt idx="31">
                  <c:v>29.3</c:v>
                </c:pt>
                <c:pt idx="32">
                  <c:v>29.3</c:v>
                </c:pt>
                <c:pt idx="33">
                  <c:v>28.8</c:v>
                </c:pt>
                <c:pt idx="34">
                  <c:v>28.8</c:v>
                </c:pt>
                <c:pt idx="35">
                  <c:v>28.6</c:v>
                </c:pt>
                <c:pt idx="36">
                  <c:v>27.1</c:v>
                </c:pt>
                <c:pt idx="37">
                  <c:v>27.4</c:v>
                </c:pt>
                <c:pt idx="38">
                  <c:v>28.1</c:v>
                </c:pt>
                <c:pt idx="39">
                  <c:v>28.333391143968818</c:v>
                </c:pt>
                <c:pt idx="40">
                  <c:v>29.196625677258865</c:v>
                </c:pt>
                <c:pt idx="41">
                  <c:v>29.331676999999999</c:v>
                </c:pt>
                <c:pt idx="42">
                  <c:v>29.907402000000001</c:v>
                </c:pt>
                <c:pt idx="43">
                  <c:v>28.756881</c:v>
                </c:pt>
                <c:pt idx="44">
                  <c:v>29.141311000000002</c:v>
                </c:pt>
                <c:pt idx="45">
                  <c:v>30.487026</c:v>
                </c:pt>
                <c:pt idx="46">
                  <c:v>32.817068999999996</c:v>
                </c:pt>
                <c:pt idx="47">
                  <c:v>34.866689000000001</c:v>
                </c:pt>
                <c:pt idx="48">
                  <c:v>34.610821999999999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8B-4F35-8F10-0068AE30B081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44.5</c:v>
                </c:pt>
                <c:pt idx="1">
                  <c:v>44.6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44.7</c:v>
                </c:pt>
                <c:pt idx="6">
                  <c:v>44.2</c:v>
                </c:pt>
                <c:pt idx="7">
                  <c:v>43.9</c:v>
                </c:pt>
                <c:pt idx="8">
                  <c:v>43.5</c:v>
                </c:pt>
                <c:pt idx="9">
                  <c:v>43.5</c:v>
                </c:pt>
                <c:pt idx="10">
                  <c:v>43.1</c:v>
                </c:pt>
                <c:pt idx="11">
                  <c:v>41.9</c:v>
                </c:pt>
                <c:pt idx="12">
                  <c:v>41</c:v>
                </c:pt>
                <c:pt idx="13">
                  <c:v>41.7</c:v>
                </c:pt>
                <c:pt idx="14">
                  <c:v>41.7</c:v>
                </c:pt>
                <c:pt idx="15">
                  <c:v>41.6</c:v>
                </c:pt>
                <c:pt idx="16">
                  <c:v>42.5</c:v>
                </c:pt>
                <c:pt idx="17">
                  <c:v>40.6</c:v>
                </c:pt>
                <c:pt idx="18">
                  <c:v>39.799999999999997</c:v>
                </c:pt>
                <c:pt idx="19">
                  <c:v>39.799999999999997</c:v>
                </c:pt>
                <c:pt idx="20">
                  <c:v>40.200000000000003</c:v>
                </c:pt>
                <c:pt idx="21">
                  <c:v>41.1</c:v>
                </c:pt>
                <c:pt idx="22">
                  <c:v>41.3</c:v>
                </c:pt>
                <c:pt idx="23">
                  <c:v>41.9</c:v>
                </c:pt>
                <c:pt idx="24">
                  <c:v>43.3</c:v>
                </c:pt>
                <c:pt idx="25">
                  <c:v>43.9</c:v>
                </c:pt>
                <c:pt idx="26">
                  <c:v>43.3</c:v>
                </c:pt>
                <c:pt idx="27">
                  <c:v>43.3</c:v>
                </c:pt>
                <c:pt idx="28">
                  <c:v>44.1</c:v>
                </c:pt>
                <c:pt idx="29">
                  <c:v>45</c:v>
                </c:pt>
                <c:pt idx="30">
                  <c:v>44.6</c:v>
                </c:pt>
                <c:pt idx="31">
                  <c:v>44.1</c:v>
                </c:pt>
                <c:pt idx="32">
                  <c:v>43.6</c:v>
                </c:pt>
                <c:pt idx="33">
                  <c:v>42.7</c:v>
                </c:pt>
                <c:pt idx="34">
                  <c:v>42.4</c:v>
                </c:pt>
                <c:pt idx="35">
                  <c:v>41.3</c:v>
                </c:pt>
                <c:pt idx="36">
                  <c:v>39.299999999999997</c:v>
                </c:pt>
                <c:pt idx="37">
                  <c:v>39</c:v>
                </c:pt>
                <c:pt idx="38">
                  <c:v>40</c:v>
                </c:pt>
                <c:pt idx="39">
                  <c:v>40.102633779453726</c:v>
                </c:pt>
                <c:pt idx="40">
                  <c:v>40.627693543406259</c:v>
                </c:pt>
                <c:pt idx="41">
                  <c:v>40.829011000000001</c:v>
                </c:pt>
                <c:pt idx="42">
                  <c:v>41.196223000000003</c:v>
                </c:pt>
                <c:pt idx="43">
                  <c:v>40.484318000000002</c:v>
                </c:pt>
                <c:pt idx="44">
                  <c:v>41.068477000000001</c:v>
                </c:pt>
                <c:pt idx="45">
                  <c:v>42.576549</c:v>
                </c:pt>
                <c:pt idx="46">
                  <c:v>44.906964000000002</c:v>
                </c:pt>
                <c:pt idx="47">
                  <c:v>46.815492999999996</c:v>
                </c:pt>
                <c:pt idx="48">
                  <c:v>47.331578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8B-4F35-8F10-0068AE30B0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1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4125278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</xdr:colOff>
      <xdr:row>1</xdr:row>
      <xdr:rowOff>431164</xdr:rowOff>
    </xdr:from>
    <xdr:to>
      <xdr:col>11</xdr:col>
      <xdr:colOff>57150</xdr:colOff>
      <xdr:row>13</xdr:row>
      <xdr:rowOff>113303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4763</xdr:colOff>
      <xdr:row>2</xdr:row>
      <xdr:rowOff>497204</xdr:rowOff>
    </xdr:from>
    <xdr:to>
      <xdr:col>17</xdr:col>
      <xdr:colOff>382905</xdr:colOff>
      <xdr:row>15</xdr:row>
      <xdr:rowOff>150224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457200</xdr:colOff>
      <xdr:row>2</xdr:row>
      <xdr:rowOff>510540</xdr:rowOff>
    </xdr:from>
    <xdr:to>
      <xdr:col>20</xdr:col>
      <xdr:colOff>327660</xdr:colOff>
      <xdr:row>15</xdr:row>
      <xdr:rowOff>175260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0.01207</cdr:x>
      <cdr:y>0.09421</cdr:y>
    </cdr:from>
    <cdr:to>
      <cdr:x>0.4437</cdr:x>
      <cdr:y>0.18074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18288" y="194854"/>
          <a:ext cx="654241" cy="1789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ysClr val="windowText" lastClr="000000"/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ysClr val="windowText" lastClr="000000"/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601980</xdr:colOff>
      <xdr:row>2</xdr:row>
      <xdr:rowOff>7620</xdr:rowOff>
    </xdr:from>
    <xdr:to>
      <xdr:col>9</xdr:col>
      <xdr:colOff>577638</xdr:colOff>
      <xdr:row>13</xdr:row>
      <xdr:rowOff>117475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1</xdr:row>
      <xdr:rowOff>323850</xdr:rowOff>
    </xdr:from>
    <xdr:to>
      <xdr:col>10</xdr:col>
      <xdr:colOff>146050</xdr:colOff>
      <xdr:row>13</xdr:row>
      <xdr:rowOff>136525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135115</xdr:colOff>
      <xdr:row>8</xdr:row>
      <xdr:rowOff>389981</xdr:rowOff>
    </xdr:from>
    <xdr:to>
      <xdr:col>18</xdr:col>
      <xdr:colOff>422035</xdr:colOff>
      <xdr:row>20</xdr:row>
      <xdr:rowOff>142061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13236</xdr:colOff>
      <xdr:row>2</xdr:row>
      <xdr:rowOff>65515</xdr:rowOff>
    </xdr:from>
    <xdr:to>
      <xdr:col>14</xdr:col>
      <xdr:colOff>205236</xdr:colOff>
      <xdr:row>12</xdr:row>
      <xdr:rowOff>122395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2</xdr:row>
      <xdr:rowOff>76200</xdr:rowOff>
    </xdr:from>
    <xdr:to>
      <xdr:col>17</xdr:col>
      <xdr:colOff>219060</xdr:colOff>
      <xdr:row>16</xdr:row>
      <xdr:rowOff>102600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2</xdr:row>
      <xdr:rowOff>1905</xdr:rowOff>
    </xdr:from>
    <xdr:to>
      <xdr:col>15</xdr:col>
      <xdr:colOff>608330</xdr:colOff>
      <xdr:row>13</xdr:row>
      <xdr:rowOff>149860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106680</xdr:colOff>
      <xdr:row>1</xdr:row>
      <xdr:rowOff>299085</xdr:rowOff>
    </xdr:from>
    <xdr:to>
      <xdr:col>21</xdr:col>
      <xdr:colOff>82550</xdr:colOff>
      <xdr:row>13</xdr:row>
      <xdr:rowOff>142240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320040</xdr:rowOff>
    </xdr:from>
    <xdr:to>
      <xdr:col>16</xdr:col>
      <xdr:colOff>180340</xdr:colOff>
      <xdr:row>15</xdr:row>
      <xdr:rowOff>67945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266700</xdr:colOff>
      <xdr:row>1</xdr:row>
      <xdr:rowOff>320040</xdr:rowOff>
    </xdr:from>
    <xdr:to>
      <xdr:col>19</xdr:col>
      <xdr:colOff>457200</xdr:colOff>
      <xdr:row>15</xdr:row>
      <xdr:rowOff>71755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5388</xdr:colOff>
      <xdr:row>1</xdr:row>
      <xdr:rowOff>367844</xdr:rowOff>
    </xdr:from>
    <xdr:to>
      <xdr:col>10</xdr:col>
      <xdr:colOff>439068</xdr:colOff>
      <xdr:row>11</xdr:row>
      <xdr:rowOff>104684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328930</xdr:colOff>
      <xdr:row>2</xdr:row>
      <xdr:rowOff>27305</xdr:rowOff>
    </xdr:from>
    <xdr:to>
      <xdr:col>20</xdr:col>
      <xdr:colOff>129540</xdr:colOff>
      <xdr:row>13</xdr:row>
      <xdr:rowOff>137795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3</xdr:row>
      <xdr:rowOff>0</xdr:rowOff>
    </xdr:from>
    <xdr:to>
      <xdr:col>13</xdr:col>
      <xdr:colOff>158750</xdr:colOff>
      <xdr:row>12</xdr:row>
      <xdr:rowOff>171450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571500"/>
          <a:ext cx="1911350" cy="1828800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</xdr:row>
      <xdr:rowOff>0</xdr:rowOff>
    </xdr:from>
    <xdr:to>
      <xdr:col>12</xdr:col>
      <xdr:colOff>125730</xdr:colOff>
      <xdr:row>16</xdr:row>
      <xdr:rowOff>106680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7</xdr:row>
      <xdr:rowOff>1</xdr:rowOff>
    </xdr:from>
    <xdr:to>
      <xdr:col>16</xdr:col>
      <xdr:colOff>87923</xdr:colOff>
      <xdr:row>14</xdr:row>
      <xdr:rowOff>175846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</xdr:colOff>
      <xdr:row>2</xdr:row>
      <xdr:rowOff>79057</xdr:rowOff>
    </xdr:from>
    <xdr:to>
      <xdr:col>10</xdr:col>
      <xdr:colOff>312082</xdr:colOff>
      <xdr:row>14</xdr:row>
      <xdr:rowOff>44497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83820</xdr:colOff>
      <xdr:row>2</xdr:row>
      <xdr:rowOff>30480</xdr:rowOff>
    </xdr:from>
    <xdr:to>
      <xdr:col>18</xdr:col>
      <xdr:colOff>68469</xdr:colOff>
      <xdr:row>13</xdr:row>
      <xdr:rowOff>137159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30480</xdr:colOff>
      <xdr:row>1</xdr:row>
      <xdr:rowOff>175260</xdr:rowOff>
    </xdr:from>
    <xdr:to>
      <xdr:col>13</xdr:col>
      <xdr:colOff>12005</xdr:colOff>
      <xdr:row>13</xdr:row>
      <xdr:rowOff>156777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6985</xdr:colOff>
      <xdr:row>2</xdr:row>
      <xdr:rowOff>86995</xdr:rowOff>
    </xdr:from>
    <xdr:to>
      <xdr:col>13</xdr:col>
      <xdr:colOff>311785</xdr:colOff>
      <xdr:row>14</xdr:row>
      <xdr:rowOff>37195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603250</xdr:colOff>
      <xdr:row>5</xdr:row>
      <xdr:rowOff>19050</xdr:rowOff>
    </xdr:from>
    <xdr:to>
      <xdr:col>18</xdr:col>
      <xdr:colOff>488950</xdr:colOff>
      <xdr:row>16</xdr:row>
      <xdr:rowOff>153400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575310</xdr:colOff>
      <xdr:row>5</xdr:row>
      <xdr:rowOff>27940</xdr:rowOff>
    </xdr:from>
    <xdr:to>
      <xdr:col>23</xdr:col>
      <xdr:colOff>461010</xdr:colOff>
      <xdr:row>16</xdr:row>
      <xdr:rowOff>162290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57150</xdr:colOff>
      <xdr:row>5</xdr:row>
      <xdr:rowOff>3810</xdr:rowOff>
    </xdr:from>
    <xdr:to>
      <xdr:col>28</xdr:col>
      <xdr:colOff>552450</xdr:colOff>
      <xdr:row>16</xdr:row>
      <xdr:rowOff>136890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2</xdr:row>
      <xdr:rowOff>22860</xdr:rowOff>
    </xdr:from>
    <xdr:to>
      <xdr:col>12</xdr:col>
      <xdr:colOff>312420</xdr:colOff>
      <xdr:row>17</xdr:row>
      <xdr:rowOff>5080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19685</xdr:colOff>
      <xdr:row>2</xdr:row>
      <xdr:rowOff>478155</xdr:rowOff>
    </xdr:from>
    <xdr:to>
      <xdr:col>18</xdr:col>
      <xdr:colOff>324485</xdr:colOff>
      <xdr:row>14</xdr:row>
      <xdr:rowOff>79105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184150</xdr:colOff>
      <xdr:row>6</xdr:row>
      <xdr:rowOff>123825</xdr:rowOff>
    </xdr:from>
    <xdr:to>
      <xdr:col>26</xdr:col>
      <xdr:colOff>327025</xdr:colOff>
      <xdr:row>23</xdr:row>
      <xdr:rowOff>38100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601980</xdr:colOff>
      <xdr:row>2</xdr:row>
      <xdr:rowOff>160020</xdr:rowOff>
    </xdr:from>
    <xdr:to>
      <xdr:col>14</xdr:col>
      <xdr:colOff>297180</xdr:colOff>
      <xdr:row>17</xdr:row>
      <xdr:rowOff>142240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30" sqref="C30"/>
    </sheetView>
  </sheetViews>
  <sheetFormatPr defaultColWidth="8.6640625" defaultRowHeight="14.4"/>
  <cols>
    <col min="1" max="1" width="2.109375" customWidth="1"/>
    <col min="2" max="2" width="7.6640625" customWidth="1"/>
    <col min="3" max="3" width="131.6640625" customWidth="1"/>
  </cols>
  <sheetData>
    <row r="3" spans="1:6" ht="17.399999999999999">
      <c r="C3" s="47"/>
    </row>
    <row r="4" spans="1:6" ht="49.2" customHeight="1">
      <c r="B4" s="48" t="s">
        <v>205</v>
      </c>
      <c r="C4" s="49"/>
      <c r="D4" s="50"/>
      <c r="E4" s="50"/>
      <c r="F4" s="50"/>
    </row>
    <row r="5" spans="1:6">
      <c r="A5" s="51"/>
      <c r="B5">
        <v>1</v>
      </c>
      <c r="C5" s="84" t="s">
        <v>228</v>
      </c>
    </row>
    <row r="6" spans="1:6">
      <c r="B6">
        <v>2</v>
      </c>
      <c r="C6" s="85" t="s">
        <v>229</v>
      </c>
    </row>
    <row r="7" spans="1:6">
      <c r="B7">
        <v>3</v>
      </c>
      <c r="C7" s="84" t="s">
        <v>106</v>
      </c>
    </row>
    <row r="8" spans="1:6">
      <c r="B8">
        <v>4</v>
      </c>
      <c r="C8" s="85" t="s">
        <v>0</v>
      </c>
    </row>
    <row r="9" spans="1:6">
      <c r="B9">
        <v>5</v>
      </c>
      <c r="C9" s="86" t="s">
        <v>230</v>
      </c>
    </row>
    <row r="10" spans="1:6">
      <c r="B10">
        <v>6</v>
      </c>
      <c r="C10" s="85" t="s">
        <v>107</v>
      </c>
    </row>
    <row r="11" spans="1:6">
      <c r="B11">
        <v>7</v>
      </c>
      <c r="C11" s="85" t="s">
        <v>239</v>
      </c>
    </row>
    <row r="12" spans="1:6">
      <c r="B12">
        <v>8</v>
      </c>
      <c r="C12" s="85" t="s">
        <v>238</v>
      </c>
    </row>
    <row r="13" spans="1:6">
      <c r="B13">
        <v>9</v>
      </c>
      <c r="C13" s="85" t="s">
        <v>237</v>
      </c>
    </row>
    <row r="14" spans="1:6">
      <c r="B14">
        <v>10</v>
      </c>
      <c r="C14" s="85" t="s">
        <v>231</v>
      </c>
    </row>
    <row r="15" spans="1:6">
      <c r="B15">
        <v>11</v>
      </c>
      <c r="C15" s="84" t="s">
        <v>233</v>
      </c>
    </row>
    <row r="16" spans="1:6">
      <c r="B16">
        <v>12</v>
      </c>
      <c r="C16" s="84" t="s">
        <v>108</v>
      </c>
    </row>
    <row r="17" spans="2:3">
      <c r="B17">
        <v>13</v>
      </c>
      <c r="C17" s="85" t="s">
        <v>234</v>
      </c>
    </row>
    <row r="18" spans="2:3">
      <c r="B18">
        <v>14</v>
      </c>
      <c r="C18" s="84" t="s">
        <v>235</v>
      </c>
    </row>
    <row r="19" spans="2:3">
      <c r="B19" s="144" t="s">
        <v>176</v>
      </c>
      <c r="C19" s="84" t="s">
        <v>182</v>
      </c>
    </row>
    <row r="20" spans="2:3">
      <c r="B20" s="144" t="s">
        <v>177</v>
      </c>
      <c r="C20" s="84" t="s">
        <v>183</v>
      </c>
    </row>
    <row r="21" spans="2:3">
      <c r="B21" s="144" t="s">
        <v>178</v>
      </c>
      <c r="C21" s="85" t="s">
        <v>144</v>
      </c>
    </row>
    <row r="22" spans="2:3">
      <c r="B22" s="144" t="s">
        <v>179</v>
      </c>
      <c r="C22" s="84" t="s">
        <v>184</v>
      </c>
    </row>
    <row r="23" spans="2:3">
      <c r="B23" s="144" t="s">
        <v>180</v>
      </c>
      <c r="C23" s="84" t="s">
        <v>185</v>
      </c>
    </row>
    <row r="24" spans="2:3">
      <c r="B24" s="144" t="s">
        <v>181</v>
      </c>
      <c r="C24" s="84" t="s">
        <v>166</v>
      </c>
    </row>
    <row r="25" spans="2:3">
      <c r="B25" s="144" t="s">
        <v>227</v>
      </c>
      <c r="C25" s="85" t="s">
        <v>207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À. SICILIA. ANNI 1861-2024. Valori assoluti "/>
    <hyperlink ref="C20" location="App_2!A1" display="Appendice 2. PIRAMIDI PER ETÀ E PER GENERE. SICILIA. ANNI 1881, 1951 E 2024. Valori percentuali"/>
    <hyperlink ref="C21" location="App_3!A1" display="Appendice 3. SPERANZA DI VITA ALLA NASCITA. SICILIA. ANNI 1974-2025. Valori assoluti "/>
    <hyperlink ref="C22" location="App_4!A1" display="Appendice 4. NUMERO MEDIO DI FIGLI PER DONNA (TFT) E ETÀ MEDIA AL PARTO. SICILIA. ANNI 1952-2025. Valori assoluti "/>
    <hyperlink ref="C23" location="App_5!A1" display="Appendice 5. POPOLAZIONE RESIDENTE IN ETÀ DI 6 ANNI E OLTRE PER GRADO DI ISTRUZIONE. SICILIA. Censimenti dal 1951 a 2011, 2021, 2024"/>
    <hyperlink ref="C24" location="App_6!A1" display="Appendice 6. AZIENDE E RELATIVE SUPERFICI PER UBICAZIONE DEL CENTRO AZIENDALE IN SICILIA (Universo Italia). Censimenti Agricoltura 1961-2020"/>
    <hyperlink ref="C25" location="App_7!A1" display="Appendice 7. TASSO DI OCCUPAZIONE 15-64 ANNI. SICILI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M21"/>
  <sheetViews>
    <sheetView zoomScaleNormal="100" workbookViewId="0">
      <selection activeCell="H2" sqref="H2"/>
    </sheetView>
  </sheetViews>
  <sheetFormatPr defaultRowHeight="14.4"/>
  <cols>
    <col min="1" max="1" width="3.33203125" style="8" customWidth="1"/>
    <col min="2" max="2" width="6.33203125" style="20" customWidth="1"/>
    <col min="3" max="6" width="9.6640625" style="20" customWidth="1"/>
  </cols>
  <sheetData>
    <row r="1" spans="2:13">
      <c r="B1" s="29"/>
      <c r="C1" s="29"/>
      <c r="D1" s="29"/>
    </row>
    <row r="2" spans="2:13" ht="36">
      <c r="B2" s="30"/>
      <c r="C2" s="21" t="s">
        <v>195</v>
      </c>
      <c r="D2" s="21" t="s">
        <v>2</v>
      </c>
      <c r="E2" s="21" t="s">
        <v>186</v>
      </c>
      <c r="F2" s="21" t="s">
        <v>187</v>
      </c>
      <c r="H2" s="160" t="s">
        <v>228</v>
      </c>
    </row>
    <row r="3" spans="2:13">
      <c r="B3" s="31">
        <v>1861</v>
      </c>
      <c r="C3" s="217">
        <v>2.4089999999999998</v>
      </c>
      <c r="D3" s="32">
        <v>26328</v>
      </c>
      <c r="E3" s="33">
        <v>100</v>
      </c>
      <c r="F3" s="33">
        <f>D3/D$3*100</f>
        <v>100</v>
      </c>
    </row>
    <row r="4" spans="2:13">
      <c r="B4" s="31">
        <v>1871</v>
      </c>
      <c r="C4" s="217">
        <v>2.59</v>
      </c>
      <c r="D4" s="32">
        <v>28151</v>
      </c>
      <c r="E4" s="33">
        <v>107.51349107513491</v>
      </c>
      <c r="F4" s="33">
        <f t="shared" ref="F4:F21" si="0">D4/D$3*100</f>
        <v>106.9241871771498</v>
      </c>
      <c r="M4" s="123"/>
    </row>
    <row r="5" spans="2:13">
      <c r="B5" s="31">
        <v>1881</v>
      </c>
      <c r="C5" s="217">
        <v>2.9329999999999998</v>
      </c>
      <c r="D5" s="32">
        <v>29791</v>
      </c>
      <c r="E5" s="33">
        <v>121.75176421751763</v>
      </c>
      <c r="F5" s="33">
        <f t="shared" si="0"/>
        <v>113.15329687025219</v>
      </c>
      <c r="M5" s="135"/>
    </row>
    <row r="6" spans="2:13">
      <c r="B6" s="31"/>
      <c r="C6" s="218"/>
      <c r="D6" s="34"/>
      <c r="E6" s="33"/>
      <c r="F6" s="33"/>
      <c r="M6" s="136"/>
    </row>
    <row r="7" spans="2:13">
      <c r="B7" s="31">
        <v>1901</v>
      </c>
      <c r="C7" s="217">
        <v>3.5680000000000001</v>
      </c>
      <c r="D7" s="32">
        <v>33778</v>
      </c>
      <c r="E7" s="33">
        <v>148.11124948111251</v>
      </c>
      <c r="F7" s="33">
        <f t="shared" si="0"/>
        <v>128.29687025220298</v>
      </c>
      <c r="M7" s="135"/>
    </row>
    <row r="8" spans="2:13">
      <c r="B8" s="31">
        <v>1911</v>
      </c>
      <c r="C8" s="217">
        <v>3.8119999999999998</v>
      </c>
      <c r="D8" s="32">
        <v>36921</v>
      </c>
      <c r="E8" s="33">
        <v>158.23993358239935</v>
      </c>
      <c r="F8" s="33">
        <f t="shared" si="0"/>
        <v>140.23473108477666</v>
      </c>
      <c r="M8" s="135"/>
    </row>
    <row r="9" spans="2:13">
      <c r="B9" s="31">
        <v>1921</v>
      </c>
      <c r="C9" s="217">
        <v>4.2229999999999999</v>
      </c>
      <c r="D9" s="32">
        <v>37856</v>
      </c>
      <c r="E9" s="33">
        <v>175.30095475300956</v>
      </c>
      <c r="F9" s="33">
        <f t="shared" si="0"/>
        <v>143.7860832573686</v>
      </c>
      <c r="M9" s="135"/>
    </row>
    <row r="10" spans="2:13">
      <c r="B10" s="35">
        <v>1931</v>
      </c>
      <c r="C10" s="217">
        <v>3.9060000000000001</v>
      </c>
      <c r="D10" s="32">
        <v>41043</v>
      </c>
      <c r="E10" s="33">
        <v>162.14196762141967</v>
      </c>
      <c r="F10" s="33">
        <f t="shared" si="0"/>
        <v>155.89106654512307</v>
      </c>
      <c r="M10" s="135"/>
    </row>
    <row r="11" spans="2:13">
      <c r="B11" s="35">
        <v>1936</v>
      </c>
      <c r="C11" s="217">
        <v>4</v>
      </c>
      <c r="D11" s="32">
        <v>42399</v>
      </c>
      <c r="E11" s="33">
        <v>166.04400166044002</v>
      </c>
      <c r="F11" s="33">
        <f t="shared" si="0"/>
        <v>161.04147675478578</v>
      </c>
      <c r="M11" s="136"/>
    </row>
    <row r="12" spans="2:13">
      <c r="B12" s="31"/>
      <c r="C12" s="219"/>
      <c r="D12" s="34"/>
      <c r="E12" s="33"/>
      <c r="F12" s="33"/>
    </row>
    <row r="13" spans="2:13">
      <c r="B13" s="35">
        <v>1951</v>
      </c>
      <c r="C13" s="217">
        <v>4.4870000000000001</v>
      </c>
      <c r="D13" s="32">
        <v>47516</v>
      </c>
      <c r="E13" s="33">
        <v>186.25985886259861</v>
      </c>
      <c r="F13" s="33">
        <f t="shared" si="0"/>
        <v>180.47705864478883</v>
      </c>
    </row>
    <row r="14" spans="2:13">
      <c r="B14" s="35">
        <v>1961</v>
      </c>
      <c r="C14" s="217">
        <v>4.7210000000000001</v>
      </c>
      <c r="D14" s="32">
        <v>50624</v>
      </c>
      <c r="E14" s="33">
        <v>195.97343295973434</v>
      </c>
      <c r="F14" s="33">
        <f t="shared" si="0"/>
        <v>192.28198116074142</v>
      </c>
    </row>
    <row r="15" spans="2:13">
      <c r="B15" s="35">
        <v>1971</v>
      </c>
      <c r="C15" s="217">
        <v>4.681</v>
      </c>
      <c r="D15" s="32">
        <v>54137</v>
      </c>
      <c r="E15" s="33">
        <v>194.31299294312993</v>
      </c>
      <c r="F15" s="33">
        <f t="shared" si="0"/>
        <v>205.62518991188088</v>
      </c>
      <c r="H15" s="17" t="s">
        <v>3</v>
      </c>
    </row>
    <row r="16" spans="2:13">
      <c r="B16" s="35">
        <v>1981</v>
      </c>
      <c r="C16" s="217">
        <v>4.907</v>
      </c>
      <c r="D16" s="32">
        <v>56557</v>
      </c>
      <c r="E16" s="33">
        <v>203.69447903694478</v>
      </c>
      <c r="F16" s="33">
        <f t="shared" si="0"/>
        <v>214.81692494682468</v>
      </c>
      <c r="H16" s="17"/>
    </row>
    <row r="17" spans="2:13">
      <c r="B17" s="35">
        <v>1991</v>
      </c>
      <c r="C17" s="217">
        <v>4.9660000000000002</v>
      </c>
      <c r="D17" s="32">
        <v>56778.031000000003</v>
      </c>
      <c r="E17" s="33">
        <v>206.14362806143629</v>
      </c>
      <c r="F17" s="33">
        <f t="shared" si="0"/>
        <v>215.65645320571255</v>
      </c>
    </row>
    <row r="18" spans="2:13">
      <c r="B18" s="35">
        <v>2001</v>
      </c>
      <c r="C18" s="217">
        <v>4.9690000000000003</v>
      </c>
      <c r="D18" s="32">
        <v>56996</v>
      </c>
      <c r="E18" s="33">
        <v>206.26816106268163</v>
      </c>
      <c r="F18" s="33">
        <f t="shared" si="0"/>
        <v>216.48435126101489</v>
      </c>
    </row>
    <row r="19" spans="2:13">
      <c r="B19" s="35">
        <v>2011</v>
      </c>
      <c r="C19" s="217">
        <v>5.0030000000000001</v>
      </c>
      <c r="D19" s="32">
        <v>59433.743999999999</v>
      </c>
      <c r="E19" s="33">
        <v>207.67953507679536</v>
      </c>
      <c r="F19" s="33">
        <f t="shared" si="0"/>
        <v>225.74348222424794</v>
      </c>
      <c r="M19" s="122"/>
    </row>
    <row r="20" spans="2:13">
      <c r="B20" s="35">
        <v>2021</v>
      </c>
      <c r="C20" s="217">
        <v>4.8330000000000002</v>
      </c>
      <c r="D20" s="32">
        <v>59030</v>
      </c>
      <c r="E20" s="33">
        <v>200.62266500622664</v>
      </c>
      <c r="F20" s="33">
        <f t="shared" si="0"/>
        <v>224.20996657550899</v>
      </c>
      <c r="H20" s="15"/>
      <c r="M20" s="122"/>
    </row>
    <row r="21" spans="2:13">
      <c r="B21" s="35">
        <v>2024</v>
      </c>
      <c r="C21" s="217">
        <v>4.7869999999999999</v>
      </c>
      <c r="D21" s="32">
        <v>58943</v>
      </c>
      <c r="E21" s="33">
        <v>198.71315898713161</v>
      </c>
      <c r="F21" s="33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05"/>
  <sheetViews>
    <sheetView zoomScaleNormal="100" workbookViewId="0">
      <selection activeCell="H2" sqref="H2"/>
    </sheetView>
  </sheetViews>
  <sheetFormatPr defaultColWidth="8.6640625" defaultRowHeight="14.4"/>
  <cols>
    <col min="1" max="1" width="3.33203125" style="18" customWidth="1"/>
    <col min="2" max="2" width="3.33203125" style="24" customWidth="1"/>
    <col min="3" max="3" width="6" style="23" bestFit="1" customWidth="1"/>
    <col min="4" max="7" width="8.33203125" style="24" customWidth="1"/>
    <col min="8" max="8" width="3.33203125" style="24" customWidth="1"/>
    <col min="9" max="11" width="7.6640625" style="24" customWidth="1"/>
    <col min="12" max="21" width="8.6640625" style="20"/>
    <col min="27" max="28" width="8.6640625" style="20"/>
    <col min="34" max="16384" width="8.6640625" style="20"/>
  </cols>
  <sheetData>
    <row r="2" spans="2:35" ht="14.7" customHeight="1">
      <c r="B2" s="54"/>
      <c r="C2" s="231" t="s">
        <v>109</v>
      </c>
      <c r="D2" s="231"/>
      <c r="E2" s="231"/>
      <c r="F2" s="231"/>
      <c r="G2" s="231"/>
      <c r="I2" s="234" t="s">
        <v>4</v>
      </c>
      <c r="J2" s="235"/>
      <c r="K2" s="236"/>
    </row>
    <row r="3" spans="2:35" ht="53.7" customHeight="1"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I3" s="41"/>
      <c r="J3" s="38" t="s">
        <v>17</v>
      </c>
      <c r="K3" s="38" t="s">
        <v>2</v>
      </c>
      <c r="M3" s="160" t="s">
        <v>229</v>
      </c>
    </row>
    <row r="4" spans="2:35">
      <c r="C4" s="26">
        <v>1926</v>
      </c>
      <c r="D4" s="27">
        <v>11.651125599704761</v>
      </c>
      <c r="E4" s="27">
        <v>2.3712633780292776</v>
      </c>
      <c r="F4" s="27">
        <v>-1.8007134948948211</v>
      </c>
      <c r="G4" s="27">
        <v>12.221675482839219</v>
      </c>
      <c r="I4" s="42" t="s">
        <v>10</v>
      </c>
      <c r="J4" s="43">
        <v>-4.2594802625278261</v>
      </c>
      <c r="K4" s="154">
        <v>-5.1860056371856853</v>
      </c>
      <c r="M4" s="22"/>
    </row>
    <row r="5" spans="2:35">
      <c r="C5" s="26">
        <v>1927</v>
      </c>
      <c r="D5" s="27">
        <v>10.894167823844475</v>
      </c>
      <c r="E5" s="27">
        <v>3.3428387224756992</v>
      </c>
      <c r="F5" s="27">
        <v>-0.9415294584407855</v>
      </c>
      <c r="G5" s="27">
        <v>13.295477087879389</v>
      </c>
      <c r="I5" s="42" t="s">
        <v>11</v>
      </c>
      <c r="J5" s="153">
        <v>-0.55143668231469356</v>
      </c>
      <c r="K5" s="154">
        <v>3.5610658215673934</v>
      </c>
      <c r="M5" s="22"/>
      <c r="U5"/>
      <c r="AA5"/>
      <c r="AB5"/>
      <c r="AC5" s="151"/>
      <c r="AH5"/>
      <c r="AI5"/>
    </row>
    <row r="6" spans="2:35">
      <c r="C6" s="26">
        <v>1928</v>
      </c>
      <c r="D6" s="27">
        <v>12.15190822523806</v>
      </c>
      <c r="E6" s="27">
        <v>2.3581015220814274</v>
      </c>
      <c r="F6" s="27">
        <v>-0.67731373872185152</v>
      </c>
      <c r="G6" s="27">
        <v>13.832696008597635</v>
      </c>
      <c r="I6" s="42" t="s">
        <v>9</v>
      </c>
      <c r="J6" s="44">
        <v>-3.6458280839008319</v>
      </c>
      <c r="K6" s="154">
        <v>-2.3619615210242557</v>
      </c>
      <c r="M6" s="22"/>
      <c r="U6"/>
      <c r="AA6"/>
      <c r="AB6"/>
      <c r="AC6" s="151"/>
      <c r="AH6"/>
      <c r="AI6"/>
    </row>
    <row r="7" spans="2:35">
      <c r="C7" s="26">
        <v>1929</v>
      </c>
      <c r="D7" s="27">
        <v>10.07305890058951</v>
      </c>
      <c r="E7" s="27">
        <v>2.0993097193530508</v>
      </c>
      <c r="F7" s="27">
        <v>-0.68675366554139161</v>
      </c>
      <c r="G7" s="27">
        <v>11.48561495440117</v>
      </c>
      <c r="I7" s="110"/>
      <c r="J7" s="82"/>
      <c r="K7" s="82"/>
      <c r="M7" s="22"/>
      <c r="U7"/>
      <c r="AA7"/>
      <c r="AB7"/>
      <c r="AC7" s="151"/>
      <c r="AE7" s="5"/>
      <c r="AF7" s="5"/>
      <c r="AG7" s="5"/>
      <c r="AH7" s="5"/>
      <c r="AI7"/>
    </row>
    <row r="8" spans="2:35">
      <c r="C8" s="26">
        <v>1930</v>
      </c>
      <c r="D8" s="27">
        <v>14.977270995758944</v>
      </c>
      <c r="E8" s="27">
        <v>1.127053863930721</v>
      </c>
      <c r="F8" s="27">
        <v>-1.2931406658709399</v>
      </c>
      <c r="G8" s="27">
        <v>14.811184193818727</v>
      </c>
      <c r="I8" s="152"/>
      <c r="J8" s="142"/>
      <c r="K8" s="142"/>
      <c r="M8" s="22"/>
      <c r="U8"/>
      <c r="AA8"/>
      <c r="AB8"/>
      <c r="AC8" s="151"/>
      <c r="AE8" s="5"/>
      <c r="AF8" s="5"/>
      <c r="AG8" s="5"/>
      <c r="AH8" s="5"/>
      <c r="AI8"/>
    </row>
    <row r="9" spans="2:35">
      <c r="C9" s="28">
        <v>1931</v>
      </c>
      <c r="D9" s="27">
        <v>11.101382488479262</v>
      </c>
      <c r="E9" s="27">
        <v>-0.41372247823860731</v>
      </c>
      <c r="F9" s="27">
        <v>-0.79262672811059909</v>
      </c>
      <c r="G9" s="27">
        <v>9.895033282130056</v>
      </c>
      <c r="I9" s="152"/>
      <c r="J9" s="142"/>
      <c r="K9" s="82"/>
      <c r="M9" s="22"/>
      <c r="U9"/>
      <c r="AA9"/>
      <c r="AB9"/>
      <c r="AC9" s="151"/>
      <c r="AE9" s="5"/>
      <c r="AF9" s="5"/>
      <c r="AG9" s="5"/>
      <c r="AH9" s="5"/>
      <c r="AI9"/>
    </row>
    <row r="10" spans="2:35">
      <c r="C10" s="26">
        <v>1932</v>
      </c>
      <c r="D10" s="27">
        <v>11.100438238891154</v>
      </c>
      <c r="E10" s="27">
        <v>-1.550907052588667</v>
      </c>
      <c r="F10" s="27">
        <v>0.51442111699959236</v>
      </c>
      <c r="G10" s="27">
        <v>10.063952303302079</v>
      </c>
      <c r="I10" s="152"/>
      <c r="J10" s="142"/>
      <c r="K10" s="82"/>
      <c r="M10" s="22"/>
      <c r="U10"/>
      <c r="AA10"/>
      <c r="AB10"/>
      <c r="AC10" s="151"/>
      <c r="AE10" s="5"/>
      <c r="AF10" s="5"/>
      <c r="AG10" s="5"/>
      <c r="AH10" s="5"/>
      <c r="AI10"/>
    </row>
    <row r="11" spans="2:35">
      <c r="C11" s="26">
        <v>1933</v>
      </c>
      <c r="D11" s="27">
        <v>13.195050207931839</v>
      </c>
      <c r="E11" s="27">
        <v>1.2488589106400243</v>
      </c>
      <c r="F11" s="27">
        <v>0.44198194543057107</v>
      </c>
      <c r="G11" s="27">
        <v>14.885891064002434</v>
      </c>
      <c r="I11" s="110"/>
      <c r="J11" s="82"/>
      <c r="K11" s="82"/>
      <c r="M11" s="22"/>
      <c r="U11"/>
      <c r="AA11"/>
      <c r="AB11"/>
      <c r="AC11" s="151"/>
      <c r="AE11" s="5"/>
      <c r="AF11" s="5"/>
      <c r="AG11" s="5"/>
      <c r="AH11" s="5"/>
      <c r="AI11"/>
    </row>
    <row r="12" spans="2:35">
      <c r="C12" s="26">
        <v>1934</v>
      </c>
      <c r="D12" s="27">
        <v>11.537956793862307</v>
      </c>
      <c r="E12" s="27">
        <v>-0.26019584090450237</v>
      </c>
      <c r="F12" s="27">
        <v>0.23899656773672523</v>
      </c>
      <c r="G12" s="27">
        <v>11.516757520694528</v>
      </c>
      <c r="I12" s="111"/>
      <c r="J12" s="111"/>
      <c r="K12" s="111"/>
      <c r="M12" s="22"/>
      <c r="U12"/>
      <c r="AA12"/>
      <c r="AB12"/>
      <c r="AC12" s="151"/>
      <c r="AE12" s="5"/>
      <c r="AF12" s="5"/>
      <c r="AG12" s="5"/>
      <c r="AH12" s="5"/>
      <c r="AI12"/>
    </row>
    <row r="13" spans="2:35">
      <c r="C13" s="26">
        <v>1935</v>
      </c>
      <c r="D13" s="27">
        <v>11.251883854114338</v>
      </c>
      <c r="E13" s="27">
        <v>-6.5306942630362708E-3</v>
      </c>
      <c r="F13" s="27">
        <v>-0.27881040892193309</v>
      </c>
      <c r="G13" s="27">
        <v>10.966542750929369</v>
      </c>
      <c r="I13" s="232"/>
      <c r="J13" s="232"/>
      <c r="K13" s="232"/>
      <c r="M13" s="22"/>
      <c r="U13"/>
      <c r="AA13"/>
      <c r="AB13"/>
      <c r="AC13" s="151"/>
      <c r="AE13" s="5"/>
      <c r="AF13" s="5"/>
      <c r="AG13" s="5"/>
      <c r="AH13" s="5"/>
      <c r="AI13"/>
    </row>
    <row r="14" spans="2:35">
      <c r="C14" s="26">
        <v>1936</v>
      </c>
      <c r="D14" s="27">
        <v>11.521000000000001</v>
      </c>
      <c r="E14" s="27">
        <v>-2.6589999999999998</v>
      </c>
      <c r="F14" s="27">
        <v>0.34975000000000001</v>
      </c>
      <c r="G14" s="27">
        <v>9.2117500000000003</v>
      </c>
      <c r="I14" s="109"/>
      <c r="J14" s="109"/>
      <c r="K14" s="109"/>
      <c r="M14" s="22"/>
      <c r="U14"/>
      <c r="AA14"/>
      <c r="AB14"/>
      <c r="AC14" s="151"/>
      <c r="AE14" s="5"/>
      <c r="AF14" s="5"/>
      <c r="AG14" s="5"/>
      <c r="AH14" s="5"/>
      <c r="AI14"/>
    </row>
    <row r="15" spans="2:35">
      <c r="C15" s="26">
        <v>1937</v>
      </c>
      <c r="D15" s="27">
        <v>9.4036735166234067</v>
      </c>
      <c r="E15" s="27">
        <v>-2.6554466248946054</v>
      </c>
      <c r="F15" s="27">
        <v>-0.19020616000132259</v>
      </c>
      <c r="G15" s="27">
        <v>6.5580207317274795</v>
      </c>
      <c r="I15" s="110"/>
      <c r="J15" s="82"/>
      <c r="K15" s="82"/>
      <c r="M15" s="22"/>
      <c r="U15"/>
      <c r="AA15"/>
      <c r="AB15"/>
      <c r="AC15" s="151"/>
      <c r="AE15" s="5"/>
      <c r="AF15" s="5"/>
      <c r="AG15" s="5"/>
      <c r="AH15" s="5"/>
      <c r="AI15"/>
    </row>
    <row r="16" spans="2:35">
      <c r="C16" s="26">
        <v>1938</v>
      </c>
      <c r="D16" s="27">
        <v>11.626512939941614</v>
      </c>
      <c r="E16" s="27">
        <v>-0.59853380129235412</v>
      </c>
      <c r="F16" s="27">
        <v>-0.38032604060747205</v>
      </c>
      <c r="G16" s="27">
        <v>10.647653098041788</v>
      </c>
      <c r="I16" s="110"/>
      <c r="J16" s="82"/>
      <c r="K16" s="82"/>
      <c r="M16" s="22"/>
      <c r="U16"/>
      <c r="AA16"/>
      <c r="AB16"/>
      <c r="AC16" s="151"/>
      <c r="AE16" s="5"/>
      <c r="AF16" s="5"/>
      <c r="AG16" s="5"/>
      <c r="AH16" s="5"/>
      <c r="AI16"/>
    </row>
    <row r="17" spans="3:35">
      <c r="C17" s="26">
        <v>1939</v>
      </c>
      <c r="D17" s="27">
        <v>11.675940840533022</v>
      </c>
      <c r="E17" s="27">
        <v>-0.67921120710694582</v>
      </c>
      <c r="F17" s="27">
        <v>0.87348074388636698</v>
      </c>
      <c r="G17" s="27">
        <v>11.870210377312443</v>
      </c>
      <c r="I17" s="110"/>
      <c r="J17" s="82"/>
      <c r="K17" s="82"/>
      <c r="M17" s="36" t="s">
        <v>12</v>
      </c>
      <c r="U17"/>
      <c r="AA17"/>
      <c r="AB17"/>
      <c r="AC17" s="151"/>
      <c r="AE17" s="5"/>
      <c r="AF17" s="5"/>
      <c r="AG17" s="5"/>
      <c r="AH17" s="5"/>
      <c r="AI17"/>
    </row>
    <row r="18" spans="3:35">
      <c r="C18" s="26">
        <v>1940</v>
      </c>
      <c r="D18" s="27">
        <v>13.702379414993221</v>
      </c>
      <c r="E18" s="27">
        <v>-1.2266739846322723</v>
      </c>
      <c r="F18" s="27">
        <v>0.70486537095628587</v>
      </c>
      <c r="G18" s="27">
        <v>13.180570801317234</v>
      </c>
      <c r="I18" s="110"/>
      <c r="J18" s="82"/>
      <c r="K18" s="82"/>
      <c r="M18" s="36"/>
      <c r="N18" s="36"/>
      <c r="O18" s="36"/>
      <c r="P18" s="36"/>
      <c r="Q18" s="36"/>
      <c r="U18"/>
      <c r="AA18"/>
      <c r="AB18"/>
      <c r="AC18" s="151"/>
      <c r="AE18" s="5"/>
      <c r="AF18" s="5"/>
      <c r="AG18" s="5"/>
      <c r="AH18" s="5"/>
      <c r="AI18"/>
    </row>
    <row r="19" spans="3:35">
      <c r="C19" s="28">
        <v>1941</v>
      </c>
      <c r="D19" s="27">
        <v>8.5927764875470469</v>
      </c>
      <c r="E19" s="27">
        <v>-0.21670537358853209</v>
      </c>
      <c r="F19" s="27">
        <v>0.13045567390085688</v>
      </c>
      <c r="G19" s="27">
        <v>8.5065267878593733</v>
      </c>
      <c r="I19" s="110"/>
      <c r="J19" s="82"/>
      <c r="K19" s="82"/>
      <c r="U19"/>
      <c r="AA19"/>
      <c r="AB19"/>
      <c r="AC19" s="151"/>
      <c r="AE19" s="5"/>
      <c r="AF19" s="5"/>
      <c r="AG19" s="5"/>
      <c r="AH19" s="5"/>
      <c r="AI19"/>
    </row>
    <row r="20" spans="3:35">
      <c r="C20" s="26">
        <v>1942</v>
      </c>
      <c r="D20" s="27">
        <v>6.9052159816916179</v>
      </c>
      <c r="E20" s="27">
        <v>-1.1907599885572615</v>
      </c>
      <c r="F20" s="27">
        <v>5.0538762277104986E-2</v>
      </c>
      <c r="G20" s="27">
        <v>5.7649947554114611</v>
      </c>
      <c r="M20" s="124"/>
      <c r="U20"/>
      <c r="AA20"/>
      <c r="AB20"/>
      <c r="AC20" s="151"/>
      <c r="AE20" s="5"/>
      <c r="AF20" s="5"/>
      <c r="AG20" s="5"/>
      <c r="AH20" s="5"/>
      <c r="AI20"/>
    </row>
    <row r="21" spans="3:35">
      <c r="C21" s="26">
        <v>1943</v>
      </c>
      <c r="D21" s="27">
        <v>2.2011859515210772</v>
      </c>
      <c r="E21" s="27">
        <v>-1.6843034900408458</v>
      </c>
      <c r="F21" s="27">
        <v>0</v>
      </c>
      <c r="G21" s="27">
        <v>0.51688246148023154</v>
      </c>
      <c r="M21" s="22"/>
      <c r="U21"/>
      <c r="AA21"/>
      <c r="AB21"/>
      <c r="AC21" s="151"/>
      <c r="AE21" s="5"/>
      <c r="AF21" s="5"/>
      <c r="AG21" s="5"/>
      <c r="AH21" s="5"/>
      <c r="AI21"/>
    </row>
    <row r="22" spans="3:35">
      <c r="C22" s="26">
        <v>1944</v>
      </c>
      <c r="D22" s="27">
        <v>7.3039783398021791</v>
      </c>
      <c r="E22" s="27">
        <v>-0.14085388756729686</v>
      </c>
      <c r="F22" s="27">
        <v>0</v>
      </c>
      <c r="G22" s="27">
        <v>7.1631244522348823</v>
      </c>
      <c r="M22" s="124"/>
      <c r="U22"/>
      <c r="AA22"/>
      <c r="AB22"/>
      <c r="AC22" s="151"/>
      <c r="AE22" s="5"/>
      <c r="AF22" s="5"/>
      <c r="AG22" s="5"/>
      <c r="AH22" s="5"/>
      <c r="AI22"/>
    </row>
    <row r="23" spans="3:35">
      <c r="C23" s="26">
        <v>1945</v>
      </c>
      <c r="D23" s="27">
        <v>8.4872559526583107</v>
      </c>
      <c r="E23" s="27">
        <v>-1.1749219514468103</v>
      </c>
      <c r="F23" s="27">
        <v>0</v>
      </c>
      <c r="G23" s="27">
        <v>7.3123340012115001</v>
      </c>
      <c r="I23" s="230"/>
      <c r="J23" s="233"/>
      <c r="K23" s="233"/>
      <c r="L23" s="113"/>
      <c r="M23" s="22"/>
      <c r="P23" s="81"/>
      <c r="U23"/>
      <c r="AA23"/>
      <c r="AB23"/>
      <c r="AC23" s="151"/>
      <c r="AE23" s="5"/>
      <c r="AF23" s="5"/>
      <c r="AG23" s="5"/>
      <c r="AH23" s="5"/>
      <c r="AI23"/>
    </row>
    <row r="24" spans="3:35">
      <c r="C24" s="26">
        <v>1946</v>
      </c>
      <c r="D24" s="27">
        <v>11.937567442577462</v>
      </c>
      <c r="E24" s="27">
        <v>-4.2310775396947742</v>
      </c>
      <c r="F24" s="27">
        <v>-1.5006936950824725</v>
      </c>
      <c r="G24" s="27">
        <v>6.2057962078002147</v>
      </c>
      <c r="I24" s="230"/>
      <c r="J24" s="112"/>
      <c r="K24" s="112"/>
      <c r="L24" s="112"/>
      <c r="M24" s="22"/>
      <c r="U24"/>
      <c r="AA24"/>
      <c r="AB24"/>
      <c r="AC24" s="151"/>
      <c r="AE24" s="5"/>
      <c r="AF24" s="5"/>
      <c r="AG24" s="5"/>
      <c r="AH24" s="5"/>
      <c r="AI24"/>
    </row>
    <row r="25" spans="3:35">
      <c r="C25" s="26">
        <v>1947</v>
      </c>
      <c r="D25" s="27">
        <v>15.860887127622139</v>
      </c>
      <c r="E25" s="27">
        <v>-1.2861667457196628</v>
      </c>
      <c r="F25" s="27">
        <v>-3.533286411554998</v>
      </c>
      <c r="G25" s="27">
        <v>11.041433970347477</v>
      </c>
      <c r="I25" s="113"/>
      <c r="J25" s="114"/>
      <c r="K25" s="114"/>
      <c r="L25" s="115"/>
      <c r="M25" s="22"/>
      <c r="U25"/>
      <c r="AA25"/>
      <c r="AB25"/>
      <c r="AC25" s="151"/>
      <c r="AE25" s="5"/>
      <c r="AF25" s="5"/>
      <c r="AG25" s="5"/>
      <c r="AH25" s="5"/>
      <c r="AI25"/>
    </row>
    <row r="26" spans="3:35">
      <c r="C26" s="26">
        <v>1948</v>
      </c>
      <c r="D26" s="27">
        <v>15.415299799526153</v>
      </c>
      <c r="E26" s="27">
        <v>-0.76931838891926374</v>
      </c>
      <c r="F26" s="27">
        <v>-5.0079733916529978</v>
      </c>
      <c r="G26" s="27">
        <v>9.6380080189538901</v>
      </c>
      <c r="I26" s="37"/>
      <c r="J26" s="39"/>
      <c r="K26" s="138"/>
      <c r="L26" s="139"/>
      <c r="M26" s="140"/>
      <c r="N26" s="141"/>
      <c r="U26"/>
      <c r="AA26"/>
      <c r="AB26"/>
      <c r="AC26" s="151"/>
      <c r="AE26" s="5"/>
      <c r="AF26" s="5"/>
      <c r="AG26" s="5"/>
      <c r="AH26" s="5"/>
      <c r="AI26"/>
    </row>
    <row r="27" spans="3:35">
      <c r="C27" s="26">
        <v>1949</v>
      </c>
      <c r="D27" s="27">
        <v>14.758936243988481</v>
      </c>
      <c r="E27" s="27">
        <v>-1.7650118345871462</v>
      </c>
      <c r="F27" s="27">
        <v>-5.653239058660354</v>
      </c>
      <c r="G27" s="27">
        <v>7.3406853507409799</v>
      </c>
      <c r="I27" s="37"/>
      <c r="J27" s="39"/>
      <c r="K27" s="39"/>
      <c r="L27" s="40"/>
      <c r="M27" s="22"/>
      <c r="U27"/>
      <c r="AA27"/>
      <c r="AB27"/>
      <c r="AC27" s="151"/>
      <c r="AE27" s="5"/>
      <c r="AF27" s="5"/>
      <c r="AG27" s="5"/>
      <c r="AH27" s="5"/>
      <c r="AI27"/>
    </row>
    <row r="28" spans="3:35">
      <c r="C28" s="26">
        <v>1950</v>
      </c>
      <c r="D28" s="27">
        <v>14.253120416654196</v>
      </c>
      <c r="E28" s="27">
        <v>-2.8952527761980309</v>
      </c>
      <c r="F28" s="27">
        <v>-4.4570325361429557</v>
      </c>
      <c r="G28" s="27">
        <v>6.9008351043132095</v>
      </c>
      <c r="L28" s="40"/>
      <c r="M28" s="22"/>
      <c r="U28"/>
      <c r="AA28"/>
      <c r="AB28"/>
      <c r="AC28" s="151"/>
      <c r="AE28" s="5"/>
      <c r="AF28" s="5"/>
      <c r="AG28" s="5"/>
      <c r="AH28" s="5"/>
      <c r="AI28"/>
    </row>
    <row r="29" spans="3:35">
      <c r="C29" s="28">
        <v>1951</v>
      </c>
      <c r="D29" s="27">
        <v>12.075997325607309</v>
      </c>
      <c r="E29" s="27">
        <v>-1.8899041675952752</v>
      </c>
      <c r="F29" s="27">
        <v>-4.7949632271005118</v>
      </c>
      <c r="G29" s="27">
        <v>5.3911299309115224</v>
      </c>
      <c r="L29" s="40"/>
      <c r="M29" s="22"/>
      <c r="U29"/>
      <c r="AA29"/>
      <c r="AB29"/>
      <c r="AC29" s="151"/>
      <c r="AE29" s="5"/>
      <c r="AF29" s="5"/>
      <c r="AG29" s="5"/>
      <c r="AH29" s="5"/>
      <c r="AI29"/>
    </row>
    <row r="30" spans="3:35">
      <c r="C30" s="26">
        <v>1952</v>
      </c>
      <c r="D30" s="27">
        <v>12.418621709027461</v>
      </c>
      <c r="E30" s="27">
        <v>-2.4220668807859438</v>
      </c>
      <c r="F30" s="27">
        <v>-4.5071737366777427</v>
      </c>
      <c r="G30" s="27">
        <v>5.4893810915637742</v>
      </c>
      <c r="L30" s="37"/>
      <c r="M30" s="22"/>
      <c r="U30"/>
      <c r="AA30"/>
      <c r="AB30"/>
      <c r="AC30" s="151"/>
      <c r="AE30" s="5"/>
      <c r="AF30" s="5"/>
      <c r="AG30" s="5"/>
      <c r="AH30" s="5"/>
      <c r="AI30"/>
    </row>
    <row r="31" spans="3:35">
      <c r="C31" s="26">
        <v>1953</v>
      </c>
      <c r="D31" s="27">
        <v>12.171443097293293</v>
      </c>
      <c r="E31" s="27">
        <v>-1.4323765735695575</v>
      </c>
      <c r="F31" s="27">
        <v>-3.4200201151648448</v>
      </c>
      <c r="G31" s="27">
        <v>7.3190464085588927</v>
      </c>
      <c r="L31" s="37"/>
      <c r="M31" s="22"/>
      <c r="U31"/>
      <c r="AA31"/>
      <c r="AB31"/>
      <c r="AC31" s="151"/>
      <c r="AE31" s="5"/>
      <c r="AF31" s="5"/>
      <c r="AG31" s="5"/>
      <c r="AH31" s="5"/>
      <c r="AI31"/>
    </row>
    <row r="32" spans="3:35">
      <c r="C32" s="26">
        <v>1954</v>
      </c>
      <c r="D32" s="27">
        <v>14.304711329573632</v>
      </c>
      <c r="E32" s="27">
        <v>-1.3844330824427815</v>
      </c>
      <c r="F32" s="27">
        <v>-3.8599109082530556</v>
      </c>
      <c r="G32" s="27">
        <v>9.0603673388777946</v>
      </c>
      <c r="I32" s="37"/>
      <c r="J32" s="37"/>
      <c r="K32" s="37"/>
      <c r="L32" s="37"/>
      <c r="M32" s="22"/>
      <c r="U32"/>
      <c r="AA32"/>
      <c r="AB32"/>
      <c r="AC32" s="151"/>
      <c r="AE32" s="5"/>
      <c r="AF32" s="5"/>
      <c r="AG32" s="5"/>
      <c r="AH32" s="5"/>
      <c r="AI32"/>
    </row>
    <row r="33" spans="3:35">
      <c r="C33" s="26">
        <v>1955</v>
      </c>
      <c r="D33" s="27">
        <v>14.082439422815137</v>
      </c>
      <c r="E33" s="27">
        <v>-1.9911788728559761</v>
      </c>
      <c r="F33" s="27">
        <v>-5.1598148652327795</v>
      </c>
      <c r="G33" s="27">
        <v>6.9314456847263823</v>
      </c>
      <c r="M33" s="22"/>
      <c r="U33"/>
      <c r="AA33"/>
      <c r="AB33"/>
      <c r="AC33" s="151"/>
      <c r="AE33" s="5"/>
      <c r="AF33" s="5"/>
      <c r="AG33" s="5"/>
      <c r="AH33" s="5"/>
      <c r="AI33"/>
    </row>
    <row r="34" spans="3:35">
      <c r="C34" s="26">
        <v>1956</v>
      </c>
      <c r="D34" s="27">
        <v>13.087845082473221</v>
      </c>
      <c r="E34" s="27">
        <v>-2.4775540705923125</v>
      </c>
      <c r="F34" s="27">
        <v>-5.8165552944234458</v>
      </c>
      <c r="G34" s="27">
        <v>4.793735717457464</v>
      </c>
      <c r="M34" s="22"/>
      <c r="U34"/>
      <c r="AA34"/>
      <c r="AB34"/>
      <c r="AC34" s="151"/>
      <c r="AE34" s="5"/>
      <c r="AF34" s="5"/>
      <c r="AG34" s="5"/>
      <c r="AH34" s="5"/>
      <c r="AI34"/>
    </row>
    <row r="35" spans="3:35">
      <c r="C35" s="26">
        <v>1957</v>
      </c>
      <c r="D35" s="27">
        <v>13.129678769443187</v>
      </c>
      <c r="E35" s="27">
        <v>-3.4813280693806226</v>
      </c>
      <c r="F35" s="27">
        <v>-4.6678747869609305</v>
      </c>
      <c r="G35" s="27">
        <v>4.9804759131016336</v>
      </c>
      <c r="M35" s="22"/>
      <c r="U35"/>
      <c r="AA35"/>
      <c r="AB35"/>
      <c r="AC35" s="151"/>
      <c r="AE35" s="5"/>
      <c r="AF35" s="5"/>
      <c r="AG35" s="5"/>
      <c r="AH35" s="5"/>
      <c r="AI35"/>
    </row>
    <row r="36" spans="3:35">
      <c r="C36" s="26">
        <v>1958</v>
      </c>
      <c r="D36" s="27">
        <v>13.159494377799019</v>
      </c>
      <c r="E36" s="27">
        <v>-3.3988809296231461</v>
      </c>
      <c r="F36" s="27">
        <v>-3.2536810112444021</v>
      </c>
      <c r="G36" s="27">
        <v>6.5069324369314705</v>
      </c>
      <c r="M36" s="22"/>
      <c r="U36"/>
      <c r="AA36"/>
      <c r="AB36"/>
      <c r="AC36" s="151"/>
      <c r="AE36" s="5"/>
      <c r="AF36" s="5"/>
      <c r="AG36" s="5"/>
      <c r="AH36" s="5"/>
      <c r="AI36"/>
    </row>
    <row r="37" spans="3:35">
      <c r="C37" s="26">
        <v>1959</v>
      </c>
      <c r="D37" s="27">
        <v>13.306765246378049</v>
      </c>
      <c r="E37" s="27">
        <v>-4.3687764434377536</v>
      </c>
      <c r="F37" s="27">
        <v>-2.6248984999358949</v>
      </c>
      <c r="G37" s="27">
        <v>6.3130903030044019</v>
      </c>
      <c r="M37" s="22"/>
      <c r="U37"/>
      <c r="AA37"/>
      <c r="AB37"/>
      <c r="AC37" s="151"/>
      <c r="AE37" s="5"/>
      <c r="AF37" s="5"/>
      <c r="AG37" s="5"/>
      <c r="AH37" s="5"/>
      <c r="AI37"/>
    </row>
    <row r="38" spans="3:35">
      <c r="C38" s="26">
        <v>1960</v>
      </c>
      <c r="D38" s="27">
        <v>13.923948306121362</v>
      </c>
      <c r="E38" s="27">
        <v>-5.6484603520714778</v>
      </c>
      <c r="F38" s="27">
        <v>-4.8804977929053877</v>
      </c>
      <c r="G38" s="27">
        <v>3.3949901611444986</v>
      </c>
      <c r="M38" s="22"/>
      <c r="U38"/>
      <c r="AA38"/>
      <c r="AB38"/>
      <c r="AC38" s="151"/>
      <c r="AE38" s="5"/>
      <c r="AF38" s="5"/>
      <c r="AG38" s="5"/>
      <c r="AH38" s="5"/>
      <c r="AI38"/>
    </row>
    <row r="39" spans="3:35">
      <c r="C39" s="28">
        <v>1961</v>
      </c>
      <c r="D39" s="27">
        <v>13.193595218667543</v>
      </c>
      <c r="E39" s="27">
        <v>-11.310733625101996</v>
      </c>
      <c r="F39" s="27">
        <v>-4.6882914578189405</v>
      </c>
      <c r="G39" s="27">
        <v>-2.8054298642533935</v>
      </c>
      <c r="M39" s="22"/>
      <c r="U39"/>
      <c r="AA39"/>
      <c r="AB39"/>
      <c r="AC39" s="151"/>
      <c r="AE39" s="5"/>
      <c r="AF39" s="5"/>
      <c r="AG39" s="5"/>
      <c r="AH39" s="5"/>
      <c r="AI39"/>
    </row>
    <row r="40" spans="3:35">
      <c r="C40" s="26">
        <v>1962</v>
      </c>
      <c r="D40" s="27">
        <v>12.586119447144851</v>
      </c>
      <c r="E40" s="27">
        <v>-11.361215605055158</v>
      </c>
      <c r="F40" s="27">
        <v>-4.6815165476140157</v>
      </c>
      <c r="G40" s="27">
        <v>-3.4566127055243245</v>
      </c>
      <c r="M40" s="22"/>
      <c r="U40"/>
      <c r="AA40"/>
      <c r="AB40"/>
      <c r="AC40" s="151"/>
      <c r="AE40" s="5"/>
      <c r="AF40" s="5"/>
      <c r="AG40" s="5"/>
      <c r="AH40" s="5"/>
      <c r="AI40"/>
    </row>
    <row r="41" spans="3:35">
      <c r="C41" s="26">
        <v>1963</v>
      </c>
      <c r="D41" s="27">
        <v>11.916896162409126</v>
      </c>
      <c r="E41" s="27">
        <v>-4.9923501419180569</v>
      </c>
      <c r="F41" s="27">
        <v>-2.818735293807308</v>
      </c>
      <c r="G41" s="27">
        <v>4.1058107266837593</v>
      </c>
      <c r="M41" s="22"/>
      <c r="U41"/>
      <c r="AA41"/>
      <c r="AB41"/>
      <c r="AC41" s="151"/>
      <c r="AE41" s="5"/>
      <c r="AF41" s="5"/>
      <c r="AG41" s="5"/>
      <c r="AH41" s="5"/>
      <c r="AI41"/>
    </row>
    <row r="42" spans="3:35">
      <c r="C42" s="26">
        <v>1964</v>
      </c>
      <c r="D42" s="27">
        <v>13.131359949436428</v>
      </c>
      <c r="E42" s="27">
        <v>-6</v>
      </c>
      <c r="F42" s="27">
        <v>-3.0173812282734649</v>
      </c>
      <c r="G42" s="27">
        <v>4.1139787211629626</v>
      </c>
      <c r="M42" s="22"/>
      <c r="U42"/>
      <c r="AA42"/>
      <c r="AB42"/>
      <c r="AC42" s="151"/>
      <c r="AE42" s="5"/>
      <c r="AF42" s="5"/>
      <c r="AG42" s="5"/>
      <c r="AH42" s="5"/>
      <c r="AI42"/>
    </row>
    <row r="43" spans="3:35">
      <c r="C43" s="26">
        <v>1965</v>
      </c>
      <c r="D43" s="27">
        <v>11.544749660708462</v>
      </c>
      <c r="E43" s="27">
        <v>-1.4587958043576608</v>
      </c>
      <c r="F43" s="27">
        <v>-3.3489389906471265</v>
      </c>
      <c r="G43" s="27">
        <v>6.7370148657036752</v>
      </c>
      <c r="M43" s="22"/>
      <c r="U43"/>
      <c r="AA43"/>
      <c r="AB43"/>
      <c r="AC43" s="151"/>
      <c r="AE43" s="5"/>
      <c r="AF43" s="5"/>
      <c r="AG43" s="5"/>
      <c r="AH43" s="5"/>
      <c r="AI43"/>
    </row>
    <row r="44" spans="3:35">
      <c r="C44" s="26">
        <v>1966</v>
      </c>
      <c r="D44" s="27">
        <v>11.808361819616092</v>
      </c>
      <c r="E44" s="27">
        <v>-2.988167236392322</v>
      </c>
      <c r="F44" s="27">
        <v>-3.8714698921903761</v>
      </c>
      <c r="G44" s="27">
        <v>4.9487246910333944</v>
      </c>
      <c r="M44" s="22"/>
      <c r="U44"/>
      <c r="AA44"/>
      <c r="AB44"/>
      <c r="AC44" s="151"/>
      <c r="AE44" s="5"/>
      <c r="AF44" s="5"/>
      <c r="AG44" s="5"/>
      <c r="AH44" s="5"/>
      <c r="AI44"/>
    </row>
    <row r="45" spans="3:35">
      <c r="C45" s="26">
        <v>1967</v>
      </c>
      <c r="D45" s="27">
        <v>11.63447782546495</v>
      </c>
      <c r="E45" s="27">
        <v>-5.7500210384583017</v>
      </c>
      <c r="F45" s="27">
        <v>-2.5828915257089964</v>
      </c>
      <c r="G45" s="27">
        <v>3.301565261297652</v>
      </c>
      <c r="M45" s="22"/>
      <c r="U45"/>
      <c r="AA45"/>
      <c r="AB45"/>
      <c r="AC45" s="151"/>
      <c r="AE45" s="5"/>
      <c r="AF45" s="5"/>
      <c r="AG45" s="5"/>
      <c r="AH45" s="5"/>
      <c r="AI45"/>
    </row>
    <row r="46" spans="3:35">
      <c r="C46" s="26">
        <v>1968</v>
      </c>
      <c r="D46" s="27">
        <v>10.254347070532601</v>
      </c>
      <c r="E46" s="27">
        <v>-9.155862620986003</v>
      </c>
      <c r="F46" s="27">
        <v>-3.9581248880978213</v>
      </c>
      <c r="G46" s="27">
        <v>-2.8596404385512222</v>
      </c>
      <c r="M46" s="22"/>
      <c r="U46"/>
      <c r="AA46"/>
      <c r="AB46"/>
      <c r="AC46" s="151"/>
      <c r="AE46" s="5"/>
      <c r="AF46" s="5"/>
      <c r="AG46" s="5"/>
      <c r="AH46" s="5"/>
      <c r="AI46"/>
    </row>
    <row r="47" spans="3:35">
      <c r="C47" s="26">
        <v>1969</v>
      </c>
      <c r="D47" s="27">
        <v>10.883187876613304</v>
      </c>
      <c r="E47" s="27">
        <v>-6.3841956964509965</v>
      </c>
      <c r="F47" s="27">
        <v>-1.9692060912419929</v>
      </c>
      <c r="G47" s="27">
        <v>2.5297860889203139</v>
      </c>
      <c r="M47" s="22"/>
      <c r="U47"/>
      <c r="AA47"/>
      <c r="AB47"/>
      <c r="AC47" s="151"/>
      <c r="AE47" s="5"/>
      <c r="AF47" s="5"/>
      <c r="AG47" s="5"/>
      <c r="AH47" s="5"/>
      <c r="AI47"/>
    </row>
    <row r="48" spans="3:35">
      <c r="C48" s="26">
        <v>1970</v>
      </c>
      <c r="D48" s="27">
        <v>9.7956375874440411</v>
      </c>
      <c r="E48" s="27">
        <v>-7.2683592799161811</v>
      </c>
      <c r="F48" s="27">
        <v>-1.3624866386563514</v>
      </c>
      <c r="G48" s="27">
        <v>1.1647916688715088</v>
      </c>
      <c r="M48" s="22"/>
      <c r="U48"/>
      <c r="AA48"/>
      <c r="AB48"/>
      <c r="AC48" s="151"/>
      <c r="AE48" s="5"/>
      <c r="AF48" s="5"/>
      <c r="AG48" s="5"/>
      <c r="AH48" s="5"/>
      <c r="AI48"/>
    </row>
    <row r="49" spans="3:35">
      <c r="C49" s="28">
        <v>1971</v>
      </c>
      <c r="D49" s="27">
        <v>9.8032280810437928</v>
      </c>
      <c r="E49" s="27">
        <v>-5.3976151314477354</v>
      </c>
      <c r="F49" s="27">
        <v>-3.2676717806651903</v>
      </c>
      <c r="G49" s="27">
        <v>1.1379411689308661</v>
      </c>
      <c r="M49" s="22"/>
      <c r="U49"/>
      <c r="AA49"/>
      <c r="AB49"/>
      <c r="AC49" s="151"/>
      <c r="AE49" s="5"/>
      <c r="AF49" s="5"/>
      <c r="AG49" s="5"/>
      <c r="AH49" s="5"/>
      <c r="AI49"/>
    </row>
    <row r="50" spans="3:35">
      <c r="C50" s="26">
        <v>1972</v>
      </c>
      <c r="D50" s="27">
        <v>9.4532919524521812</v>
      </c>
      <c r="E50" s="27">
        <v>-2.7263999196966764</v>
      </c>
      <c r="F50" s="27">
        <v>-1.3748966833727778</v>
      </c>
      <c r="G50" s="27">
        <v>5.3519953493827268</v>
      </c>
      <c r="M50" s="22"/>
      <c r="U50"/>
      <c r="AA50"/>
      <c r="AB50"/>
      <c r="AC50" s="151"/>
      <c r="AE50" s="5"/>
      <c r="AF50" s="5"/>
      <c r="AG50" s="5"/>
      <c r="AH50" s="5"/>
      <c r="AI50"/>
    </row>
    <row r="51" spans="3:35">
      <c r="C51" s="26">
        <v>1973</v>
      </c>
      <c r="D51" s="27">
        <v>8.7492113141539303</v>
      </c>
      <c r="E51" s="27">
        <v>-0.70910435493999857</v>
      </c>
      <c r="F51" s="27">
        <v>-1.2933708565080761</v>
      </c>
      <c r="G51" s="27">
        <v>6.7467361027058548</v>
      </c>
      <c r="M51" s="22"/>
      <c r="U51"/>
      <c r="AA51"/>
      <c r="AB51"/>
      <c r="AC51" s="151"/>
      <c r="AE51" s="5"/>
      <c r="AF51" s="5"/>
      <c r="AG51" s="5"/>
      <c r="AH51" s="5"/>
      <c r="AI51"/>
    </row>
    <row r="52" spans="3:35">
      <c r="C52" s="26">
        <v>1974</v>
      </c>
      <c r="D52" s="27">
        <v>9.2767297576595951</v>
      </c>
      <c r="E52" s="27">
        <v>-2.1213543941531845</v>
      </c>
      <c r="F52" s="27">
        <v>-0.32076254634693629</v>
      </c>
      <c r="G52" s="27">
        <v>6.8346128171594751</v>
      </c>
      <c r="M52" s="22"/>
      <c r="U52"/>
      <c r="AA52"/>
      <c r="AB52"/>
      <c r="AC52" s="151"/>
      <c r="AE52" s="5"/>
      <c r="AF52" s="5"/>
      <c r="AG52" s="5"/>
      <c r="AH52" s="5"/>
      <c r="AI52"/>
    </row>
    <row r="53" spans="3:35">
      <c r="C53" s="26">
        <v>1975</v>
      </c>
      <c r="D53" s="27">
        <v>7.8141032609347052</v>
      </c>
      <c r="E53" s="27">
        <v>-1.7347071608157125</v>
      </c>
      <c r="F53" s="27">
        <v>1.0328615695556183</v>
      </c>
      <c r="G53" s="27">
        <v>7.1122576696746114</v>
      </c>
      <c r="M53" s="22"/>
      <c r="U53"/>
      <c r="AA53"/>
      <c r="AB53"/>
      <c r="AC53" s="151"/>
      <c r="AE53" s="5"/>
      <c r="AF53" s="5"/>
      <c r="AG53" s="5"/>
      <c r="AH53" s="5"/>
      <c r="AI53"/>
    </row>
    <row r="54" spans="3:35">
      <c r="C54" s="26">
        <v>1976</v>
      </c>
      <c r="D54" s="27">
        <v>7.6897530630276156</v>
      </c>
      <c r="E54" s="27">
        <v>-1.4714473295241823</v>
      </c>
      <c r="F54" s="27">
        <v>0.58418407644394832</v>
      </c>
      <c r="G54" s="27">
        <v>6.8024898099473816</v>
      </c>
      <c r="M54" s="22"/>
      <c r="U54"/>
      <c r="AA54"/>
      <c r="AB54"/>
      <c r="AC54" s="151"/>
      <c r="AE54" s="5"/>
      <c r="AF54" s="5"/>
      <c r="AG54" s="5"/>
      <c r="AH54" s="5"/>
      <c r="AI54"/>
    </row>
    <row r="55" spans="3:35">
      <c r="C55" s="26">
        <v>1977</v>
      </c>
      <c r="D55" s="27">
        <v>6.9619883686318174</v>
      </c>
      <c r="E55" s="27">
        <v>-1.8445659256979472</v>
      </c>
      <c r="F55" s="27">
        <v>0.49424960388864697</v>
      </c>
      <c r="G55" s="27">
        <v>5.6116720468225179</v>
      </c>
      <c r="M55" s="22"/>
      <c r="U55"/>
      <c r="AA55"/>
      <c r="AB55"/>
      <c r="AC55" s="151"/>
      <c r="AE55" s="5"/>
      <c r="AF55" s="5"/>
      <c r="AG55" s="5"/>
      <c r="AH55" s="5"/>
      <c r="AI55"/>
    </row>
    <row r="56" spans="3:35">
      <c r="C56" s="26">
        <v>1978</v>
      </c>
      <c r="D56" s="27">
        <v>6.6423843154525555</v>
      </c>
      <c r="E56" s="27">
        <v>-1.1151777978350474</v>
      </c>
      <c r="F56" s="27">
        <v>0.21506560219806495</v>
      </c>
      <c r="G56" s="27">
        <v>5.7422721198155742</v>
      </c>
      <c r="M56" s="22"/>
      <c r="U56"/>
      <c r="AA56"/>
      <c r="AB56"/>
      <c r="AC56" s="151"/>
      <c r="AE56" s="5"/>
      <c r="AF56" s="5"/>
      <c r="AG56" s="5"/>
      <c r="AH56" s="5"/>
      <c r="AI56"/>
    </row>
    <row r="57" spans="3:35">
      <c r="C57" s="26">
        <v>1979</v>
      </c>
      <c r="D57" s="27">
        <v>6.582506264545894</v>
      </c>
      <c r="E57" s="27">
        <v>-1.131026075615827</v>
      </c>
      <c r="F57" s="27">
        <v>3.4794504678735175E-3</v>
      </c>
      <c r="G57" s="27">
        <v>5.4549596393979405</v>
      </c>
      <c r="M57" s="22"/>
      <c r="U57"/>
      <c r="AA57"/>
      <c r="AB57"/>
      <c r="AC57" s="151"/>
      <c r="AE57" s="5"/>
      <c r="AF57" s="5"/>
      <c r="AG57" s="5"/>
      <c r="AH57" s="5"/>
      <c r="AI57"/>
    </row>
    <row r="58" spans="3:35">
      <c r="C58" s="26">
        <v>1980</v>
      </c>
      <c r="D58" s="27">
        <v>5.6771583309191245</v>
      </c>
      <c r="E58" s="27">
        <v>-1.491690341901998</v>
      </c>
      <c r="F58" s="27">
        <v>0.10367747895556369</v>
      </c>
      <c r="G58" s="27">
        <v>4.2891454679726904</v>
      </c>
      <c r="M58" s="22"/>
      <c r="U58"/>
      <c r="AA58"/>
      <c r="AB58"/>
      <c r="AC58" s="151"/>
      <c r="AE58" s="5"/>
      <c r="AF58" s="5"/>
      <c r="AG58" s="5"/>
      <c r="AH58" s="5"/>
      <c r="AI58"/>
    </row>
    <row r="59" spans="3:35">
      <c r="C59" s="28">
        <v>1981</v>
      </c>
      <c r="D59" s="27">
        <v>5.5610548390177783</v>
      </c>
      <c r="E59" s="27">
        <v>-0.65379803756617105</v>
      </c>
      <c r="F59" s="27">
        <v>0.18286773922571106</v>
      </c>
      <c r="G59" s="27">
        <v>5.0901245406773175</v>
      </c>
      <c r="M59" s="22"/>
      <c r="U59"/>
      <c r="AA59"/>
      <c r="AB59"/>
      <c r="AC59" s="151"/>
      <c r="AE59" s="5"/>
      <c r="AF59" s="5"/>
      <c r="AG59" s="5"/>
      <c r="AH59" s="5"/>
      <c r="AI59"/>
    </row>
    <row r="60" spans="3:35">
      <c r="C60" s="26">
        <v>1982</v>
      </c>
      <c r="D60" s="27">
        <v>5.8276795839361828</v>
      </c>
      <c r="E60" s="27">
        <v>1.8085480780510694</v>
      </c>
      <c r="F60" s="27">
        <v>-0.50549733442823808</v>
      </c>
      <c r="G60" s="27">
        <v>7.1307303275590135</v>
      </c>
      <c r="M60" s="22"/>
      <c r="U60"/>
      <c r="AA60"/>
      <c r="AB60"/>
      <c r="AC60" s="151"/>
      <c r="AE60" s="5"/>
      <c r="AF60" s="5"/>
      <c r="AG60" s="5"/>
      <c r="AH60" s="5"/>
      <c r="AI60"/>
    </row>
    <row r="61" spans="3:35">
      <c r="C61" s="26">
        <v>1983</v>
      </c>
      <c r="D61" s="27">
        <v>5.1264118713313289</v>
      </c>
      <c r="E61" s="27">
        <v>2.7674090244761276</v>
      </c>
      <c r="F61" s="27">
        <v>0.43116313876199286</v>
      </c>
      <c r="G61" s="27">
        <v>8.3249840345694501</v>
      </c>
      <c r="M61" s="22"/>
      <c r="U61"/>
      <c r="AA61"/>
      <c r="AB61"/>
      <c r="AC61" s="151"/>
      <c r="AE61" s="5"/>
      <c r="AF61" s="5"/>
      <c r="AG61" s="5"/>
      <c r="AH61" s="5"/>
      <c r="AI61"/>
    </row>
    <row r="62" spans="3:35">
      <c r="C62" s="26">
        <v>1984</v>
      </c>
      <c r="D62" s="27">
        <v>5.7561669598488967</v>
      </c>
      <c r="E62" s="27">
        <v>2.3188417545537821</v>
      </c>
      <c r="F62" s="27">
        <v>5.4718342399014262E-2</v>
      </c>
      <c r="G62" s="27">
        <v>8.1297270568016931</v>
      </c>
      <c r="M62" s="22"/>
      <c r="U62"/>
      <c r="AA62"/>
      <c r="AB62"/>
      <c r="AC62" s="151"/>
      <c r="AE62" s="5"/>
      <c r="AF62" s="5"/>
      <c r="AG62" s="5"/>
      <c r="AH62" s="5"/>
      <c r="AI62"/>
    </row>
    <row r="63" spans="3:35">
      <c r="C63" s="26">
        <v>1985</v>
      </c>
      <c r="D63" s="27">
        <v>5.1571012973440382</v>
      </c>
      <c r="E63" s="27">
        <v>0.73629542089364142</v>
      </c>
      <c r="F63" s="27">
        <v>-8.837162837970923E-2</v>
      </c>
      <c r="G63" s="27">
        <v>5.8050250898579705</v>
      </c>
      <c r="M63" s="22"/>
      <c r="U63"/>
      <c r="AA63"/>
      <c r="AB63"/>
      <c r="AC63" s="151"/>
      <c r="AE63" s="5"/>
      <c r="AF63" s="5"/>
      <c r="AG63" s="5"/>
      <c r="AH63" s="5"/>
      <c r="AI63"/>
    </row>
    <row r="64" spans="3:35">
      <c r="C64" s="26">
        <v>1986</v>
      </c>
      <c r="D64" s="27">
        <v>4.7937315443707877</v>
      </c>
      <c r="E64" s="27">
        <v>0.74885019997773039</v>
      </c>
      <c r="F64" s="27">
        <v>-0.42278035016267657</v>
      </c>
      <c r="G64" s="27">
        <v>5.1198013941858411</v>
      </c>
      <c r="M64" s="22"/>
      <c r="U64"/>
      <c r="AA64"/>
      <c r="AB64"/>
      <c r="AC64" s="151"/>
      <c r="AE64" s="5"/>
      <c r="AF64" s="5"/>
      <c r="AG64" s="5"/>
      <c r="AH64" s="5"/>
      <c r="AI64"/>
    </row>
    <row r="65" spans="3:35">
      <c r="C65" s="26">
        <v>1987</v>
      </c>
      <c r="D65" s="27">
        <v>4.4939383758743361</v>
      </c>
      <c r="E65" s="27">
        <v>-0.22121832615365256</v>
      </c>
      <c r="F65" s="27">
        <v>9.5988991111338753E-2</v>
      </c>
      <c r="G65" s="27">
        <v>4.368709040832023</v>
      </c>
      <c r="M65" s="22"/>
      <c r="U65"/>
      <c r="AA65"/>
      <c r="AB65"/>
      <c r="AC65" s="151"/>
      <c r="AE65" s="5"/>
      <c r="AF65" s="5"/>
      <c r="AG65" s="5"/>
      <c r="AH65" s="5"/>
      <c r="AI65"/>
    </row>
    <row r="66" spans="3:35">
      <c r="C66" s="26">
        <v>1988</v>
      </c>
      <c r="D66" s="27">
        <v>4.9366398733099679</v>
      </c>
      <c r="E66" s="27">
        <v>-0.81417687242043846</v>
      </c>
      <c r="F66" s="27">
        <v>-4.0698769668133766E-2</v>
      </c>
      <c r="G66" s="27">
        <v>4.0817642312213964</v>
      </c>
      <c r="M66" s="22"/>
      <c r="U66"/>
      <c r="AA66"/>
      <c r="AB66"/>
      <c r="AC66" s="151"/>
      <c r="AE66" s="5"/>
      <c r="AF66" s="5"/>
      <c r="AG66" s="5"/>
      <c r="AH66" s="5"/>
      <c r="AI66"/>
    </row>
    <row r="67" spans="3:35">
      <c r="C67" s="26">
        <v>1989</v>
      </c>
      <c r="D67" s="27">
        <v>5.4166812606460564</v>
      </c>
      <c r="E67" s="27">
        <v>-2.4481652046518763</v>
      </c>
      <c r="F67" s="27">
        <v>-1.6806225368885475</v>
      </c>
      <c r="G67" s="27">
        <v>1.2878935191056327</v>
      </c>
      <c r="M67" s="22"/>
      <c r="U67"/>
      <c r="AA67"/>
      <c r="AB67"/>
      <c r="AC67" s="151"/>
      <c r="AE67" s="5"/>
      <c r="AF67" s="5"/>
      <c r="AG67" s="5"/>
      <c r="AH67" s="5"/>
      <c r="AI67"/>
    </row>
    <row r="68" spans="3:35">
      <c r="C68" s="26">
        <v>1990</v>
      </c>
      <c r="D68" s="27">
        <v>5.0016522956346696</v>
      </c>
      <c r="E68" s="27">
        <v>-2.4774877863413245</v>
      </c>
      <c r="F68" s="27">
        <v>-0.42371197645239805</v>
      </c>
      <c r="G68" s="27">
        <v>2.1004525328409476</v>
      </c>
      <c r="M68" s="22"/>
      <c r="U68"/>
      <c r="AA68"/>
      <c r="AB68"/>
      <c r="AC68" s="151"/>
      <c r="AE68" s="5"/>
      <c r="AF68" s="5"/>
      <c r="AG68" s="5"/>
      <c r="AH68" s="5"/>
      <c r="AI68"/>
    </row>
    <row r="69" spans="3:35">
      <c r="C69" s="28">
        <v>1991</v>
      </c>
      <c r="D69" s="27">
        <v>3.8514313913092133</v>
      </c>
      <c r="E69" s="27">
        <v>-2.2681523634872152</v>
      </c>
      <c r="F69" s="27">
        <v>-0.85775202956366547</v>
      </c>
      <c r="G69" s="27">
        <v>0.72552699825833267</v>
      </c>
      <c r="M69" s="22"/>
      <c r="U69"/>
      <c r="AA69"/>
      <c r="AB69"/>
      <c r="AC69" s="151"/>
      <c r="AE69" s="5"/>
      <c r="AF69" s="5"/>
      <c r="AG69" s="5"/>
      <c r="AH69" s="5"/>
      <c r="AI69"/>
    </row>
    <row r="70" spans="3:35">
      <c r="C70" s="26">
        <v>1992</v>
      </c>
      <c r="D70" s="27">
        <v>4.7042181142354167</v>
      </c>
      <c r="E70" s="27">
        <v>-2.2654555821525206</v>
      </c>
      <c r="F70" s="27">
        <v>0.39004116341639067</v>
      </c>
      <c r="G70" s="27">
        <v>2.8288036954992868</v>
      </c>
      <c r="M70" s="22"/>
      <c r="U70"/>
      <c r="AA70"/>
      <c r="AB70"/>
      <c r="AC70" s="151"/>
      <c r="AE70" s="5"/>
      <c r="AF70" s="5"/>
      <c r="AG70" s="5"/>
      <c r="AH70" s="5"/>
      <c r="AI70"/>
    </row>
    <row r="71" spans="3:35">
      <c r="C71" s="26">
        <v>1993</v>
      </c>
      <c r="D71" s="27">
        <v>3.4679137282027379</v>
      </c>
      <c r="E71" s="27">
        <v>-0.99163446260569699</v>
      </c>
      <c r="F71" s="27">
        <v>0.27286989559368247</v>
      </c>
      <c r="G71" s="27">
        <v>2.7491491611907235</v>
      </c>
      <c r="M71" s="22"/>
      <c r="U71"/>
      <c r="AA71"/>
      <c r="AB71"/>
      <c r="AC71" s="151"/>
      <c r="AE71" s="5"/>
      <c r="AF71" s="5"/>
      <c r="AG71" s="5"/>
      <c r="AH71" s="5"/>
      <c r="AI71"/>
    </row>
    <row r="72" spans="3:35">
      <c r="C72" s="26">
        <v>1994</v>
      </c>
      <c r="D72" s="27">
        <v>2.8892164023085329</v>
      </c>
      <c r="E72" s="27">
        <v>-1.1866888829973365</v>
      </c>
      <c r="F72" s="27">
        <v>0.31542362522952971</v>
      </c>
      <c r="G72" s="27">
        <v>2.0179511445407261</v>
      </c>
      <c r="M72" s="22"/>
      <c r="U72"/>
      <c r="AA72"/>
      <c r="AB72"/>
      <c r="AC72" s="151"/>
      <c r="AE72" s="5"/>
      <c r="AF72" s="5"/>
      <c r="AG72" s="5"/>
      <c r="AH72" s="5"/>
      <c r="AI72"/>
    </row>
    <row r="73" spans="3:35">
      <c r="C73" s="26">
        <v>1995</v>
      </c>
      <c r="D73" s="27">
        <v>2.389741825994439</v>
      </c>
      <c r="E73" s="27">
        <v>-2.2349528652634998</v>
      </c>
      <c r="F73" s="27">
        <v>0.70284174556409795</v>
      </c>
      <c r="G73" s="27">
        <v>0.85763070629503713</v>
      </c>
      <c r="M73" s="22"/>
      <c r="U73"/>
      <c r="AA73"/>
      <c r="AB73"/>
      <c r="AC73" s="151"/>
      <c r="AE73" s="5"/>
      <c r="AF73" s="5"/>
      <c r="AG73" s="5"/>
      <c r="AH73" s="5"/>
      <c r="AI73"/>
    </row>
    <row r="74" spans="3:35">
      <c r="C74" s="26">
        <v>1996</v>
      </c>
      <c r="D74" s="27">
        <v>2.4104841989017776</v>
      </c>
      <c r="E74" s="27">
        <v>-2.9085511203311718</v>
      </c>
      <c r="F74" s="27">
        <v>0.65896549404345894</v>
      </c>
      <c r="G74" s="27">
        <v>0.16089857261406471</v>
      </c>
      <c r="M74" s="22"/>
      <c r="U74"/>
      <c r="AA74"/>
      <c r="AB74"/>
      <c r="AC74" s="151"/>
      <c r="AE74" s="5"/>
      <c r="AF74" s="5"/>
      <c r="AG74" s="5"/>
      <c r="AH74" s="5"/>
      <c r="AI74"/>
    </row>
    <row r="75" spans="3:35">
      <c r="C75" s="26">
        <v>1997</v>
      </c>
      <c r="D75" s="27">
        <v>2.1043578250604607</v>
      </c>
      <c r="E75" s="27">
        <v>-2.6586404467234503</v>
      </c>
      <c r="F75" s="27">
        <v>0.67783355533579859</v>
      </c>
      <c r="G75" s="27">
        <v>0.12355093367280889</v>
      </c>
      <c r="M75" s="22"/>
      <c r="U75"/>
      <c r="AA75"/>
      <c r="AB75"/>
      <c r="AC75" s="151"/>
      <c r="AE75" s="5"/>
      <c r="AF75" s="5"/>
      <c r="AG75" s="5"/>
      <c r="AH75" s="5"/>
      <c r="AI75"/>
    </row>
    <row r="76" spans="3:35">
      <c r="C76" s="26">
        <v>1998</v>
      </c>
      <c r="D76" s="27">
        <v>1.4805515089322414</v>
      </c>
      <c r="E76" s="27">
        <v>-3.2608882350380015</v>
      </c>
      <c r="F76" s="27">
        <v>0.39385506213602861</v>
      </c>
      <c r="G76" s="27">
        <v>-1.3864816639697315</v>
      </c>
      <c r="M76" s="22"/>
      <c r="U76"/>
      <c r="AA76"/>
      <c r="AB76"/>
      <c r="AC76" s="151"/>
      <c r="AE76" s="5"/>
      <c r="AF76" s="5"/>
      <c r="AG76" s="5"/>
      <c r="AH76" s="5"/>
      <c r="AI76"/>
    </row>
    <row r="77" spans="3:35">
      <c r="C77" s="26">
        <v>1999</v>
      </c>
      <c r="D77" s="27">
        <v>1.4048835609216692</v>
      </c>
      <c r="E77" s="27">
        <v>-3.7817016617119612</v>
      </c>
      <c r="F77" s="27">
        <v>0.30890632555725683</v>
      </c>
      <c r="G77" s="27">
        <v>-2.0679117752330347</v>
      </c>
      <c r="M77" s="22"/>
      <c r="U77"/>
      <c r="AA77"/>
      <c r="AB77"/>
      <c r="AC77" s="151"/>
      <c r="AE77" s="5"/>
      <c r="AF77" s="5"/>
      <c r="AG77" s="5"/>
      <c r="AH77" s="5"/>
      <c r="AI77"/>
    </row>
    <row r="78" spans="3:35">
      <c r="C78" s="26">
        <v>2000</v>
      </c>
      <c r="D78" s="27">
        <v>1.2614355834951916</v>
      </c>
      <c r="E78" s="27">
        <v>-4.4257554698396246</v>
      </c>
      <c r="F78" s="27">
        <v>0.14702373711273262</v>
      </c>
      <c r="G78" s="27">
        <v>-3.0172961492317008</v>
      </c>
      <c r="M78" s="22"/>
      <c r="U78"/>
      <c r="AA78"/>
      <c r="AB78"/>
      <c r="AC78" s="151"/>
      <c r="AE78" s="5"/>
      <c r="AF78" s="5"/>
      <c r="AG78" s="5"/>
      <c r="AH78" s="5"/>
      <c r="AI78"/>
    </row>
    <row r="79" spans="3:35">
      <c r="C79" s="28">
        <v>2001</v>
      </c>
      <c r="D79" s="27">
        <v>1.3779457439146097</v>
      </c>
      <c r="E79" s="27">
        <v>-3.4532161559560079</v>
      </c>
      <c r="F79" s="27">
        <v>-9.0561645211271261E-2</v>
      </c>
      <c r="G79" s="27">
        <v>-2.1658320572526693</v>
      </c>
      <c r="M79" s="22"/>
      <c r="U79"/>
      <c r="AA79"/>
      <c r="AB79"/>
      <c r="AC79" s="151"/>
      <c r="AE79" s="5"/>
      <c r="AF79" s="5"/>
      <c r="AG79" s="5"/>
      <c r="AH79" s="5"/>
      <c r="AI79"/>
    </row>
    <row r="80" spans="3:35">
      <c r="C80" s="26">
        <v>2002</v>
      </c>
      <c r="D80" s="27">
        <v>1.0402009685990592</v>
      </c>
      <c r="E80" s="27">
        <v>-2.9530753785276422</v>
      </c>
      <c r="F80" s="27">
        <v>1.5270778447261448</v>
      </c>
      <c r="G80" s="27">
        <v>-0.38579656520243821</v>
      </c>
      <c r="M80" s="22"/>
      <c r="U80"/>
      <c r="AA80"/>
      <c r="AB80"/>
      <c r="AC80" s="151"/>
      <c r="AE80" s="5"/>
      <c r="AF80" s="5"/>
      <c r="AG80" s="5"/>
      <c r="AH80" s="5"/>
      <c r="AI80"/>
    </row>
    <row r="81" spans="3:35">
      <c r="C81" s="26">
        <v>2003</v>
      </c>
      <c r="D81" s="27">
        <v>0.6728698765208343</v>
      </c>
      <c r="E81" s="27">
        <v>-1.9083756408230657</v>
      </c>
      <c r="F81" s="27">
        <v>3.5904497536682722</v>
      </c>
      <c r="G81" s="27">
        <v>2.3549439893660411</v>
      </c>
      <c r="M81" s="22"/>
      <c r="U81"/>
      <c r="AA81"/>
      <c r="AB81"/>
      <c r="AC81" s="151"/>
      <c r="AE81" s="5"/>
      <c r="AF81" s="5"/>
      <c r="AG81" s="5"/>
      <c r="AH81" s="5"/>
      <c r="AI81"/>
    </row>
    <row r="82" spans="3:35">
      <c r="C82" s="26">
        <v>2004</v>
      </c>
      <c r="D82" s="27">
        <v>1.4073029991614401</v>
      </c>
      <c r="E82" s="27">
        <v>-2.0551441943531614</v>
      </c>
      <c r="F82" s="27">
        <v>2.278786924890372</v>
      </c>
      <c r="G82" s="27">
        <v>1.6309457296986507</v>
      </c>
      <c r="M82" s="22"/>
      <c r="U82"/>
      <c r="AA82"/>
      <c r="AB82"/>
      <c r="AC82" s="151"/>
      <c r="AE82" s="5"/>
      <c r="AF82" s="5"/>
      <c r="AG82" s="5"/>
      <c r="AH82" s="5"/>
      <c r="AI82"/>
    </row>
    <row r="83" spans="3:35">
      <c r="C83" s="26">
        <v>2005</v>
      </c>
      <c r="D83" s="27">
        <v>0.77922806904999131</v>
      </c>
      <c r="E83" s="27">
        <v>-1.2968423922522236</v>
      </c>
      <c r="F83" s="27">
        <v>1.7400822329184267</v>
      </c>
      <c r="G83" s="27">
        <v>1.2224679097161943</v>
      </c>
      <c r="M83" s="22"/>
      <c r="U83"/>
      <c r="AA83"/>
      <c r="AB83"/>
      <c r="AC83" s="151"/>
      <c r="AE83" s="5"/>
      <c r="AF83" s="5"/>
      <c r="AG83" s="5"/>
      <c r="AH83" s="5"/>
      <c r="AI83"/>
    </row>
    <row r="84" spans="3:35">
      <c r="C84" s="26">
        <v>2006</v>
      </c>
      <c r="D84" s="27">
        <v>0.7932185719682644</v>
      </c>
      <c r="E84" s="27">
        <v>-1.2395917597787318</v>
      </c>
      <c r="F84" s="27">
        <v>1.3517357638944167</v>
      </c>
      <c r="G84" s="27">
        <v>0.90536257608394932</v>
      </c>
      <c r="M84" s="22"/>
      <c r="U84"/>
      <c r="AA84"/>
      <c r="AB84"/>
      <c r="AC84" s="151"/>
      <c r="AE84" s="5"/>
      <c r="AF84" s="5"/>
      <c r="AG84" s="5"/>
      <c r="AH84" s="5"/>
      <c r="AI84"/>
    </row>
    <row r="85" spans="3:35">
      <c r="C85" s="26">
        <v>2007</v>
      </c>
      <c r="D85" s="27">
        <v>0.17978774259109695</v>
      </c>
      <c r="E85" s="27">
        <v>-1.1506415525830205</v>
      </c>
      <c r="F85" s="27">
        <v>4.9913072626457202</v>
      </c>
      <c r="G85" s="27">
        <v>4.0204534526537969</v>
      </c>
      <c r="M85" s="22"/>
      <c r="U85"/>
      <c r="AA85"/>
      <c r="AB85"/>
      <c r="AC85" s="151"/>
      <c r="AE85" s="5"/>
      <c r="AF85" s="5"/>
      <c r="AG85" s="5"/>
      <c r="AH85" s="5"/>
      <c r="AI85"/>
    </row>
    <row r="86" spans="3:35">
      <c r="C86" s="26">
        <v>2008</v>
      </c>
      <c r="D86" s="27">
        <v>0.41304209784778195</v>
      </c>
      <c r="E86" s="27">
        <v>-1.6260919987077256</v>
      </c>
      <c r="F86" s="27">
        <v>4.2924529146937687</v>
      </c>
      <c r="G86" s="27">
        <v>3.0794030138338249</v>
      </c>
      <c r="M86" s="22"/>
      <c r="U86"/>
      <c r="AA86"/>
      <c r="AB86"/>
      <c r="AC86" s="151"/>
      <c r="AE86" s="5"/>
      <c r="AF86" s="5"/>
      <c r="AG86" s="5"/>
      <c r="AH86" s="5"/>
      <c r="AI86"/>
    </row>
    <row r="87" spans="3:35">
      <c r="C87" s="26">
        <v>2009</v>
      </c>
      <c r="D87" s="27">
        <v>-6.1932527092254948E-2</v>
      </c>
      <c r="E87" s="27">
        <v>-0.44345277411569728</v>
      </c>
      <c r="F87" s="27">
        <v>3.0082931028305251</v>
      </c>
      <c r="G87" s="27">
        <v>2.5029078016225728</v>
      </c>
      <c r="M87" s="22"/>
      <c r="U87"/>
      <c r="AA87"/>
      <c r="AB87"/>
      <c r="AC87" s="151"/>
      <c r="AE87" s="5"/>
      <c r="AF87" s="5"/>
      <c r="AG87" s="5"/>
      <c r="AH87" s="5"/>
      <c r="AI87"/>
    </row>
    <row r="88" spans="3:35">
      <c r="C88" s="26">
        <v>2010</v>
      </c>
      <c r="D88" s="27">
        <v>2.1378673011909603E-2</v>
      </c>
      <c r="E88" s="27">
        <v>-0.33631819858550388</v>
      </c>
      <c r="F88" s="27">
        <v>3.3707041115444141</v>
      </c>
      <c r="G88" s="27">
        <v>3.0557645859708198</v>
      </c>
      <c r="M88" s="22"/>
      <c r="U88"/>
      <c r="AA88"/>
      <c r="AB88"/>
      <c r="AC88" s="151"/>
      <c r="AE88" s="5"/>
      <c r="AF88" s="5"/>
      <c r="AG88" s="5"/>
      <c r="AH88" s="5"/>
      <c r="AI88"/>
    </row>
    <row r="89" spans="3:35">
      <c r="C89" s="28">
        <v>2011</v>
      </c>
      <c r="D89" s="27">
        <v>-0.56889205752389882</v>
      </c>
      <c r="E89" s="27">
        <v>-1.604319074344055</v>
      </c>
      <c r="F89" s="27">
        <v>2.660098950464302</v>
      </c>
      <c r="G89" s="27">
        <v>0.48688781859634833</v>
      </c>
      <c r="M89" s="22"/>
      <c r="U89"/>
      <c r="AA89"/>
      <c r="AB89"/>
      <c r="AC89" s="151"/>
      <c r="AE89" s="5"/>
      <c r="AF89" s="5"/>
      <c r="AG89" s="5"/>
      <c r="AH89" s="5"/>
      <c r="AI89"/>
    </row>
    <row r="90" spans="3:35">
      <c r="C90" s="26">
        <v>2012</v>
      </c>
      <c r="D90" s="27">
        <v>-0.9745453653932199</v>
      </c>
      <c r="E90" s="27">
        <v>-2.6082780402246613</v>
      </c>
      <c r="F90" s="27">
        <v>1.9208172499077159</v>
      </c>
      <c r="G90" s="27">
        <v>-1.6620061557101651</v>
      </c>
      <c r="M90" s="22"/>
      <c r="U90"/>
      <c r="AA90"/>
      <c r="AB90"/>
      <c r="AC90" s="151"/>
      <c r="AE90" s="5"/>
      <c r="AF90" s="5"/>
      <c r="AG90" s="5"/>
      <c r="AH90" s="5"/>
      <c r="AI90"/>
    </row>
    <row r="91" spans="3:35">
      <c r="C91" s="26">
        <v>2013</v>
      </c>
      <c r="D91" s="27">
        <v>-1.0196830325099993</v>
      </c>
      <c r="E91" s="27">
        <v>-2.5514858705452261</v>
      </c>
      <c r="F91" s="27">
        <v>1.2362195692369138</v>
      </c>
      <c r="G91" s="27">
        <v>-2.3349493338183116</v>
      </c>
      <c r="M91" s="22"/>
      <c r="U91"/>
      <c r="AA91"/>
      <c r="AB91"/>
      <c r="AC91" s="151"/>
      <c r="AE91" s="5"/>
      <c r="AF91" s="5"/>
      <c r="AG91" s="5"/>
      <c r="AH91" s="5"/>
      <c r="AI91"/>
    </row>
    <row r="92" spans="3:35">
      <c r="C92" s="26">
        <v>2014</v>
      </c>
      <c r="D92" s="27">
        <v>-0.95114011690145606</v>
      </c>
      <c r="E92" s="27">
        <v>-2.3507401176958935</v>
      </c>
      <c r="F92" s="27">
        <v>0.62303749148462462</v>
      </c>
      <c r="G92" s="27">
        <v>-2.6788427431127251</v>
      </c>
      <c r="M92" s="22"/>
      <c r="U92"/>
      <c r="AA92"/>
      <c r="AB92"/>
      <c r="AC92" s="151"/>
      <c r="AE92" s="5"/>
      <c r="AF92" s="5"/>
      <c r="AG92" s="5"/>
      <c r="AH92" s="5"/>
      <c r="AI92"/>
    </row>
    <row r="93" spans="3:35">
      <c r="C93" s="26">
        <v>2015</v>
      </c>
      <c r="D93" s="27">
        <v>-1.9556117984990233</v>
      </c>
      <c r="E93" s="27">
        <v>-2.9603297867187046</v>
      </c>
      <c r="F93" s="27">
        <v>0.15828295290603714</v>
      </c>
      <c r="G93" s="27">
        <v>-4.7576586323116903</v>
      </c>
      <c r="M93" s="22"/>
      <c r="U93"/>
      <c r="AA93"/>
      <c r="AB93"/>
      <c r="AC93" s="151"/>
      <c r="AE93" s="5"/>
      <c r="AF93" s="5"/>
      <c r="AG93" s="5"/>
      <c r="AH93" s="5"/>
      <c r="AI93"/>
    </row>
    <row r="94" spans="3:35">
      <c r="C94" s="26">
        <v>2016</v>
      </c>
      <c r="D94" s="27">
        <v>-1.6725604319645775</v>
      </c>
      <c r="E94" s="27">
        <v>-3.4020215781934025</v>
      </c>
      <c r="F94" s="27">
        <v>-0.23481562365386735</v>
      </c>
      <c r="G94" s="27">
        <v>-5.3093976338118472</v>
      </c>
      <c r="M94" s="22"/>
      <c r="U94"/>
      <c r="AA94"/>
      <c r="AB94"/>
      <c r="AC94" s="151"/>
      <c r="AE94" s="5"/>
      <c r="AF94" s="5"/>
      <c r="AG94" s="5"/>
      <c r="AH94" s="5"/>
      <c r="AI94"/>
    </row>
    <row r="95" spans="3:35">
      <c r="C95" s="26">
        <v>2017</v>
      </c>
      <c r="D95" s="27">
        <v>-2.5965495467378918</v>
      </c>
      <c r="E95" s="27">
        <v>-3.8981509035000497</v>
      </c>
      <c r="F95" s="27">
        <v>-0.70523567936090892</v>
      </c>
      <c r="G95" s="27">
        <v>-7.19993612959885</v>
      </c>
      <c r="M95" s="22"/>
      <c r="U95"/>
      <c r="AA95"/>
      <c r="AB95"/>
      <c r="AC95" s="151"/>
      <c r="AE95" s="5"/>
      <c r="AF95" s="5"/>
      <c r="AG95" s="5"/>
      <c r="AH95" s="5"/>
      <c r="AI95"/>
    </row>
    <row r="96" spans="3:35">
      <c r="C96" s="26">
        <v>2018</v>
      </c>
      <c r="D96" s="27">
        <v>-2.3011478533177625</v>
      </c>
      <c r="E96" s="27">
        <v>-4.3076984298432119</v>
      </c>
      <c r="F96" s="27">
        <v>-0.22110023048024027</v>
      </c>
      <c r="G96" s="27">
        <v>-6.8299465136412145</v>
      </c>
      <c r="M96" s="22"/>
      <c r="U96"/>
      <c r="AA96"/>
      <c r="AB96"/>
      <c r="AC96" s="151"/>
      <c r="AE96" s="5"/>
      <c r="AF96" s="5"/>
      <c r="AG96" s="5"/>
      <c r="AH96" s="5"/>
      <c r="AI96"/>
    </row>
    <row r="97" spans="3:35">
      <c r="C97" s="26">
        <v>2019</v>
      </c>
      <c r="D97" s="27">
        <v>-2.8187302365390758</v>
      </c>
      <c r="E97" s="27">
        <v>-3.9798287747609882</v>
      </c>
      <c r="F97" s="27">
        <v>0.70258726687829465</v>
      </c>
      <c r="G97" s="27">
        <v>-6.798559011300064</v>
      </c>
      <c r="M97" s="22"/>
      <c r="U97"/>
      <c r="AA97"/>
      <c r="AB97"/>
      <c r="AC97" s="151"/>
      <c r="AE97" s="5"/>
      <c r="AF97" s="5"/>
      <c r="AG97" s="5"/>
      <c r="AH97" s="5"/>
      <c r="AI97"/>
    </row>
    <row r="98" spans="3:35">
      <c r="C98" s="26">
        <v>2020</v>
      </c>
      <c r="D98" s="27">
        <v>-3.7208794525077002</v>
      </c>
      <c r="E98" s="27">
        <v>-2.5870854810410346</v>
      </c>
      <c r="F98" s="27">
        <v>0.62745938173827465</v>
      </c>
      <c r="G98" s="27">
        <v>-8.5662831219915141</v>
      </c>
      <c r="I98" s="83"/>
      <c r="K98" s="142"/>
      <c r="M98" s="22"/>
      <c r="U98"/>
      <c r="AA98"/>
      <c r="AB98"/>
      <c r="AC98" s="151"/>
      <c r="AE98" s="5"/>
      <c r="AF98" s="5"/>
      <c r="AG98" s="5"/>
      <c r="AH98" s="5"/>
      <c r="AI98"/>
    </row>
    <row r="99" spans="3:35">
      <c r="C99" s="26">
        <v>2021</v>
      </c>
      <c r="D99" s="27">
        <v>-4.4665199274151721</v>
      </c>
      <c r="E99" s="27">
        <v>-2.4704578467397549</v>
      </c>
      <c r="F99" s="27">
        <v>1.7655880800667505</v>
      </c>
      <c r="G99" s="27">
        <v>-7.7790147422673803E-2</v>
      </c>
      <c r="I99" s="83"/>
      <c r="M99" s="22"/>
      <c r="U99"/>
      <c r="AA99"/>
      <c r="AB99"/>
      <c r="AC99" s="151"/>
      <c r="AE99" s="5"/>
      <c r="AF99" s="5"/>
      <c r="AG99" s="5"/>
      <c r="AH99" s="5"/>
      <c r="AI99"/>
    </row>
    <row r="100" spans="3:35">
      <c r="C100" s="26">
        <v>2022</v>
      </c>
      <c r="D100" s="27">
        <v>-4.6968362798262113</v>
      </c>
      <c r="E100" s="27">
        <v>-3.5002376301459104</v>
      </c>
      <c r="F100" s="27">
        <v>2.9458882210597839</v>
      </c>
      <c r="G100" s="27">
        <v>-4.003795863006868</v>
      </c>
      <c r="I100" s="83"/>
      <c r="M100" s="22"/>
      <c r="U100"/>
      <c r="AA100"/>
      <c r="AB100"/>
      <c r="AC100" s="151"/>
      <c r="AE100" s="5"/>
      <c r="AF100" s="5"/>
      <c r="AG100" s="5"/>
      <c r="AH100" s="5"/>
      <c r="AI100"/>
    </row>
    <row r="101" spans="3:35">
      <c r="C101" s="26">
        <v>2023</v>
      </c>
      <c r="D101" s="27">
        <v>-4.4316239872026637</v>
      </c>
      <c r="E101" s="27">
        <v>-3.4386339103406121</v>
      </c>
      <c r="F101" s="27">
        <v>3.437385389707508</v>
      </c>
      <c r="G101" s="27">
        <v>-3.4661013642689005</v>
      </c>
      <c r="I101" s="83"/>
      <c r="M101" s="22"/>
      <c r="U101"/>
      <c r="AA101"/>
      <c r="AB101"/>
      <c r="AC101" s="151"/>
      <c r="AE101" s="5"/>
      <c r="AF101" s="5"/>
      <c r="AG101" s="5"/>
      <c r="AH101" s="5"/>
      <c r="AI101"/>
    </row>
    <row r="102" spans="3:35">
      <c r="C102" s="26">
        <v>2024</v>
      </c>
      <c r="D102" s="27">
        <v>-3.9834115635161651</v>
      </c>
      <c r="E102" s="27">
        <v>-2.6953235812434944</v>
      </c>
      <c r="F102" s="27">
        <v>3.1762960094207995</v>
      </c>
      <c r="G102" s="27">
        <v>-2.0801796687633658</v>
      </c>
      <c r="I102" s="83"/>
      <c r="M102" s="22"/>
      <c r="U102"/>
      <c r="AA102"/>
      <c r="AB102"/>
      <c r="AC102" s="151"/>
      <c r="AE102" s="5"/>
      <c r="AF102" s="5"/>
      <c r="AG102" s="5"/>
      <c r="AH102" s="5"/>
      <c r="AI102"/>
    </row>
    <row r="103" spans="3:35">
      <c r="U103"/>
      <c r="AA103"/>
      <c r="AB103"/>
      <c r="AC103" s="151"/>
      <c r="AE103" s="5"/>
      <c r="AF103" s="5"/>
      <c r="AG103" s="5"/>
      <c r="AH103" s="5"/>
      <c r="AI103"/>
    </row>
    <row r="104" spans="3:35">
      <c r="AA104"/>
      <c r="AB104"/>
      <c r="AE104" s="5"/>
      <c r="AF104" s="5"/>
      <c r="AG104" s="5"/>
      <c r="AH104" s="5"/>
      <c r="AI104"/>
    </row>
    <row r="105" spans="3:35">
      <c r="AA105"/>
      <c r="AB105"/>
      <c r="AE105" s="5"/>
      <c r="AF105" s="5"/>
      <c r="AG105" s="5"/>
      <c r="AH105" s="5"/>
      <c r="AI105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H2" sqref="H2"/>
    </sheetView>
  </sheetViews>
  <sheetFormatPr defaultRowHeight="14.4"/>
  <cols>
    <col min="1" max="1" width="3.33203125" style="18" customWidth="1"/>
    <col min="2" max="2" width="8.6640625" style="20"/>
    <col min="3" max="4" width="8.6640625" style="19"/>
    <col min="5" max="5" width="8.6640625" style="20"/>
    <col min="8" max="8" width="10.5546875" bestFit="1" customWidth="1"/>
  </cols>
  <sheetData>
    <row r="2" spans="2:6" ht="21" customHeight="1">
      <c r="B2" s="106" t="s">
        <v>13</v>
      </c>
      <c r="C2" s="29"/>
      <c r="D2" s="29"/>
      <c r="F2" s="164" t="s">
        <v>106</v>
      </c>
    </row>
    <row r="3" spans="2:6">
      <c r="B3" s="30"/>
      <c r="C3" s="45" t="s">
        <v>17</v>
      </c>
      <c r="D3" s="45" t="s">
        <v>2</v>
      </c>
    </row>
    <row r="4" spans="2:6">
      <c r="B4" s="30">
        <v>1881</v>
      </c>
      <c r="C4" s="46">
        <v>13.542852193320831</v>
      </c>
      <c r="D4" s="46">
        <v>15.913783293408484</v>
      </c>
    </row>
    <row r="5" spans="2:6">
      <c r="B5" s="30"/>
      <c r="C5" s="46"/>
      <c r="D5" s="46"/>
    </row>
    <row r="6" spans="2:6">
      <c r="B6" s="30">
        <v>1901</v>
      </c>
      <c r="C6" s="46">
        <v>14.145358214264251</v>
      </c>
      <c r="D6" s="46">
        <v>18.0854183246778</v>
      </c>
    </row>
    <row r="7" spans="2:6">
      <c r="B7" s="30">
        <v>1911</v>
      </c>
      <c r="C7" s="46">
        <v>16.992153637190562</v>
      </c>
      <c r="D7" s="46">
        <v>19.129833000447871</v>
      </c>
    </row>
    <row r="8" spans="2:6">
      <c r="B8" s="30">
        <v>1921</v>
      </c>
      <c r="C8" s="46">
        <v>20.613699029178868</v>
      </c>
      <c r="D8" s="46">
        <v>21.610463789294357</v>
      </c>
    </row>
    <row r="9" spans="2:6">
      <c r="B9" s="30">
        <v>1931</v>
      </c>
      <c r="C9" s="46">
        <v>24.429067638884526</v>
      </c>
      <c r="D9" s="46">
        <v>24.626870770154216</v>
      </c>
    </row>
    <row r="10" spans="2:6">
      <c r="B10" s="30">
        <v>1936</v>
      </c>
      <c r="C10" s="46">
        <v>23.324913188585711</v>
      </c>
      <c r="D10" s="46">
        <v>24.276084370347093</v>
      </c>
    </row>
    <row r="11" spans="2:6">
      <c r="B11" s="30"/>
      <c r="C11" s="46"/>
      <c r="D11" s="46"/>
    </row>
    <row r="12" spans="2:6">
      <c r="B12" s="30">
        <v>1951</v>
      </c>
      <c r="C12" s="180">
        <v>28.871488878457484</v>
      </c>
      <c r="D12" s="46">
        <v>33.531266062719183</v>
      </c>
    </row>
    <row r="13" spans="2:6">
      <c r="B13" s="30">
        <v>1961</v>
      </c>
      <c r="C13" s="180">
        <v>32.992159684547559</v>
      </c>
      <c r="D13" s="46">
        <v>41.871290228037921</v>
      </c>
    </row>
    <row r="14" spans="2:6">
      <c r="B14" s="30">
        <v>1971</v>
      </c>
      <c r="C14" s="180">
        <v>39.471645328618891</v>
      </c>
      <c r="D14" s="46">
        <v>47.600159347126329</v>
      </c>
    </row>
    <row r="15" spans="2:6">
      <c r="B15" s="30">
        <v>1981</v>
      </c>
      <c r="C15" s="180">
        <v>49.587636739295924</v>
      </c>
      <c r="D15" s="46">
        <v>61.719691936105484</v>
      </c>
      <c r="F15" s="36" t="s">
        <v>3</v>
      </c>
    </row>
    <row r="16" spans="2:6">
      <c r="B16" s="30">
        <v>1991</v>
      </c>
      <c r="C16" s="180">
        <v>68.482438515552261</v>
      </c>
      <c r="D16" s="46">
        <v>96.572418060878178</v>
      </c>
      <c r="F16" s="36" t="s">
        <v>196</v>
      </c>
    </row>
    <row r="17" spans="2:6">
      <c r="B17" s="30">
        <v>2001</v>
      </c>
      <c r="C17" s="180">
        <v>98.667737926595194</v>
      </c>
      <c r="D17" s="46">
        <v>131.37888373522264</v>
      </c>
    </row>
    <row r="18" spans="2:6">
      <c r="B18" s="30">
        <v>2011</v>
      </c>
      <c r="C18" s="180">
        <v>126.20018624963873</v>
      </c>
      <c r="D18" s="46">
        <v>148.74979627177038</v>
      </c>
    </row>
    <row r="19" spans="2:6">
      <c r="B19" s="30">
        <v>2021</v>
      </c>
      <c r="C19" s="180">
        <v>167.55246539712601</v>
      </c>
      <c r="D19" s="46">
        <v>187.60732436602069</v>
      </c>
      <c r="F19" s="16"/>
    </row>
    <row r="20" spans="2:6">
      <c r="B20" s="30">
        <v>2024</v>
      </c>
      <c r="C20" s="180">
        <v>184.23429205588874</v>
      </c>
      <c r="D20" s="46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J18" sqref="J18"/>
    </sheetView>
  </sheetViews>
  <sheetFormatPr defaultRowHeight="14.4"/>
  <cols>
    <col min="1" max="1" width="3.33203125" style="18" customWidth="1"/>
    <col min="2" max="2" width="14.44140625" style="20" customWidth="1"/>
    <col min="3" max="4" width="8.6640625" style="20"/>
  </cols>
  <sheetData>
    <row r="2" spans="2:6" ht="25.95" customHeight="1">
      <c r="B2" s="106" t="s">
        <v>14</v>
      </c>
      <c r="F2" s="164" t="s">
        <v>0</v>
      </c>
    </row>
    <row r="3" spans="2:6">
      <c r="B3" s="87"/>
      <c r="C3" s="87">
        <v>2025</v>
      </c>
      <c r="D3" s="87">
        <v>1974</v>
      </c>
      <c r="E3" s="7"/>
    </row>
    <row r="4" spans="2:6">
      <c r="B4" s="30" t="s">
        <v>15</v>
      </c>
      <c r="C4" s="33">
        <v>82.075000000000003</v>
      </c>
      <c r="D4" s="33">
        <v>71.314999999999998</v>
      </c>
      <c r="E4" s="7"/>
    </row>
    <row r="5" spans="2:6">
      <c r="B5" s="30" t="s">
        <v>16</v>
      </c>
      <c r="C5" s="33">
        <v>82.593999999999994</v>
      </c>
      <c r="D5" s="33">
        <v>73.768000000000001</v>
      </c>
      <c r="E5" s="7"/>
    </row>
    <row r="6" spans="2:6">
      <c r="B6" s="30" t="s">
        <v>17</v>
      </c>
      <c r="C6" s="33">
        <v>82.605999999999995</v>
      </c>
      <c r="D6" s="33">
        <v>73.165000000000006</v>
      </c>
      <c r="E6" s="7"/>
    </row>
    <row r="7" spans="2:6">
      <c r="B7" s="30" t="s">
        <v>18</v>
      </c>
      <c r="C7" s="33">
        <v>82.864999999999995</v>
      </c>
      <c r="D7" s="33">
        <v>73.873000000000005</v>
      </c>
      <c r="E7" s="7"/>
    </row>
    <row r="8" spans="2:6">
      <c r="B8" s="30" t="s">
        <v>19</v>
      </c>
      <c r="C8" s="33">
        <v>83.091999999999999</v>
      </c>
      <c r="D8" s="33">
        <v>73.375</v>
      </c>
      <c r="E8" s="7"/>
    </row>
    <row r="9" spans="2:6">
      <c r="B9" s="30" t="s">
        <v>20</v>
      </c>
      <c r="C9" s="33">
        <v>83.106999999999999</v>
      </c>
      <c r="D9" s="33">
        <v>73.777000000000001</v>
      </c>
      <c r="E9" s="7"/>
    </row>
    <row r="10" spans="2:6">
      <c r="B10" s="30" t="s">
        <v>21</v>
      </c>
      <c r="C10" s="33">
        <v>83.507000000000005</v>
      </c>
      <c r="D10" s="33">
        <v>73.149000000000001</v>
      </c>
      <c r="E10" s="7"/>
    </row>
    <row r="11" spans="2:6">
      <c r="B11" s="30" t="s">
        <v>22</v>
      </c>
      <c r="C11" s="33">
        <v>83.591999999999999</v>
      </c>
      <c r="D11" s="33">
        <v>71.960999999999999</v>
      </c>
      <c r="E11" s="7"/>
    </row>
    <row r="12" spans="2:6">
      <c r="B12" s="30" t="s">
        <v>23</v>
      </c>
      <c r="C12" s="33">
        <v>83.641000000000005</v>
      </c>
      <c r="D12" s="33">
        <v>73.552999999999997</v>
      </c>
      <c r="E12" s="7"/>
    </row>
    <row r="13" spans="2:6">
      <c r="B13" s="30" t="s">
        <v>24</v>
      </c>
      <c r="C13" s="33">
        <v>83.688999999999993</v>
      </c>
      <c r="D13" s="33">
        <v>72.671999999999997</v>
      </c>
      <c r="E13" s="7"/>
    </row>
    <row r="14" spans="2:6">
      <c r="B14" s="30" t="s">
        <v>25</v>
      </c>
      <c r="C14" s="33">
        <v>83.695999999999998</v>
      </c>
      <c r="D14" s="33">
        <v>73.768000000000001</v>
      </c>
      <c r="E14" s="7"/>
    </row>
    <row r="15" spans="2:6">
      <c r="B15" s="30" t="s">
        <v>26</v>
      </c>
      <c r="C15" s="33">
        <v>83.72</v>
      </c>
      <c r="D15" s="33">
        <v>71.960999999999999</v>
      </c>
      <c r="E15" s="7"/>
      <c r="F15" s="36" t="s">
        <v>27</v>
      </c>
    </row>
    <row r="16" spans="2:6">
      <c r="B16" s="30" t="s">
        <v>28</v>
      </c>
      <c r="C16" s="33">
        <v>83.741</v>
      </c>
      <c r="D16" s="33">
        <v>72.430999999999997</v>
      </c>
      <c r="E16" s="7"/>
      <c r="F16" s="36" t="s">
        <v>29</v>
      </c>
    </row>
    <row r="17" spans="2:5">
      <c r="B17" s="30" t="s">
        <v>30</v>
      </c>
      <c r="C17" s="33">
        <v>84.102000000000004</v>
      </c>
      <c r="D17" s="33">
        <v>74.335999999999999</v>
      </c>
      <c r="E17" s="7"/>
    </row>
    <row r="18" spans="2:5">
      <c r="B18" s="30" t="s">
        <v>31</v>
      </c>
      <c r="C18" s="33">
        <v>84.105000000000004</v>
      </c>
      <c r="D18" s="33">
        <v>71.858999999999995</v>
      </c>
      <c r="E18" s="7"/>
    </row>
    <row r="19" spans="2:5">
      <c r="B19" s="30" t="s">
        <v>32</v>
      </c>
      <c r="C19" s="33">
        <v>84.218999999999994</v>
      </c>
      <c r="D19" s="33">
        <v>73.224000000000004</v>
      </c>
      <c r="E19" s="7"/>
    </row>
    <row r="20" spans="2:5">
      <c r="B20" s="30" t="s">
        <v>1</v>
      </c>
      <c r="C20" s="33">
        <v>84.262</v>
      </c>
      <c r="D20" s="33">
        <v>71.712000000000003</v>
      </c>
      <c r="E20" s="7"/>
    </row>
    <row r="21" spans="2:5">
      <c r="B21" s="30" t="s">
        <v>33</v>
      </c>
      <c r="C21" s="33">
        <v>84.308999999999997</v>
      </c>
      <c r="D21" s="33">
        <v>74.197999999999993</v>
      </c>
      <c r="E21" s="7"/>
    </row>
    <row r="22" spans="2:5">
      <c r="B22" s="30" t="s">
        <v>34</v>
      </c>
      <c r="C22" s="33">
        <v>84.424000000000007</v>
      </c>
      <c r="D22" s="33">
        <v>72.384</v>
      </c>
      <c r="E22" s="7"/>
    </row>
    <row r="23" spans="2:5">
      <c r="B23" s="30" t="s">
        <v>35</v>
      </c>
      <c r="C23" s="33">
        <v>84.448999999999998</v>
      </c>
      <c r="D23" s="33">
        <v>74.316999999999993</v>
      </c>
      <c r="E23" s="7"/>
    </row>
    <row r="24" spans="2:5">
      <c r="B24" s="30" t="s">
        <v>36</v>
      </c>
      <c r="C24" s="33">
        <v>84.799000000000007</v>
      </c>
      <c r="D24" s="33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4"/>
  <sheetViews>
    <sheetView topLeftCell="B7" zoomScaleNormal="100" workbookViewId="0">
      <selection activeCell="H2" sqref="H2"/>
    </sheetView>
  </sheetViews>
  <sheetFormatPr defaultColWidth="8.6640625" defaultRowHeight="14.4"/>
  <cols>
    <col min="1" max="1" width="3.33203125" style="24" customWidth="1"/>
    <col min="2" max="11" width="7.33203125" style="24" customWidth="1"/>
    <col min="12" max="47" width="7.44140625" style="24" customWidth="1"/>
    <col min="48" max="48" width="9.109375" style="24" customWidth="1"/>
    <col min="49" max="49" width="8.6640625" style="24"/>
  </cols>
  <sheetData>
    <row r="1" spans="2:47" ht="12" customHeight="1"/>
    <row r="2" spans="2:47">
      <c r="B2" s="54" t="s">
        <v>37</v>
      </c>
    </row>
    <row r="3" spans="2:47">
      <c r="B3" s="55"/>
      <c r="C3" s="55">
        <v>1980</v>
      </c>
      <c r="D3" s="55">
        <v>1981</v>
      </c>
      <c r="E3" s="55">
        <v>1982</v>
      </c>
      <c r="F3" s="55">
        <v>1983</v>
      </c>
      <c r="G3" s="55">
        <v>1984</v>
      </c>
      <c r="H3" s="55">
        <v>1985</v>
      </c>
      <c r="I3" s="55">
        <v>1986</v>
      </c>
      <c r="J3" s="55">
        <v>1987</v>
      </c>
      <c r="K3" s="55">
        <v>1988</v>
      </c>
      <c r="L3" s="55">
        <v>1989</v>
      </c>
      <c r="M3" s="55">
        <v>1990</v>
      </c>
      <c r="N3" s="55">
        <v>1991</v>
      </c>
      <c r="O3" s="55">
        <v>1992</v>
      </c>
      <c r="P3" s="55">
        <v>1993</v>
      </c>
      <c r="Q3" s="55">
        <v>1994</v>
      </c>
      <c r="R3" s="55">
        <v>1995</v>
      </c>
      <c r="S3" s="161">
        <v>1996</v>
      </c>
      <c r="T3" s="161">
        <v>1997</v>
      </c>
      <c r="U3" s="161">
        <v>1998</v>
      </c>
      <c r="V3" s="161">
        <v>1999</v>
      </c>
      <c r="W3" s="161">
        <v>2000</v>
      </c>
      <c r="X3" s="161">
        <v>2001</v>
      </c>
      <c r="Y3" s="161">
        <v>2002</v>
      </c>
      <c r="Z3" s="161">
        <v>2003</v>
      </c>
      <c r="AA3" s="161">
        <v>2004</v>
      </c>
      <c r="AB3" s="161">
        <v>2005</v>
      </c>
      <c r="AC3" s="161">
        <v>2006</v>
      </c>
      <c r="AD3" s="161">
        <v>2007</v>
      </c>
      <c r="AE3" s="161">
        <v>2008</v>
      </c>
      <c r="AF3" s="161">
        <v>2009</v>
      </c>
      <c r="AG3" s="161">
        <v>2010</v>
      </c>
      <c r="AH3" s="161">
        <v>2011</v>
      </c>
      <c r="AI3" s="161">
        <v>2012</v>
      </c>
      <c r="AJ3" s="161">
        <v>2013</v>
      </c>
      <c r="AK3" s="161">
        <v>2014</v>
      </c>
      <c r="AL3" s="161">
        <v>2015</v>
      </c>
      <c r="AM3" s="161">
        <v>2016</v>
      </c>
      <c r="AN3" s="161">
        <v>2017</v>
      </c>
      <c r="AO3" s="161">
        <v>2018</v>
      </c>
      <c r="AP3" s="161">
        <v>2019</v>
      </c>
      <c r="AQ3" s="161">
        <v>2020</v>
      </c>
      <c r="AR3" s="161">
        <v>2021</v>
      </c>
      <c r="AS3" s="161">
        <v>2022</v>
      </c>
      <c r="AT3" s="161">
        <v>2023</v>
      </c>
      <c r="AU3" s="161">
        <v>2024</v>
      </c>
    </row>
    <row r="4" spans="2:47">
      <c r="B4" s="55" t="s">
        <v>2</v>
      </c>
      <c r="C4" s="56">
        <v>100</v>
      </c>
      <c r="D4" s="56">
        <v>100.78086567443879</v>
      </c>
      <c r="E4" s="56">
        <v>101.41684313837888</v>
      </c>
      <c r="F4" s="56">
        <v>102.67084194299576</v>
      </c>
      <c r="G4" s="56">
        <v>105.50288410026344</v>
      </c>
      <c r="H4" s="56">
        <v>108.64118833249898</v>
      </c>
      <c r="I4" s="56">
        <v>111.38533389869873</v>
      </c>
      <c r="J4" s="56">
        <v>114.71006208287578</v>
      </c>
      <c r="K4" s="56">
        <v>119.23965992322279</v>
      </c>
      <c r="L4" s="56">
        <v>122.66371342196449</v>
      </c>
      <c r="M4" s="56">
        <v>125.08519411476473</v>
      </c>
      <c r="N4" s="56">
        <v>126.82407840043982</v>
      </c>
      <c r="O4" s="56">
        <v>127.78865717835448</v>
      </c>
      <c r="P4" s="56">
        <v>126.6593317092801</v>
      </c>
      <c r="Q4" s="56">
        <v>129.45528205157103</v>
      </c>
      <c r="R4" s="56">
        <v>133.24036730166381</v>
      </c>
      <c r="S4" s="56">
        <v>135.03322939413661</v>
      </c>
      <c r="T4" s="56">
        <v>137.6335929548479</v>
      </c>
      <c r="U4" s="56">
        <v>140.11701673299436</v>
      </c>
      <c r="V4" s="56">
        <v>142.46816847512846</v>
      </c>
      <c r="W4" s="56">
        <v>147.99893196601741</v>
      </c>
      <c r="X4" s="56">
        <v>150.96842329048107</v>
      </c>
      <c r="Y4" s="56">
        <v>151.37593184789623</v>
      </c>
      <c r="Z4" s="56">
        <v>151.47668665626568</v>
      </c>
      <c r="AA4" s="56">
        <v>153.70947741458843</v>
      </c>
      <c r="AB4" s="56">
        <v>154.88137488242924</v>
      </c>
      <c r="AC4" s="56">
        <v>157.66844248689381</v>
      </c>
      <c r="AD4" s="56">
        <v>159.97400710904463</v>
      </c>
      <c r="AE4" s="56">
        <v>158.33725143348877</v>
      </c>
      <c r="AF4" s="56">
        <v>149.93721638603631</v>
      </c>
      <c r="AG4" s="56">
        <v>152.22991495690263</v>
      </c>
      <c r="AH4" s="56">
        <v>153.28861792546351</v>
      </c>
      <c r="AI4" s="56">
        <v>148.49798260372177</v>
      </c>
      <c r="AJ4" s="56">
        <v>145.79825199585818</v>
      </c>
      <c r="AK4" s="56">
        <v>145.79622887408377</v>
      </c>
      <c r="AL4" s="56">
        <v>147.08749888662314</v>
      </c>
      <c r="AM4" s="56">
        <v>148.90582556143022</v>
      </c>
      <c r="AN4" s="56">
        <v>151.2938282158853</v>
      </c>
      <c r="AO4" s="56">
        <v>152.54449367281146</v>
      </c>
      <c r="AP4" s="56">
        <v>153.19915748700009</v>
      </c>
      <c r="AQ4" s="56">
        <v>139.61311729103724</v>
      </c>
      <c r="AR4" s="56">
        <v>152.08205150721545</v>
      </c>
      <c r="AS4" s="56">
        <v>159.41419593804881</v>
      </c>
      <c r="AT4" s="56">
        <v>160.96959202224627</v>
      </c>
      <c r="AU4" s="56">
        <v>162.08458292017585</v>
      </c>
    </row>
    <row r="5" spans="2:47">
      <c r="B5" s="55" t="s">
        <v>17</v>
      </c>
      <c r="C5" s="56">
        <v>100</v>
      </c>
      <c r="D5" s="56">
        <v>101.1678034660998</v>
      </c>
      <c r="E5" s="56">
        <v>101.0687925766333</v>
      </c>
      <c r="F5" s="56">
        <v>103.76481296212829</v>
      </c>
      <c r="G5" s="56">
        <v>107.3094495942226</v>
      </c>
      <c r="H5" s="56">
        <v>107.4074327134727</v>
      </c>
      <c r="I5" s="56">
        <v>110.10425267235458</v>
      </c>
      <c r="J5" s="56">
        <v>114.54592573411577</v>
      </c>
      <c r="K5" s="56">
        <v>116.86348941720068</v>
      </c>
      <c r="L5" s="56">
        <v>117.64507041281836</v>
      </c>
      <c r="M5" s="56">
        <v>120.41703346487709</v>
      </c>
      <c r="N5" s="56">
        <v>122.64997526264554</v>
      </c>
      <c r="O5" s="56">
        <v>121.26918963690537</v>
      </c>
      <c r="P5" s="56">
        <v>119.72509910724291</v>
      </c>
      <c r="Q5" s="56">
        <v>118.45805633372628</v>
      </c>
      <c r="R5" s="56">
        <v>117.91513937038438</v>
      </c>
      <c r="S5" s="56">
        <v>119.46099695826111</v>
      </c>
      <c r="T5" s="56">
        <v>120.80108759433546</v>
      </c>
      <c r="U5" s="56">
        <v>123.09680621719311</v>
      </c>
      <c r="V5" s="56">
        <v>122.70675138391236</v>
      </c>
      <c r="W5" s="56">
        <v>127.51882570703894</v>
      </c>
      <c r="X5" s="56">
        <v>130.6096512171577</v>
      </c>
      <c r="Y5" s="56">
        <v>129.82445774696922</v>
      </c>
      <c r="Z5" s="56">
        <v>129.752649020738</v>
      </c>
      <c r="AA5" s="56">
        <v>130.21616481642874</v>
      </c>
      <c r="AB5" s="56">
        <v>133.01479871308629</v>
      </c>
      <c r="AC5" s="56">
        <v>135.17160240183642</v>
      </c>
      <c r="AD5" s="56">
        <v>134.7453254677134</v>
      </c>
      <c r="AE5" s="56">
        <v>132.65117965866588</v>
      </c>
      <c r="AF5" s="56">
        <v>127.06979875168514</v>
      </c>
      <c r="AG5" s="56">
        <v>126.02024749289322</v>
      </c>
      <c r="AH5" s="56">
        <v>124.00299421370393</v>
      </c>
      <c r="AI5" s="56">
        <v>120.94267152534709</v>
      </c>
      <c r="AJ5" s="56">
        <v>118.53193184542883</v>
      </c>
      <c r="AK5" s="56">
        <v>115.65068613983271</v>
      </c>
      <c r="AL5" s="56">
        <v>116.59271495191383</v>
      </c>
      <c r="AM5" s="56">
        <v>116.71485333405222</v>
      </c>
      <c r="AN5" s="56">
        <v>117.22730073965273</v>
      </c>
      <c r="AO5" s="56">
        <v>115.93576042821614</v>
      </c>
      <c r="AP5" s="56">
        <v>115.91656906952427</v>
      </c>
      <c r="AQ5" s="56">
        <v>106.21057118487653</v>
      </c>
      <c r="AR5" s="56">
        <v>115.21106422118883</v>
      </c>
      <c r="AS5" s="56">
        <v>124.2002457944311</v>
      </c>
      <c r="AT5" s="56">
        <v>124.40969850386305</v>
      </c>
      <c r="AU5" s="56">
        <v>126.64873271627977</v>
      </c>
    </row>
    <row r="6" spans="2:47"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2:47"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</row>
    <row r="8" spans="2:47" ht="27.6" customHeight="1">
      <c r="B8" s="88"/>
      <c r="C8" s="237" t="s">
        <v>38</v>
      </c>
      <c r="D8" s="238"/>
      <c r="E8" s="239"/>
      <c r="F8" s="88"/>
      <c r="G8" s="88"/>
    </row>
    <row r="9" spans="2:47" ht="31.2" customHeight="1">
      <c r="B9" s="88"/>
      <c r="C9" s="55" t="s">
        <v>39</v>
      </c>
      <c r="D9" s="237" t="s">
        <v>40</v>
      </c>
      <c r="E9" s="239"/>
      <c r="F9" s="88"/>
      <c r="G9" s="164" t="s">
        <v>230</v>
      </c>
    </row>
    <row r="10" spans="2:47" ht="14.7" customHeight="1">
      <c r="B10" s="88"/>
      <c r="C10" s="55"/>
      <c r="D10" s="55">
        <v>1980</v>
      </c>
      <c r="E10" s="55">
        <v>2024</v>
      </c>
      <c r="F10" s="88"/>
      <c r="G10" s="88"/>
    </row>
    <row r="11" spans="2:47">
      <c r="B11" s="88"/>
      <c r="C11" s="55" t="s">
        <v>41</v>
      </c>
      <c r="D11" s="57">
        <v>149.30472193287761</v>
      </c>
      <c r="E11" s="57">
        <v>141.98482437738528</v>
      </c>
      <c r="F11" s="88"/>
      <c r="G11" s="88"/>
    </row>
    <row r="12" spans="2:47">
      <c r="B12" s="88"/>
      <c r="C12" s="55" t="s">
        <v>42</v>
      </c>
      <c r="D12" s="57">
        <v>125.11263399392858</v>
      </c>
      <c r="E12" s="57">
        <v>134.90758328398252</v>
      </c>
      <c r="F12" s="88"/>
      <c r="G12" s="88"/>
    </row>
    <row r="13" spans="2:47">
      <c r="B13" s="88"/>
      <c r="C13" s="55" t="s">
        <v>43</v>
      </c>
      <c r="D13" s="57">
        <v>176.41712211270649</v>
      </c>
      <c r="E13" s="57">
        <v>125.20784005248231</v>
      </c>
      <c r="F13" s="88"/>
      <c r="G13" s="88"/>
    </row>
    <row r="14" spans="2:47">
      <c r="B14" s="88"/>
      <c r="C14" s="55" t="s">
        <v>44</v>
      </c>
      <c r="D14" s="57">
        <v>117.76698066075613</v>
      </c>
      <c r="E14" s="57">
        <v>119.32844715878876</v>
      </c>
      <c r="F14" s="88"/>
      <c r="G14" s="88"/>
    </row>
    <row r="15" spans="2:47">
      <c r="B15" s="88"/>
      <c r="C15" s="55" t="s">
        <v>45</v>
      </c>
      <c r="D15" s="57">
        <v>119.57578601462022</v>
      </c>
      <c r="E15" s="57">
        <v>116.20036217513344</v>
      </c>
      <c r="F15" s="88"/>
      <c r="G15" s="88"/>
      <c r="X15" s="125"/>
    </row>
    <row r="16" spans="2:47">
      <c r="B16" s="88"/>
      <c r="C16" s="55" t="s">
        <v>46</v>
      </c>
      <c r="D16" s="57">
        <v>105.36763735270354</v>
      </c>
      <c r="E16" s="57">
        <v>110.77096122556608</v>
      </c>
      <c r="F16" s="88"/>
      <c r="G16" s="88"/>
    </row>
    <row r="17" spans="2:52">
      <c r="B17" s="88"/>
      <c r="C17" s="55" t="s">
        <v>47</v>
      </c>
      <c r="D17" s="57">
        <v>106.41060243182538</v>
      </c>
      <c r="E17" s="57">
        <v>105.41430990041205</v>
      </c>
      <c r="F17" s="88"/>
      <c r="G17" s="88"/>
    </row>
    <row r="18" spans="2:52">
      <c r="B18" s="88"/>
      <c r="C18" s="55" t="s">
        <v>48</v>
      </c>
      <c r="D18" s="57">
        <v>114.53652846875787</v>
      </c>
      <c r="E18" s="57">
        <v>104.33265241498937</v>
      </c>
      <c r="F18" s="88"/>
      <c r="G18" s="88"/>
    </row>
    <row r="19" spans="2:52">
      <c r="C19" s="55" t="s">
        <v>49</v>
      </c>
      <c r="D19" s="57">
        <v>107.67930233357623</v>
      </c>
      <c r="E19" s="57">
        <v>103.66931924729887</v>
      </c>
      <c r="F19" s="83"/>
      <c r="G19" s="83"/>
    </row>
    <row r="20" spans="2:52">
      <c r="C20" s="55" t="s">
        <v>50</v>
      </c>
      <c r="D20" s="57">
        <v>95.675189555475498</v>
      </c>
      <c r="E20" s="57">
        <v>103.52576446342682</v>
      </c>
      <c r="F20" s="83"/>
      <c r="G20" s="83"/>
    </row>
    <row r="21" spans="2:52">
      <c r="C21" s="55" t="s">
        <v>51</v>
      </c>
      <c r="D21" s="57">
        <v>92.316300807073929</v>
      </c>
      <c r="E21" s="57">
        <v>91.440265673653442</v>
      </c>
      <c r="F21" s="83"/>
      <c r="G21" s="83"/>
    </row>
    <row r="22" spans="2:52">
      <c r="C22" s="55" t="s">
        <v>52</v>
      </c>
      <c r="D22" s="57">
        <v>103.32698646976564</v>
      </c>
      <c r="E22" s="57">
        <v>86.88484107136064</v>
      </c>
      <c r="F22" s="83"/>
      <c r="G22" s="36" t="s">
        <v>53</v>
      </c>
    </row>
    <row r="23" spans="2:52">
      <c r="C23" s="55" t="s">
        <v>54</v>
      </c>
      <c r="D23" s="57">
        <v>88.078630084804459</v>
      </c>
      <c r="E23" s="57">
        <v>86.135597505812513</v>
      </c>
      <c r="F23" s="83"/>
      <c r="G23" s="36" t="s">
        <v>197</v>
      </c>
    </row>
    <row r="24" spans="2:52">
      <c r="C24" s="55" t="s">
        <v>55</v>
      </c>
      <c r="D24" s="57">
        <v>77.918558223729562</v>
      </c>
      <c r="E24" s="57">
        <v>75.494933010993435</v>
      </c>
      <c r="F24" s="83"/>
    </row>
    <row r="25" spans="2:52">
      <c r="C25" s="55" t="s">
        <v>56</v>
      </c>
      <c r="D25" s="57">
        <v>81.663094846308198</v>
      </c>
      <c r="E25" s="57">
        <v>74.022457775165194</v>
      </c>
      <c r="F25" s="83"/>
      <c r="G25" s="83"/>
    </row>
    <row r="26" spans="2:52">
      <c r="C26" s="55" t="s">
        <v>57</v>
      </c>
      <c r="D26" s="57">
        <v>60.875797363006953</v>
      </c>
      <c r="E26" s="57">
        <v>73.455096819518843</v>
      </c>
      <c r="F26" s="83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</row>
    <row r="27" spans="2:52">
      <c r="C27" s="55" t="s">
        <v>58</v>
      </c>
      <c r="D27" s="57">
        <v>75.21308615093551</v>
      </c>
      <c r="E27" s="57">
        <v>66.522545366014867</v>
      </c>
      <c r="F27" s="83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 spans="2:52">
      <c r="C28" s="55" t="s">
        <v>59</v>
      </c>
      <c r="D28" s="57">
        <v>69.537312853130985</v>
      </c>
      <c r="E28" s="57">
        <v>65.115379694945489</v>
      </c>
      <c r="F28" s="83"/>
    </row>
    <row r="29" spans="2:52">
      <c r="C29" s="55" t="s">
        <v>60</v>
      </c>
      <c r="D29" s="57">
        <v>75.759749257013283</v>
      </c>
      <c r="E29" s="57">
        <v>63.230149361285825</v>
      </c>
      <c r="F29" s="83"/>
      <c r="G29" s="58"/>
      <c r="H29" s="83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</row>
    <row r="30" spans="2:52">
      <c r="C30" s="55" t="s">
        <v>61</v>
      </c>
      <c r="D30" s="57">
        <v>58.622669689557441</v>
      </c>
      <c r="E30" s="57">
        <v>58.090240890110564</v>
      </c>
      <c r="F30" s="83"/>
      <c r="G30" s="83"/>
    </row>
    <row r="31" spans="2:52">
      <c r="D31" s="82"/>
      <c r="E31" s="82"/>
      <c r="F31" s="83"/>
      <c r="G31" s="83"/>
    </row>
    <row r="33" spans="2:48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2:48">
      <c r="B34"/>
      <c r="C3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</row>
    <row r="35" spans="2:48">
      <c r="K35" s="58"/>
      <c r="L35" s="58"/>
    </row>
    <row r="36" spans="2:48">
      <c r="K36" s="58"/>
      <c r="L36" s="58"/>
    </row>
    <row r="37" spans="2:48">
      <c r="K37" s="58"/>
      <c r="L37" s="58"/>
    </row>
    <row r="38" spans="2:48">
      <c r="K38" s="58"/>
      <c r="L38" s="58"/>
    </row>
    <row r="39" spans="2:48">
      <c r="K39" s="58"/>
      <c r="L39" s="58"/>
    </row>
    <row r="40" spans="2:48">
      <c r="K40" s="58"/>
      <c r="L40" s="58"/>
    </row>
    <row r="41" spans="2:48">
      <c r="K41" s="58"/>
      <c r="L41" s="58"/>
    </row>
    <row r="42" spans="2:48">
      <c r="K42" s="58"/>
      <c r="L42" s="58"/>
    </row>
    <row r="43" spans="2:48">
      <c r="K43" s="58"/>
      <c r="L43" s="58"/>
    </row>
    <row r="44" spans="2:48">
      <c r="K44" s="58"/>
      <c r="L44" s="58"/>
    </row>
    <row r="45" spans="2:48">
      <c r="K45" s="58"/>
      <c r="L45" s="58"/>
    </row>
    <row r="46" spans="2:48">
      <c r="K46" s="58"/>
      <c r="L46" s="58"/>
    </row>
    <row r="47" spans="2:48">
      <c r="K47" s="58"/>
      <c r="L47" s="58"/>
    </row>
    <row r="48" spans="2:48">
      <c r="K48" s="58"/>
      <c r="L48" s="58"/>
    </row>
    <row r="49" spans="11:12">
      <c r="K49" s="58"/>
      <c r="L49" s="58"/>
    </row>
    <row r="50" spans="11:12">
      <c r="K50" s="58"/>
      <c r="L50" s="58"/>
    </row>
    <row r="51" spans="11:12">
      <c r="K51" s="58"/>
      <c r="L51" s="58"/>
    </row>
    <row r="52" spans="11:12">
      <c r="K52" s="58"/>
      <c r="L52" s="58"/>
    </row>
    <row r="53" spans="11:12">
      <c r="K53" s="58"/>
      <c r="L53" s="58"/>
    </row>
    <row r="54" spans="11:12">
      <c r="K54" s="58"/>
      <c r="L54" s="58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Normal="100" workbookViewId="0">
      <selection activeCell="H2" sqref="H2"/>
    </sheetView>
  </sheetViews>
  <sheetFormatPr defaultRowHeight="14.4"/>
  <cols>
    <col min="1" max="1" width="3.33203125" style="18" customWidth="1"/>
    <col min="2" max="2" width="8.109375" style="20" customWidth="1"/>
    <col min="3" max="3" width="9.33203125" style="20" bestFit="1" customWidth="1"/>
    <col min="4" max="8" width="8.109375" style="20" customWidth="1"/>
    <col min="19" max="19" width="8.6640625" customWidth="1"/>
  </cols>
  <sheetData>
    <row r="1" spans="2:10" ht="12" customHeight="1"/>
    <row r="2" spans="2:10">
      <c r="J2" s="164" t="s">
        <v>107</v>
      </c>
    </row>
    <row r="3" spans="2:10" ht="36">
      <c r="B3" s="30"/>
      <c r="C3" s="30"/>
      <c r="D3" s="21" t="s">
        <v>114</v>
      </c>
      <c r="E3" s="21" t="s">
        <v>115</v>
      </c>
      <c r="F3" s="21" t="s">
        <v>62</v>
      </c>
      <c r="G3" s="21" t="s">
        <v>63</v>
      </c>
      <c r="H3" s="21" t="s">
        <v>64</v>
      </c>
    </row>
    <row r="4" spans="2:10">
      <c r="B4" s="30">
        <v>1951</v>
      </c>
      <c r="C4" s="30" t="s">
        <v>17</v>
      </c>
      <c r="D4" s="33">
        <v>24.558258642765686</v>
      </c>
      <c r="E4" s="33">
        <v>67.554417413572338</v>
      </c>
      <c r="F4" s="33">
        <v>3.9948783610755441</v>
      </c>
      <c r="G4" s="33">
        <v>2.8169014084507045</v>
      </c>
      <c r="H4" s="33">
        <v>1.0755441741357235</v>
      </c>
    </row>
    <row r="5" spans="2:10">
      <c r="B5" s="30"/>
      <c r="C5" s="30" t="s">
        <v>2</v>
      </c>
      <c r="D5" s="33">
        <v>12.898040235455399</v>
      </c>
      <c r="E5" s="33">
        <v>76.896527268858904</v>
      </c>
      <c r="F5" s="33">
        <v>5.9454859223186212</v>
      </c>
      <c r="G5" s="33">
        <v>3.2623342237772155</v>
      </c>
      <c r="H5" s="33">
        <v>0.99761234958984424</v>
      </c>
    </row>
    <row r="6" spans="2:10">
      <c r="B6" s="30" t="s">
        <v>65</v>
      </c>
      <c r="C6" s="30"/>
      <c r="D6" s="30"/>
      <c r="E6" s="30"/>
      <c r="F6" s="33"/>
      <c r="G6" s="33"/>
      <c r="H6" s="33"/>
    </row>
    <row r="7" spans="2:10">
      <c r="B7" s="30">
        <v>2024</v>
      </c>
      <c r="C7" s="30" t="s">
        <v>17</v>
      </c>
      <c r="D7" s="33">
        <v>0.78811078585904071</v>
      </c>
      <c r="E7" s="33">
        <v>18.824589056518803</v>
      </c>
      <c r="F7" s="33">
        <v>33.258275163251518</v>
      </c>
      <c r="G7" s="33">
        <v>32.875478495834273</v>
      </c>
      <c r="H7" s="33">
        <v>14.253546498536366</v>
      </c>
    </row>
    <row r="8" spans="2:10">
      <c r="B8" s="30"/>
      <c r="C8" s="30" t="s">
        <v>2</v>
      </c>
      <c r="D8" s="33">
        <v>0.49350460846215255</v>
      </c>
      <c r="E8" s="33">
        <v>16.612236011321578</v>
      </c>
      <c r="F8" s="33">
        <v>28.623267290804851</v>
      </c>
      <c r="G8" s="33">
        <v>37.4283329704623</v>
      </c>
      <c r="H8" s="33">
        <v>16.840844763770956</v>
      </c>
    </row>
    <row r="10" spans="2:10">
      <c r="E10" s="53"/>
    </row>
    <row r="11" spans="2:10">
      <c r="E11" s="53"/>
    </row>
    <row r="12" spans="2:10">
      <c r="B12" s="126"/>
    </row>
    <row r="14" spans="2:10">
      <c r="J14" s="36" t="s">
        <v>3</v>
      </c>
    </row>
    <row r="15" spans="2:10">
      <c r="J15" s="36" t="s">
        <v>198</v>
      </c>
    </row>
    <row r="16" spans="2:10">
      <c r="B16"/>
      <c r="C16"/>
      <c r="D16"/>
      <c r="E16"/>
      <c r="F16"/>
      <c r="G16"/>
      <c r="H16"/>
    </row>
    <row r="17" spans="2:14">
      <c r="B17"/>
      <c r="C17"/>
      <c r="D17" s="143"/>
      <c r="E17" s="143"/>
      <c r="F17"/>
      <c r="G17"/>
      <c r="H17"/>
      <c r="J17" s="143"/>
      <c r="K17" s="143"/>
    </row>
    <row r="18" spans="2:14">
      <c r="B1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5"/>
  <sheetViews>
    <sheetView zoomScaleNormal="100" workbookViewId="0">
      <selection activeCell="N22" sqref="N22"/>
    </sheetView>
  </sheetViews>
  <sheetFormatPr defaultColWidth="9" defaultRowHeight="12"/>
  <cols>
    <col min="1" max="1" width="3.33203125" style="20" customWidth="1"/>
    <col min="2" max="2" width="7.109375" style="12" customWidth="1"/>
    <col min="3" max="3" width="9.33203125" style="12" bestFit="1" customWidth="1"/>
    <col min="4" max="5" width="10.109375" style="12" customWidth="1"/>
    <col min="6" max="7" width="1.33203125" style="12" customWidth="1"/>
    <col min="8" max="8" width="10.109375" style="12" customWidth="1"/>
    <col min="9" max="9" width="5.109375" style="3" customWidth="1"/>
    <col min="10" max="10" width="6.6640625" style="3" customWidth="1"/>
    <col min="11" max="12" width="7.109375" style="3" customWidth="1"/>
    <col min="13" max="13" width="6.6640625" style="3" customWidth="1"/>
    <col min="14" max="14" width="7.109375" style="3" customWidth="1"/>
    <col min="15" max="15" width="0.6640625" style="3" customWidth="1"/>
    <col min="16" max="17" width="7.109375" style="3" customWidth="1"/>
    <col min="18" max="18" width="6.6640625" style="3" customWidth="1"/>
    <col min="19" max="19" width="0.6640625" style="3" customWidth="1"/>
    <col min="20" max="21" width="7.109375" style="13" customWidth="1"/>
    <col min="22" max="22" width="18.6640625" style="13" customWidth="1"/>
    <col min="23" max="23" width="6.6640625" style="13" customWidth="1"/>
    <col min="24" max="24" width="8.109375" style="13" hidden="1" customWidth="1"/>
    <col min="25" max="25" width="0" style="13" hidden="1" customWidth="1"/>
    <col min="26" max="26" width="9" style="13"/>
    <col min="27" max="27" width="5.109375" style="3" customWidth="1"/>
    <col min="28" max="28" width="6.6640625" style="3" customWidth="1"/>
    <col min="29" max="30" width="7.109375" style="3" customWidth="1"/>
    <col min="31" max="31" width="6.6640625" style="3" customWidth="1"/>
    <col min="32" max="32" width="7.109375" style="3" customWidth="1"/>
    <col min="33" max="33" width="0.6640625" style="3" customWidth="1"/>
    <col min="34" max="34" width="7.109375" style="3" customWidth="1"/>
    <col min="35" max="246" width="9" style="13"/>
    <col min="247" max="247" width="5.109375" style="13" customWidth="1"/>
    <col min="248" max="248" width="6.6640625" style="13" customWidth="1"/>
    <col min="249" max="250" width="7.109375" style="13" customWidth="1"/>
    <col min="251" max="251" width="6.6640625" style="13" customWidth="1"/>
    <col min="252" max="252" width="7.109375" style="13" customWidth="1"/>
    <col min="253" max="253" width="0.6640625" style="13" customWidth="1"/>
    <col min="254" max="255" width="7.109375" style="13" customWidth="1"/>
    <col min="256" max="256" width="6.6640625" style="13" customWidth="1"/>
    <col min="257" max="257" width="0.6640625" style="13" customWidth="1"/>
    <col min="258" max="260" width="7.109375" style="13" customWidth="1"/>
    <col min="261" max="261" width="6.6640625" style="13" customWidth="1"/>
    <col min="262" max="263" width="0" style="13" hidden="1" customWidth="1"/>
    <col min="264" max="502" width="9" style="13"/>
    <col min="503" max="503" width="5.109375" style="13" customWidth="1"/>
    <col min="504" max="504" width="6.6640625" style="13" customWidth="1"/>
    <col min="505" max="506" width="7.109375" style="13" customWidth="1"/>
    <col min="507" max="507" width="6.6640625" style="13" customWidth="1"/>
    <col min="508" max="508" width="7.109375" style="13" customWidth="1"/>
    <col min="509" max="509" width="0.6640625" style="13" customWidth="1"/>
    <col min="510" max="511" width="7.109375" style="13" customWidth="1"/>
    <col min="512" max="512" width="6.6640625" style="13" customWidth="1"/>
    <col min="513" max="513" width="0.6640625" style="13" customWidth="1"/>
    <col min="514" max="516" width="7.109375" style="13" customWidth="1"/>
    <col min="517" max="517" width="6.6640625" style="13" customWidth="1"/>
    <col min="518" max="519" width="0" style="13" hidden="1" customWidth="1"/>
    <col min="520" max="758" width="9" style="13"/>
    <col min="759" max="759" width="5.109375" style="13" customWidth="1"/>
    <col min="760" max="760" width="6.6640625" style="13" customWidth="1"/>
    <col min="761" max="762" width="7.109375" style="13" customWidth="1"/>
    <col min="763" max="763" width="6.6640625" style="13" customWidth="1"/>
    <col min="764" max="764" width="7.109375" style="13" customWidth="1"/>
    <col min="765" max="765" width="0.6640625" style="13" customWidth="1"/>
    <col min="766" max="767" width="7.109375" style="13" customWidth="1"/>
    <col min="768" max="768" width="6.6640625" style="13" customWidth="1"/>
    <col min="769" max="769" width="0.6640625" style="13" customWidth="1"/>
    <col min="770" max="772" width="7.109375" style="13" customWidth="1"/>
    <col min="773" max="773" width="6.6640625" style="13" customWidth="1"/>
    <col min="774" max="775" width="0" style="13" hidden="1" customWidth="1"/>
    <col min="776" max="1014" width="9" style="13"/>
    <col min="1015" max="1015" width="5.109375" style="13" customWidth="1"/>
    <col min="1016" max="1016" width="6.6640625" style="13" customWidth="1"/>
    <col min="1017" max="1018" width="7.109375" style="13" customWidth="1"/>
    <col min="1019" max="1019" width="6.6640625" style="13" customWidth="1"/>
    <col min="1020" max="1020" width="7.109375" style="13" customWidth="1"/>
    <col min="1021" max="1021" width="0.6640625" style="13" customWidth="1"/>
    <col min="1022" max="1023" width="7.109375" style="13" customWidth="1"/>
    <col min="1024" max="1024" width="6.6640625" style="13" customWidth="1"/>
    <col min="1025" max="1025" width="0.6640625" style="13" customWidth="1"/>
    <col min="1026" max="1028" width="7.109375" style="13" customWidth="1"/>
    <col min="1029" max="1029" width="6.6640625" style="13" customWidth="1"/>
    <col min="1030" max="1031" width="0" style="13" hidden="1" customWidth="1"/>
    <col min="1032" max="1270" width="9" style="13"/>
    <col min="1271" max="1271" width="5.109375" style="13" customWidth="1"/>
    <col min="1272" max="1272" width="6.6640625" style="13" customWidth="1"/>
    <col min="1273" max="1274" width="7.109375" style="13" customWidth="1"/>
    <col min="1275" max="1275" width="6.6640625" style="13" customWidth="1"/>
    <col min="1276" max="1276" width="7.109375" style="13" customWidth="1"/>
    <col min="1277" max="1277" width="0.6640625" style="13" customWidth="1"/>
    <col min="1278" max="1279" width="7.109375" style="13" customWidth="1"/>
    <col min="1280" max="1280" width="6.6640625" style="13" customWidth="1"/>
    <col min="1281" max="1281" width="0.6640625" style="13" customWidth="1"/>
    <col min="1282" max="1284" width="7.109375" style="13" customWidth="1"/>
    <col min="1285" max="1285" width="6.6640625" style="13" customWidth="1"/>
    <col min="1286" max="1287" width="0" style="13" hidden="1" customWidth="1"/>
    <col min="1288" max="1526" width="9" style="13"/>
    <col min="1527" max="1527" width="5.109375" style="13" customWidth="1"/>
    <col min="1528" max="1528" width="6.6640625" style="13" customWidth="1"/>
    <col min="1529" max="1530" width="7.109375" style="13" customWidth="1"/>
    <col min="1531" max="1531" width="6.6640625" style="13" customWidth="1"/>
    <col min="1532" max="1532" width="7.109375" style="13" customWidth="1"/>
    <col min="1533" max="1533" width="0.6640625" style="13" customWidth="1"/>
    <col min="1534" max="1535" width="7.109375" style="13" customWidth="1"/>
    <col min="1536" max="1536" width="6.6640625" style="13" customWidth="1"/>
    <col min="1537" max="1537" width="0.6640625" style="13" customWidth="1"/>
    <col min="1538" max="1540" width="7.109375" style="13" customWidth="1"/>
    <col min="1541" max="1541" width="6.6640625" style="13" customWidth="1"/>
    <col min="1542" max="1543" width="0" style="13" hidden="1" customWidth="1"/>
    <col min="1544" max="1782" width="9" style="13"/>
    <col min="1783" max="1783" width="5.109375" style="13" customWidth="1"/>
    <col min="1784" max="1784" width="6.6640625" style="13" customWidth="1"/>
    <col min="1785" max="1786" width="7.109375" style="13" customWidth="1"/>
    <col min="1787" max="1787" width="6.6640625" style="13" customWidth="1"/>
    <col min="1788" max="1788" width="7.109375" style="13" customWidth="1"/>
    <col min="1789" max="1789" width="0.6640625" style="13" customWidth="1"/>
    <col min="1790" max="1791" width="7.109375" style="13" customWidth="1"/>
    <col min="1792" max="1792" width="6.6640625" style="13" customWidth="1"/>
    <col min="1793" max="1793" width="0.6640625" style="13" customWidth="1"/>
    <col min="1794" max="1796" width="7.109375" style="13" customWidth="1"/>
    <col min="1797" max="1797" width="6.6640625" style="13" customWidth="1"/>
    <col min="1798" max="1799" width="0" style="13" hidden="1" customWidth="1"/>
    <col min="1800" max="2038" width="9" style="13"/>
    <col min="2039" max="2039" width="5.109375" style="13" customWidth="1"/>
    <col min="2040" max="2040" width="6.6640625" style="13" customWidth="1"/>
    <col min="2041" max="2042" width="7.109375" style="13" customWidth="1"/>
    <col min="2043" max="2043" width="6.6640625" style="13" customWidth="1"/>
    <col min="2044" max="2044" width="7.109375" style="13" customWidth="1"/>
    <col min="2045" max="2045" width="0.6640625" style="13" customWidth="1"/>
    <col min="2046" max="2047" width="7.109375" style="13" customWidth="1"/>
    <col min="2048" max="2048" width="6.6640625" style="13" customWidth="1"/>
    <col min="2049" max="2049" width="0.6640625" style="13" customWidth="1"/>
    <col min="2050" max="2052" width="7.109375" style="13" customWidth="1"/>
    <col min="2053" max="2053" width="6.6640625" style="13" customWidth="1"/>
    <col min="2054" max="2055" width="0" style="13" hidden="1" customWidth="1"/>
    <col min="2056" max="2294" width="9" style="13"/>
    <col min="2295" max="2295" width="5.109375" style="13" customWidth="1"/>
    <col min="2296" max="2296" width="6.6640625" style="13" customWidth="1"/>
    <col min="2297" max="2298" width="7.109375" style="13" customWidth="1"/>
    <col min="2299" max="2299" width="6.6640625" style="13" customWidth="1"/>
    <col min="2300" max="2300" width="7.109375" style="13" customWidth="1"/>
    <col min="2301" max="2301" width="0.6640625" style="13" customWidth="1"/>
    <col min="2302" max="2303" width="7.109375" style="13" customWidth="1"/>
    <col min="2304" max="2304" width="6.6640625" style="13" customWidth="1"/>
    <col min="2305" max="2305" width="0.6640625" style="13" customWidth="1"/>
    <col min="2306" max="2308" width="7.109375" style="13" customWidth="1"/>
    <col min="2309" max="2309" width="6.6640625" style="13" customWidth="1"/>
    <col min="2310" max="2311" width="0" style="13" hidden="1" customWidth="1"/>
    <col min="2312" max="2550" width="9" style="13"/>
    <col min="2551" max="2551" width="5.109375" style="13" customWidth="1"/>
    <col min="2552" max="2552" width="6.6640625" style="13" customWidth="1"/>
    <col min="2553" max="2554" width="7.109375" style="13" customWidth="1"/>
    <col min="2555" max="2555" width="6.6640625" style="13" customWidth="1"/>
    <col min="2556" max="2556" width="7.109375" style="13" customWidth="1"/>
    <col min="2557" max="2557" width="0.6640625" style="13" customWidth="1"/>
    <col min="2558" max="2559" width="7.109375" style="13" customWidth="1"/>
    <col min="2560" max="2560" width="6.6640625" style="13" customWidth="1"/>
    <col min="2561" max="2561" width="0.6640625" style="13" customWidth="1"/>
    <col min="2562" max="2564" width="7.109375" style="13" customWidth="1"/>
    <col min="2565" max="2565" width="6.6640625" style="13" customWidth="1"/>
    <col min="2566" max="2567" width="0" style="13" hidden="1" customWidth="1"/>
    <col min="2568" max="2806" width="9" style="13"/>
    <col min="2807" max="2807" width="5.109375" style="13" customWidth="1"/>
    <col min="2808" max="2808" width="6.6640625" style="13" customWidth="1"/>
    <col min="2809" max="2810" width="7.109375" style="13" customWidth="1"/>
    <col min="2811" max="2811" width="6.6640625" style="13" customWidth="1"/>
    <col min="2812" max="2812" width="7.109375" style="13" customWidth="1"/>
    <col min="2813" max="2813" width="0.6640625" style="13" customWidth="1"/>
    <col min="2814" max="2815" width="7.109375" style="13" customWidth="1"/>
    <col min="2816" max="2816" width="6.6640625" style="13" customWidth="1"/>
    <col min="2817" max="2817" width="0.6640625" style="13" customWidth="1"/>
    <col min="2818" max="2820" width="7.109375" style="13" customWidth="1"/>
    <col min="2821" max="2821" width="6.6640625" style="13" customWidth="1"/>
    <col min="2822" max="2823" width="0" style="13" hidden="1" customWidth="1"/>
    <col min="2824" max="3062" width="9" style="13"/>
    <col min="3063" max="3063" width="5.109375" style="13" customWidth="1"/>
    <col min="3064" max="3064" width="6.6640625" style="13" customWidth="1"/>
    <col min="3065" max="3066" width="7.109375" style="13" customWidth="1"/>
    <col min="3067" max="3067" width="6.6640625" style="13" customWidth="1"/>
    <col min="3068" max="3068" width="7.109375" style="13" customWidth="1"/>
    <col min="3069" max="3069" width="0.6640625" style="13" customWidth="1"/>
    <col min="3070" max="3071" width="7.109375" style="13" customWidth="1"/>
    <col min="3072" max="3072" width="6.6640625" style="13" customWidth="1"/>
    <col min="3073" max="3073" width="0.6640625" style="13" customWidth="1"/>
    <col min="3074" max="3076" width="7.109375" style="13" customWidth="1"/>
    <col min="3077" max="3077" width="6.6640625" style="13" customWidth="1"/>
    <col min="3078" max="3079" width="0" style="13" hidden="1" customWidth="1"/>
    <col min="3080" max="3318" width="9" style="13"/>
    <col min="3319" max="3319" width="5.109375" style="13" customWidth="1"/>
    <col min="3320" max="3320" width="6.6640625" style="13" customWidth="1"/>
    <col min="3321" max="3322" width="7.109375" style="13" customWidth="1"/>
    <col min="3323" max="3323" width="6.6640625" style="13" customWidth="1"/>
    <col min="3324" max="3324" width="7.109375" style="13" customWidth="1"/>
    <col min="3325" max="3325" width="0.6640625" style="13" customWidth="1"/>
    <col min="3326" max="3327" width="7.109375" style="13" customWidth="1"/>
    <col min="3328" max="3328" width="6.6640625" style="13" customWidth="1"/>
    <col min="3329" max="3329" width="0.6640625" style="13" customWidth="1"/>
    <col min="3330" max="3332" width="7.109375" style="13" customWidth="1"/>
    <col min="3333" max="3333" width="6.6640625" style="13" customWidth="1"/>
    <col min="3334" max="3335" width="0" style="13" hidden="1" customWidth="1"/>
    <col min="3336" max="3574" width="9" style="13"/>
    <col min="3575" max="3575" width="5.109375" style="13" customWidth="1"/>
    <col min="3576" max="3576" width="6.6640625" style="13" customWidth="1"/>
    <col min="3577" max="3578" width="7.109375" style="13" customWidth="1"/>
    <col min="3579" max="3579" width="6.6640625" style="13" customWidth="1"/>
    <col min="3580" max="3580" width="7.109375" style="13" customWidth="1"/>
    <col min="3581" max="3581" width="0.6640625" style="13" customWidth="1"/>
    <col min="3582" max="3583" width="7.109375" style="13" customWidth="1"/>
    <col min="3584" max="3584" width="6.6640625" style="13" customWidth="1"/>
    <col min="3585" max="3585" width="0.6640625" style="13" customWidth="1"/>
    <col min="3586" max="3588" width="7.109375" style="13" customWidth="1"/>
    <col min="3589" max="3589" width="6.6640625" style="13" customWidth="1"/>
    <col min="3590" max="3591" width="0" style="13" hidden="1" customWidth="1"/>
    <col min="3592" max="3830" width="9" style="13"/>
    <col min="3831" max="3831" width="5.109375" style="13" customWidth="1"/>
    <col min="3832" max="3832" width="6.6640625" style="13" customWidth="1"/>
    <col min="3833" max="3834" width="7.109375" style="13" customWidth="1"/>
    <col min="3835" max="3835" width="6.6640625" style="13" customWidth="1"/>
    <col min="3836" max="3836" width="7.109375" style="13" customWidth="1"/>
    <col min="3837" max="3837" width="0.6640625" style="13" customWidth="1"/>
    <col min="3838" max="3839" width="7.109375" style="13" customWidth="1"/>
    <col min="3840" max="3840" width="6.6640625" style="13" customWidth="1"/>
    <col min="3841" max="3841" width="0.6640625" style="13" customWidth="1"/>
    <col min="3842" max="3844" width="7.109375" style="13" customWidth="1"/>
    <col min="3845" max="3845" width="6.6640625" style="13" customWidth="1"/>
    <col min="3846" max="3847" width="0" style="13" hidden="1" customWidth="1"/>
    <col min="3848" max="4086" width="9" style="13"/>
    <col min="4087" max="4087" width="5.109375" style="13" customWidth="1"/>
    <col min="4088" max="4088" width="6.6640625" style="13" customWidth="1"/>
    <col min="4089" max="4090" width="7.109375" style="13" customWidth="1"/>
    <col min="4091" max="4091" width="6.6640625" style="13" customWidth="1"/>
    <col min="4092" max="4092" width="7.109375" style="13" customWidth="1"/>
    <col min="4093" max="4093" width="0.6640625" style="13" customWidth="1"/>
    <col min="4094" max="4095" width="7.109375" style="13" customWidth="1"/>
    <col min="4096" max="4096" width="6.6640625" style="13" customWidth="1"/>
    <col min="4097" max="4097" width="0.6640625" style="13" customWidth="1"/>
    <col min="4098" max="4100" width="7.109375" style="13" customWidth="1"/>
    <col min="4101" max="4101" width="6.6640625" style="13" customWidth="1"/>
    <col min="4102" max="4103" width="0" style="13" hidden="1" customWidth="1"/>
    <col min="4104" max="4342" width="9" style="13"/>
    <col min="4343" max="4343" width="5.109375" style="13" customWidth="1"/>
    <col min="4344" max="4344" width="6.6640625" style="13" customWidth="1"/>
    <col min="4345" max="4346" width="7.109375" style="13" customWidth="1"/>
    <col min="4347" max="4347" width="6.6640625" style="13" customWidth="1"/>
    <col min="4348" max="4348" width="7.109375" style="13" customWidth="1"/>
    <col min="4349" max="4349" width="0.6640625" style="13" customWidth="1"/>
    <col min="4350" max="4351" width="7.109375" style="13" customWidth="1"/>
    <col min="4352" max="4352" width="6.6640625" style="13" customWidth="1"/>
    <col min="4353" max="4353" width="0.6640625" style="13" customWidth="1"/>
    <col min="4354" max="4356" width="7.109375" style="13" customWidth="1"/>
    <col min="4357" max="4357" width="6.6640625" style="13" customWidth="1"/>
    <col min="4358" max="4359" width="0" style="13" hidden="1" customWidth="1"/>
    <col min="4360" max="4598" width="9" style="13"/>
    <col min="4599" max="4599" width="5.109375" style="13" customWidth="1"/>
    <col min="4600" max="4600" width="6.6640625" style="13" customWidth="1"/>
    <col min="4601" max="4602" width="7.109375" style="13" customWidth="1"/>
    <col min="4603" max="4603" width="6.6640625" style="13" customWidth="1"/>
    <col min="4604" max="4604" width="7.109375" style="13" customWidth="1"/>
    <col min="4605" max="4605" width="0.6640625" style="13" customWidth="1"/>
    <col min="4606" max="4607" width="7.109375" style="13" customWidth="1"/>
    <col min="4608" max="4608" width="6.6640625" style="13" customWidth="1"/>
    <col min="4609" max="4609" width="0.6640625" style="13" customWidth="1"/>
    <col min="4610" max="4612" width="7.109375" style="13" customWidth="1"/>
    <col min="4613" max="4613" width="6.6640625" style="13" customWidth="1"/>
    <col min="4614" max="4615" width="0" style="13" hidden="1" customWidth="1"/>
    <col min="4616" max="4854" width="9" style="13"/>
    <col min="4855" max="4855" width="5.109375" style="13" customWidth="1"/>
    <col min="4856" max="4856" width="6.6640625" style="13" customWidth="1"/>
    <col min="4857" max="4858" width="7.109375" style="13" customWidth="1"/>
    <col min="4859" max="4859" width="6.6640625" style="13" customWidth="1"/>
    <col min="4860" max="4860" width="7.109375" style="13" customWidth="1"/>
    <col min="4861" max="4861" width="0.6640625" style="13" customWidth="1"/>
    <col min="4862" max="4863" width="7.109375" style="13" customWidth="1"/>
    <col min="4864" max="4864" width="6.6640625" style="13" customWidth="1"/>
    <col min="4865" max="4865" width="0.6640625" style="13" customWidth="1"/>
    <col min="4866" max="4868" width="7.109375" style="13" customWidth="1"/>
    <col min="4869" max="4869" width="6.6640625" style="13" customWidth="1"/>
    <col min="4870" max="4871" width="0" style="13" hidden="1" customWidth="1"/>
    <col min="4872" max="5110" width="9" style="13"/>
    <col min="5111" max="5111" width="5.109375" style="13" customWidth="1"/>
    <col min="5112" max="5112" width="6.6640625" style="13" customWidth="1"/>
    <col min="5113" max="5114" width="7.109375" style="13" customWidth="1"/>
    <col min="5115" max="5115" width="6.6640625" style="13" customWidth="1"/>
    <col min="5116" max="5116" width="7.109375" style="13" customWidth="1"/>
    <col min="5117" max="5117" width="0.6640625" style="13" customWidth="1"/>
    <col min="5118" max="5119" width="7.109375" style="13" customWidth="1"/>
    <col min="5120" max="5120" width="6.6640625" style="13" customWidth="1"/>
    <col min="5121" max="5121" width="0.6640625" style="13" customWidth="1"/>
    <col min="5122" max="5124" width="7.109375" style="13" customWidth="1"/>
    <col min="5125" max="5125" width="6.6640625" style="13" customWidth="1"/>
    <col min="5126" max="5127" width="0" style="13" hidden="1" customWidth="1"/>
    <col min="5128" max="5366" width="9" style="13"/>
    <col min="5367" max="5367" width="5.109375" style="13" customWidth="1"/>
    <col min="5368" max="5368" width="6.6640625" style="13" customWidth="1"/>
    <col min="5369" max="5370" width="7.109375" style="13" customWidth="1"/>
    <col min="5371" max="5371" width="6.6640625" style="13" customWidth="1"/>
    <col min="5372" max="5372" width="7.109375" style="13" customWidth="1"/>
    <col min="5373" max="5373" width="0.6640625" style="13" customWidth="1"/>
    <col min="5374" max="5375" width="7.109375" style="13" customWidth="1"/>
    <col min="5376" max="5376" width="6.6640625" style="13" customWidth="1"/>
    <col min="5377" max="5377" width="0.6640625" style="13" customWidth="1"/>
    <col min="5378" max="5380" width="7.109375" style="13" customWidth="1"/>
    <col min="5381" max="5381" width="6.6640625" style="13" customWidth="1"/>
    <col min="5382" max="5383" width="0" style="13" hidden="1" customWidth="1"/>
    <col min="5384" max="5622" width="9" style="13"/>
    <col min="5623" max="5623" width="5.109375" style="13" customWidth="1"/>
    <col min="5624" max="5624" width="6.6640625" style="13" customWidth="1"/>
    <col min="5625" max="5626" width="7.109375" style="13" customWidth="1"/>
    <col min="5627" max="5627" width="6.6640625" style="13" customWidth="1"/>
    <col min="5628" max="5628" width="7.109375" style="13" customWidth="1"/>
    <col min="5629" max="5629" width="0.6640625" style="13" customWidth="1"/>
    <col min="5630" max="5631" width="7.109375" style="13" customWidth="1"/>
    <col min="5632" max="5632" width="6.6640625" style="13" customWidth="1"/>
    <col min="5633" max="5633" width="0.6640625" style="13" customWidth="1"/>
    <col min="5634" max="5636" width="7.109375" style="13" customWidth="1"/>
    <col min="5637" max="5637" width="6.6640625" style="13" customWidth="1"/>
    <col min="5638" max="5639" width="0" style="13" hidden="1" customWidth="1"/>
    <col min="5640" max="5878" width="9" style="13"/>
    <col min="5879" max="5879" width="5.109375" style="13" customWidth="1"/>
    <col min="5880" max="5880" width="6.6640625" style="13" customWidth="1"/>
    <col min="5881" max="5882" width="7.109375" style="13" customWidth="1"/>
    <col min="5883" max="5883" width="6.6640625" style="13" customWidth="1"/>
    <col min="5884" max="5884" width="7.109375" style="13" customWidth="1"/>
    <col min="5885" max="5885" width="0.6640625" style="13" customWidth="1"/>
    <col min="5886" max="5887" width="7.109375" style="13" customWidth="1"/>
    <col min="5888" max="5888" width="6.6640625" style="13" customWidth="1"/>
    <col min="5889" max="5889" width="0.6640625" style="13" customWidth="1"/>
    <col min="5890" max="5892" width="7.109375" style="13" customWidth="1"/>
    <col min="5893" max="5893" width="6.6640625" style="13" customWidth="1"/>
    <col min="5894" max="5895" width="0" style="13" hidden="1" customWidth="1"/>
    <col min="5896" max="6134" width="9" style="13"/>
    <col min="6135" max="6135" width="5.109375" style="13" customWidth="1"/>
    <col min="6136" max="6136" width="6.6640625" style="13" customWidth="1"/>
    <col min="6137" max="6138" width="7.109375" style="13" customWidth="1"/>
    <col min="6139" max="6139" width="6.6640625" style="13" customWidth="1"/>
    <col min="6140" max="6140" width="7.109375" style="13" customWidth="1"/>
    <col min="6141" max="6141" width="0.6640625" style="13" customWidth="1"/>
    <col min="6142" max="6143" width="7.109375" style="13" customWidth="1"/>
    <col min="6144" max="6144" width="6.6640625" style="13" customWidth="1"/>
    <col min="6145" max="6145" width="0.6640625" style="13" customWidth="1"/>
    <col min="6146" max="6148" width="7.109375" style="13" customWidth="1"/>
    <col min="6149" max="6149" width="6.6640625" style="13" customWidth="1"/>
    <col min="6150" max="6151" width="0" style="13" hidden="1" customWidth="1"/>
    <col min="6152" max="6390" width="9" style="13"/>
    <col min="6391" max="6391" width="5.109375" style="13" customWidth="1"/>
    <col min="6392" max="6392" width="6.6640625" style="13" customWidth="1"/>
    <col min="6393" max="6394" width="7.109375" style="13" customWidth="1"/>
    <col min="6395" max="6395" width="6.6640625" style="13" customWidth="1"/>
    <col min="6396" max="6396" width="7.109375" style="13" customWidth="1"/>
    <col min="6397" max="6397" width="0.6640625" style="13" customWidth="1"/>
    <col min="6398" max="6399" width="7.109375" style="13" customWidth="1"/>
    <col min="6400" max="6400" width="6.6640625" style="13" customWidth="1"/>
    <col min="6401" max="6401" width="0.6640625" style="13" customWidth="1"/>
    <col min="6402" max="6404" width="7.109375" style="13" customWidth="1"/>
    <col min="6405" max="6405" width="6.6640625" style="13" customWidth="1"/>
    <col min="6406" max="6407" width="0" style="13" hidden="1" customWidth="1"/>
    <col min="6408" max="6646" width="9" style="13"/>
    <col min="6647" max="6647" width="5.109375" style="13" customWidth="1"/>
    <col min="6648" max="6648" width="6.6640625" style="13" customWidth="1"/>
    <col min="6649" max="6650" width="7.109375" style="13" customWidth="1"/>
    <col min="6651" max="6651" width="6.6640625" style="13" customWidth="1"/>
    <col min="6652" max="6652" width="7.109375" style="13" customWidth="1"/>
    <col min="6653" max="6653" width="0.6640625" style="13" customWidth="1"/>
    <col min="6654" max="6655" width="7.109375" style="13" customWidth="1"/>
    <col min="6656" max="6656" width="6.6640625" style="13" customWidth="1"/>
    <col min="6657" max="6657" width="0.6640625" style="13" customWidth="1"/>
    <col min="6658" max="6660" width="7.109375" style="13" customWidth="1"/>
    <col min="6661" max="6661" width="6.6640625" style="13" customWidth="1"/>
    <col min="6662" max="6663" width="0" style="13" hidden="1" customWidth="1"/>
    <col min="6664" max="6902" width="9" style="13"/>
    <col min="6903" max="6903" width="5.109375" style="13" customWidth="1"/>
    <col min="6904" max="6904" width="6.6640625" style="13" customWidth="1"/>
    <col min="6905" max="6906" width="7.109375" style="13" customWidth="1"/>
    <col min="6907" max="6907" width="6.6640625" style="13" customWidth="1"/>
    <col min="6908" max="6908" width="7.109375" style="13" customWidth="1"/>
    <col min="6909" max="6909" width="0.6640625" style="13" customWidth="1"/>
    <col min="6910" max="6911" width="7.109375" style="13" customWidth="1"/>
    <col min="6912" max="6912" width="6.6640625" style="13" customWidth="1"/>
    <col min="6913" max="6913" width="0.6640625" style="13" customWidth="1"/>
    <col min="6914" max="6916" width="7.109375" style="13" customWidth="1"/>
    <col min="6917" max="6917" width="6.6640625" style="13" customWidth="1"/>
    <col min="6918" max="6919" width="0" style="13" hidden="1" customWidth="1"/>
    <col min="6920" max="7158" width="9" style="13"/>
    <col min="7159" max="7159" width="5.109375" style="13" customWidth="1"/>
    <col min="7160" max="7160" width="6.6640625" style="13" customWidth="1"/>
    <col min="7161" max="7162" width="7.109375" style="13" customWidth="1"/>
    <col min="7163" max="7163" width="6.6640625" style="13" customWidth="1"/>
    <col min="7164" max="7164" width="7.109375" style="13" customWidth="1"/>
    <col min="7165" max="7165" width="0.6640625" style="13" customWidth="1"/>
    <col min="7166" max="7167" width="7.109375" style="13" customWidth="1"/>
    <col min="7168" max="7168" width="6.6640625" style="13" customWidth="1"/>
    <col min="7169" max="7169" width="0.6640625" style="13" customWidth="1"/>
    <col min="7170" max="7172" width="7.109375" style="13" customWidth="1"/>
    <col min="7173" max="7173" width="6.6640625" style="13" customWidth="1"/>
    <col min="7174" max="7175" width="0" style="13" hidden="1" customWidth="1"/>
    <col min="7176" max="7414" width="9" style="13"/>
    <col min="7415" max="7415" width="5.109375" style="13" customWidth="1"/>
    <col min="7416" max="7416" width="6.6640625" style="13" customWidth="1"/>
    <col min="7417" max="7418" width="7.109375" style="13" customWidth="1"/>
    <col min="7419" max="7419" width="6.6640625" style="13" customWidth="1"/>
    <col min="7420" max="7420" width="7.109375" style="13" customWidth="1"/>
    <col min="7421" max="7421" width="0.6640625" style="13" customWidth="1"/>
    <col min="7422" max="7423" width="7.109375" style="13" customWidth="1"/>
    <col min="7424" max="7424" width="6.6640625" style="13" customWidth="1"/>
    <col min="7425" max="7425" width="0.6640625" style="13" customWidth="1"/>
    <col min="7426" max="7428" width="7.109375" style="13" customWidth="1"/>
    <col min="7429" max="7429" width="6.6640625" style="13" customWidth="1"/>
    <col min="7430" max="7431" width="0" style="13" hidden="1" customWidth="1"/>
    <col min="7432" max="7670" width="9" style="13"/>
    <col min="7671" max="7671" width="5.109375" style="13" customWidth="1"/>
    <col min="7672" max="7672" width="6.6640625" style="13" customWidth="1"/>
    <col min="7673" max="7674" width="7.109375" style="13" customWidth="1"/>
    <col min="7675" max="7675" width="6.6640625" style="13" customWidth="1"/>
    <col min="7676" max="7676" width="7.109375" style="13" customWidth="1"/>
    <col min="7677" max="7677" width="0.6640625" style="13" customWidth="1"/>
    <col min="7678" max="7679" width="7.109375" style="13" customWidth="1"/>
    <col min="7680" max="7680" width="6.6640625" style="13" customWidth="1"/>
    <col min="7681" max="7681" width="0.6640625" style="13" customWidth="1"/>
    <col min="7682" max="7684" width="7.109375" style="13" customWidth="1"/>
    <col min="7685" max="7685" width="6.6640625" style="13" customWidth="1"/>
    <col min="7686" max="7687" width="0" style="13" hidden="1" customWidth="1"/>
    <col min="7688" max="7926" width="9" style="13"/>
    <col min="7927" max="7927" width="5.109375" style="13" customWidth="1"/>
    <col min="7928" max="7928" width="6.6640625" style="13" customWidth="1"/>
    <col min="7929" max="7930" width="7.109375" style="13" customWidth="1"/>
    <col min="7931" max="7931" width="6.6640625" style="13" customWidth="1"/>
    <col min="7932" max="7932" width="7.109375" style="13" customWidth="1"/>
    <col min="7933" max="7933" width="0.6640625" style="13" customWidth="1"/>
    <col min="7934" max="7935" width="7.109375" style="13" customWidth="1"/>
    <col min="7936" max="7936" width="6.6640625" style="13" customWidth="1"/>
    <col min="7937" max="7937" width="0.6640625" style="13" customWidth="1"/>
    <col min="7938" max="7940" width="7.109375" style="13" customWidth="1"/>
    <col min="7941" max="7941" width="6.6640625" style="13" customWidth="1"/>
    <col min="7942" max="7943" width="0" style="13" hidden="1" customWidth="1"/>
    <col min="7944" max="8182" width="9" style="13"/>
    <col min="8183" max="8183" width="5.109375" style="13" customWidth="1"/>
    <col min="8184" max="8184" width="6.6640625" style="13" customWidth="1"/>
    <col min="8185" max="8186" width="7.109375" style="13" customWidth="1"/>
    <col min="8187" max="8187" width="6.6640625" style="13" customWidth="1"/>
    <col min="8188" max="8188" width="7.109375" style="13" customWidth="1"/>
    <col min="8189" max="8189" width="0.6640625" style="13" customWidth="1"/>
    <col min="8190" max="8191" width="7.109375" style="13" customWidth="1"/>
    <col min="8192" max="8192" width="6.6640625" style="13" customWidth="1"/>
    <col min="8193" max="8193" width="0.6640625" style="13" customWidth="1"/>
    <col min="8194" max="8196" width="7.109375" style="13" customWidth="1"/>
    <col min="8197" max="8197" width="6.6640625" style="13" customWidth="1"/>
    <col min="8198" max="8199" width="0" style="13" hidden="1" customWidth="1"/>
    <col min="8200" max="8438" width="9" style="13"/>
    <col min="8439" max="8439" width="5.109375" style="13" customWidth="1"/>
    <col min="8440" max="8440" width="6.6640625" style="13" customWidth="1"/>
    <col min="8441" max="8442" width="7.109375" style="13" customWidth="1"/>
    <col min="8443" max="8443" width="6.6640625" style="13" customWidth="1"/>
    <col min="8444" max="8444" width="7.109375" style="13" customWidth="1"/>
    <col min="8445" max="8445" width="0.6640625" style="13" customWidth="1"/>
    <col min="8446" max="8447" width="7.109375" style="13" customWidth="1"/>
    <col min="8448" max="8448" width="6.6640625" style="13" customWidth="1"/>
    <col min="8449" max="8449" width="0.6640625" style="13" customWidth="1"/>
    <col min="8450" max="8452" width="7.109375" style="13" customWidth="1"/>
    <col min="8453" max="8453" width="6.6640625" style="13" customWidth="1"/>
    <col min="8454" max="8455" width="0" style="13" hidden="1" customWidth="1"/>
    <col min="8456" max="8694" width="9" style="13"/>
    <col min="8695" max="8695" width="5.109375" style="13" customWidth="1"/>
    <col min="8696" max="8696" width="6.6640625" style="13" customWidth="1"/>
    <col min="8697" max="8698" width="7.109375" style="13" customWidth="1"/>
    <col min="8699" max="8699" width="6.6640625" style="13" customWidth="1"/>
    <col min="8700" max="8700" width="7.109375" style="13" customWidth="1"/>
    <col min="8701" max="8701" width="0.6640625" style="13" customWidth="1"/>
    <col min="8702" max="8703" width="7.109375" style="13" customWidth="1"/>
    <col min="8704" max="8704" width="6.6640625" style="13" customWidth="1"/>
    <col min="8705" max="8705" width="0.6640625" style="13" customWidth="1"/>
    <col min="8706" max="8708" width="7.109375" style="13" customWidth="1"/>
    <col min="8709" max="8709" width="6.6640625" style="13" customWidth="1"/>
    <col min="8710" max="8711" width="0" style="13" hidden="1" customWidth="1"/>
    <col min="8712" max="8950" width="9" style="13"/>
    <col min="8951" max="8951" width="5.109375" style="13" customWidth="1"/>
    <col min="8952" max="8952" width="6.6640625" style="13" customWidth="1"/>
    <col min="8953" max="8954" width="7.109375" style="13" customWidth="1"/>
    <col min="8955" max="8955" width="6.6640625" style="13" customWidth="1"/>
    <col min="8956" max="8956" width="7.109375" style="13" customWidth="1"/>
    <col min="8957" max="8957" width="0.6640625" style="13" customWidth="1"/>
    <col min="8958" max="8959" width="7.109375" style="13" customWidth="1"/>
    <col min="8960" max="8960" width="6.6640625" style="13" customWidth="1"/>
    <col min="8961" max="8961" width="0.6640625" style="13" customWidth="1"/>
    <col min="8962" max="8964" width="7.109375" style="13" customWidth="1"/>
    <col min="8965" max="8965" width="6.6640625" style="13" customWidth="1"/>
    <col min="8966" max="8967" width="0" style="13" hidden="1" customWidth="1"/>
    <col min="8968" max="9206" width="9" style="13"/>
    <col min="9207" max="9207" width="5.109375" style="13" customWidth="1"/>
    <col min="9208" max="9208" width="6.6640625" style="13" customWidth="1"/>
    <col min="9209" max="9210" width="7.109375" style="13" customWidth="1"/>
    <col min="9211" max="9211" width="6.6640625" style="13" customWidth="1"/>
    <col min="9212" max="9212" width="7.109375" style="13" customWidth="1"/>
    <col min="9213" max="9213" width="0.6640625" style="13" customWidth="1"/>
    <col min="9214" max="9215" width="7.109375" style="13" customWidth="1"/>
    <col min="9216" max="9216" width="6.6640625" style="13" customWidth="1"/>
    <col min="9217" max="9217" width="0.6640625" style="13" customWidth="1"/>
    <col min="9218" max="9220" width="7.109375" style="13" customWidth="1"/>
    <col min="9221" max="9221" width="6.6640625" style="13" customWidth="1"/>
    <col min="9222" max="9223" width="0" style="13" hidden="1" customWidth="1"/>
    <col min="9224" max="9462" width="9" style="13"/>
    <col min="9463" max="9463" width="5.109375" style="13" customWidth="1"/>
    <col min="9464" max="9464" width="6.6640625" style="13" customWidth="1"/>
    <col min="9465" max="9466" width="7.109375" style="13" customWidth="1"/>
    <col min="9467" max="9467" width="6.6640625" style="13" customWidth="1"/>
    <col min="9468" max="9468" width="7.109375" style="13" customWidth="1"/>
    <col min="9469" max="9469" width="0.6640625" style="13" customWidth="1"/>
    <col min="9470" max="9471" width="7.109375" style="13" customWidth="1"/>
    <col min="9472" max="9472" width="6.6640625" style="13" customWidth="1"/>
    <col min="9473" max="9473" width="0.6640625" style="13" customWidth="1"/>
    <col min="9474" max="9476" width="7.109375" style="13" customWidth="1"/>
    <col min="9477" max="9477" width="6.6640625" style="13" customWidth="1"/>
    <col min="9478" max="9479" width="0" style="13" hidden="1" customWidth="1"/>
    <col min="9480" max="9718" width="9" style="13"/>
    <col min="9719" max="9719" width="5.109375" style="13" customWidth="1"/>
    <col min="9720" max="9720" width="6.6640625" style="13" customWidth="1"/>
    <col min="9721" max="9722" width="7.109375" style="13" customWidth="1"/>
    <col min="9723" max="9723" width="6.6640625" style="13" customWidth="1"/>
    <col min="9724" max="9724" width="7.109375" style="13" customWidth="1"/>
    <col min="9725" max="9725" width="0.6640625" style="13" customWidth="1"/>
    <col min="9726" max="9727" width="7.109375" style="13" customWidth="1"/>
    <col min="9728" max="9728" width="6.6640625" style="13" customWidth="1"/>
    <col min="9729" max="9729" width="0.6640625" style="13" customWidth="1"/>
    <col min="9730" max="9732" width="7.109375" style="13" customWidth="1"/>
    <col min="9733" max="9733" width="6.6640625" style="13" customWidth="1"/>
    <col min="9734" max="9735" width="0" style="13" hidden="1" customWidth="1"/>
    <col min="9736" max="9974" width="9" style="13"/>
    <col min="9975" max="9975" width="5.109375" style="13" customWidth="1"/>
    <col min="9976" max="9976" width="6.6640625" style="13" customWidth="1"/>
    <col min="9977" max="9978" width="7.109375" style="13" customWidth="1"/>
    <col min="9979" max="9979" width="6.6640625" style="13" customWidth="1"/>
    <col min="9980" max="9980" width="7.109375" style="13" customWidth="1"/>
    <col min="9981" max="9981" width="0.6640625" style="13" customWidth="1"/>
    <col min="9982" max="9983" width="7.109375" style="13" customWidth="1"/>
    <col min="9984" max="9984" width="6.6640625" style="13" customWidth="1"/>
    <col min="9985" max="9985" width="0.6640625" style="13" customWidth="1"/>
    <col min="9986" max="9988" width="7.109375" style="13" customWidth="1"/>
    <col min="9989" max="9989" width="6.6640625" style="13" customWidth="1"/>
    <col min="9990" max="9991" width="0" style="13" hidden="1" customWidth="1"/>
    <col min="9992" max="10230" width="9" style="13"/>
    <col min="10231" max="10231" width="5.109375" style="13" customWidth="1"/>
    <col min="10232" max="10232" width="6.6640625" style="13" customWidth="1"/>
    <col min="10233" max="10234" width="7.109375" style="13" customWidth="1"/>
    <col min="10235" max="10235" width="6.6640625" style="13" customWidth="1"/>
    <col min="10236" max="10236" width="7.109375" style="13" customWidth="1"/>
    <col min="10237" max="10237" width="0.6640625" style="13" customWidth="1"/>
    <col min="10238" max="10239" width="7.109375" style="13" customWidth="1"/>
    <col min="10240" max="10240" width="6.6640625" style="13" customWidth="1"/>
    <col min="10241" max="10241" width="0.6640625" style="13" customWidth="1"/>
    <col min="10242" max="10244" width="7.109375" style="13" customWidth="1"/>
    <col min="10245" max="10245" width="6.6640625" style="13" customWidth="1"/>
    <col min="10246" max="10247" width="0" style="13" hidden="1" customWidth="1"/>
    <col min="10248" max="10486" width="9" style="13"/>
    <col min="10487" max="10487" width="5.109375" style="13" customWidth="1"/>
    <col min="10488" max="10488" width="6.6640625" style="13" customWidth="1"/>
    <col min="10489" max="10490" width="7.109375" style="13" customWidth="1"/>
    <col min="10491" max="10491" width="6.6640625" style="13" customWidth="1"/>
    <col min="10492" max="10492" width="7.109375" style="13" customWidth="1"/>
    <col min="10493" max="10493" width="0.6640625" style="13" customWidth="1"/>
    <col min="10494" max="10495" width="7.109375" style="13" customWidth="1"/>
    <col min="10496" max="10496" width="6.6640625" style="13" customWidth="1"/>
    <col min="10497" max="10497" width="0.6640625" style="13" customWidth="1"/>
    <col min="10498" max="10500" width="7.109375" style="13" customWidth="1"/>
    <col min="10501" max="10501" width="6.6640625" style="13" customWidth="1"/>
    <col min="10502" max="10503" width="0" style="13" hidden="1" customWidth="1"/>
    <col min="10504" max="10742" width="9" style="13"/>
    <col min="10743" max="10743" width="5.109375" style="13" customWidth="1"/>
    <col min="10744" max="10744" width="6.6640625" style="13" customWidth="1"/>
    <col min="10745" max="10746" width="7.109375" style="13" customWidth="1"/>
    <col min="10747" max="10747" width="6.6640625" style="13" customWidth="1"/>
    <col min="10748" max="10748" width="7.109375" style="13" customWidth="1"/>
    <col min="10749" max="10749" width="0.6640625" style="13" customWidth="1"/>
    <col min="10750" max="10751" width="7.109375" style="13" customWidth="1"/>
    <col min="10752" max="10752" width="6.6640625" style="13" customWidth="1"/>
    <col min="10753" max="10753" width="0.6640625" style="13" customWidth="1"/>
    <col min="10754" max="10756" width="7.109375" style="13" customWidth="1"/>
    <col min="10757" max="10757" width="6.6640625" style="13" customWidth="1"/>
    <col min="10758" max="10759" width="0" style="13" hidden="1" customWidth="1"/>
    <col min="10760" max="10998" width="9" style="13"/>
    <col min="10999" max="10999" width="5.109375" style="13" customWidth="1"/>
    <col min="11000" max="11000" width="6.6640625" style="13" customWidth="1"/>
    <col min="11001" max="11002" width="7.109375" style="13" customWidth="1"/>
    <col min="11003" max="11003" width="6.6640625" style="13" customWidth="1"/>
    <col min="11004" max="11004" width="7.109375" style="13" customWidth="1"/>
    <col min="11005" max="11005" width="0.6640625" style="13" customWidth="1"/>
    <col min="11006" max="11007" width="7.109375" style="13" customWidth="1"/>
    <col min="11008" max="11008" width="6.6640625" style="13" customWidth="1"/>
    <col min="11009" max="11009" width="0.6640625" style="13" customWidth="1"/>
    <col min="11010" max="11012" width="7.109375" style="13" customWidth="1"/>
    <col min="11013" max="11013" width="6.6640625" style="13" customWidth="1"/>
    <col min="11014" max="11015" width="0" style="13" hidden="1" customWidth="1"/>
    <col min="11016" max="11254" width="9" style="13"/>
    <col min="11255" max="11255" width="5.109375" style="13" customWidth="1"/>
    <col min="11256" max="11256" width="6.6640625" style="13" customWidth="1"/>
    <col min="11257" max="11258" width="7.109375" style="13" customWidth="1"/>
    <col min="11259" max="11259" width="6.6640625" style="13" customWidth="1"/>
    <col min="11260" max="11260" width="7.109375" style="13" customWidth="1"/>
    <col min="11261" max="11261" width="0.6640625" style="13" customWidth="1"/>
    <col min="11262" max="11263" width="7.109375" style="13" customWidth="1"/>
    <col min="11264" max="11264" width="6.6640625" style="13" customWidth="1"/>
    <col min="11265" max="11265" width="0.6640625" style="13" customWidth="1"/>
    <col min="11266" max="11268" width="7.109375" style="13" customWidth="1"/>
    <col min="11269" max="11269" width="6.6640625" style="13" customWidth="1"/>
    <col min="11270" max="11271" width="0" style="13" hidden="1" customWidth="1"/>
    <col min="11272" max="11510" width="9" style="13"/>
    <col min="11511" max="11511" width="5.109375" style="13" customWidth="1"/>
    <col min="11512" max="11512" width="6.6640625" style="13" customWidth="1"/>
    <col min="11513" max="11514" width="7.109375" style="13" customWidth="1"/>
    <col min="11515" max="11515" width="6.6640625" style="13" customWidth="1"/>
    <col min="11516" max="11516" width="7.109375" style="13" customWidth="1"/>
    <col min="11517" max="11517" width="0.6640625" style="13" customWidth="1"/>
    <col min="11518" max="11519" width="7.109375" style="13" customWidth="1"/>
    <col min="11520" max="11520" width="6.6640625" style="13" customWidth="1"/>
    <col min="11521" max="11521" width="0.6640625" style="13" customWidth="1"/>
    <col min="11522" max="11524" width="7.109375" style="13" customWidth="1"/>
    <col min="11525" max="11525" width="6.6640625" style="13" customWidth="1"/>
    <col min="11526" max="11527" width="0" style="13" hidden="1" customWidth="1"/>
    <col min="11528" max="11766" width="9" style="13"/>
    <col min="11767" max="11767" width="5.109375" style="13" customWidth="1"/>
    <col min="11768" max="11768" width="6.6640625" style="13" customWidth="1"/>
    <col min="11769" max="11770" width="7.109375" style="13" customWidth="1"/>
    <col min="11771" max="11771" width="6.6640625" style="13" customWidth="1"/>
    <col min="11772" max="11772" width="7.109375" style="13" customWidth="1"/>
    <col min="11773" max="11773" width="0.6640625" style="13" customWidth="1"/>
    <col min="11774" max="11775" width="7.109375" style="13" customWidth="1"/>
    <col min="11776" max="11776" width="6.6640625" style="13" customWidth="1"/>
    <col min="11777" max="11777" width="0.6640625" style="13" customWidth="1"/>
    <col min="11778" max="11780" width="7.109375" style="13" customWidth="1"/>
    <col min="11781" max="11781" width="6.6640625" style="13" customWidth="1"/>
    <col min="11782" max="11783" width="0" style="13" hidden="1" customWidth="1"/>
    <col min="11784" max="12022" width="9" style="13"/>
    <col min="12023" max="12023" width="5.109375" style="13" customWidth="1"/>
    <col min="12024" max="12024" width="6.6640625" style="13" customWidth="1"/>
    <col min="12025" max="12026" width="7.109375" style="13" customWidth="1"/>
    <col min="12027" max="12027" width="6.6640625" style="13" customWidth="1"/>
    <col min="12028" max="12028" width="7.109375" style="13" customWidth="1"/>
    <col min="12029" max="12029" width="0.6640625" style="13" customWidth="1"/>
    <col min="12030" max="12031" width="7.109375" style="13" customWidth="1"/>
    <col min="12032" max="12032" width="6.6640625" style="13" customWidth="1"/>
    <col min="12033" max="12033" width="0.6640625" style="13" customWidth="1"/>
    <col min="12034" max="12036" width="7.109375" style="13" customWidth="1"/>
    <col min="12037" max="12037" width="6.6640625" style="13" customWidth="1"/>
    <col min="12038" max="12039" width="0" style="13" hidden="1" customWidth="1"/>
    <col min="12040" max="12278" width="9" style="13"/>
    <col min="12279" max="12279" width="5.109375" style="13" customWidth="1"/>
    <col min="12280" max="12280" width="6.6640625" style="13" customWidth="1"/>
    <col min="12281" max="12282" width="7.109375" style="13" customWidth="1"/>
    <col min="12283" max="12283" width="6.6640625" style="13" customWidth="1"/>
    <col min="12284" max="12284" width="7.109375" style="13" customWidth="1"/>
    <col min="12285" max="12285" width="0.6640625" style="13" customWidth="1"/>
    <col min="12286" max="12287" width="7.109375" style="13" customWidth="1"/>
    <col min="12288" max="12288" width="6.6640625" style="13" customWidth="1"/>
    <col min="12289" max="12289" width="0.6640625" style="13" customWidth="1"/>
    <col min="12290" max="12292" width="7.109375" style="13" customWidth="1"/>
    <col min="12293" max="12293" width="6.6640625" style="13" customWidth="1"/>
    <col min="12294" max="12295" width="0" style="13" hidden="1" customWidth="1"/>
    <col min="12296" max="12534" width="9" style="13"/>
    <col min="12535" max="12535" width="5.109375" style="13" customWidth="1"/>
    <col min="12536" max="12536" width="6.6640625" style="13" customWidth="1"/>
    <col min="12537" max="12538" width="7.109375" style="13" customWidth="1"/>
    <col min="12539" max="12539" width="6.6640625" style="13" customWidth="1"/>
    <col min="12540" max="12540" width="7.109375" style="13" customWidth="1"/>
    <col min="12541" max="12541" width="0.6640625" style="13" customWidth="1"/>
    <col min="12542" max="12543" width="7.109375" style="13" customWidth="1"/>
    <col min="12544" max="12544" width="6.6640625" style="13" customWidth="1"/>
    <col min="12545" max="12545" width="0.6640625" style="13" customWidth="1"/>
    <col min="12546" max="12548" width="7.109375" style="13" customWidth="1"/>
    <col min="12549" max="12549" width="6.6640625" style="13" customWidth="1"/>
    <col min="12550" max="12551" width="0" style="13" hidden="1" customWidth="1"/>
    <col min="12552" max="12790" width="9" style="13"/>
    <col min="12791" max="12791" width="5.109375" style="13" customWidth="1"/>
    <col min="12792" max="12792" width="6.6640625" style="13" customWidth="1"/>
    <col min="12793" max="12794" width="7.109375" style="13" customWidth="1"/>
    <col min="12795" max="12795" width="6.6640625" style="13" customWidth="1"/>
    <col min="12796" max="12796" width="7.109375" style="13" customWidth="1"/>
    <col min="12797" max="12797" width="0.6640625" style="13" customWidth="1"/>
    <col min="12798" max="12799" width="7.109375" style="13" customWidth="1"/>
    <col min="12800" max="12800" width="6.6640625" style="13" customWidth="1"/>
    <col min="12801" max="12801" width="0.6640625" style="13" customWidth="1"/>
    <col min="12802" max="12804" width="7.109375" style="13" customWidth="1"/>
    <col min="12805" max="12805" width="6.6640625" style="13" customWidth="1"/>
    <col min="12806" max="12807" width="0" style="13" hidden="1" customWidth="1"/>
    <col min="12808" max="13046" width="9" style="13"/>
    <col min="13047" max="13047" width="5.109375" style="13" customWidth="1"/>
    <col min="13048" max="13048" width="6.6640625" style="13" customWidth="1"/>
    <col min="13049" max="13050" width="7.109375" style="13" customWidth="1"/>
    <col min="13051" max="13051" width="6.6640625" style="13" customWidth="1"/>
    <col min="13052" max="13052" width="7.109375" style="13" customWidth="1"/>
    <col min="13053" max="13053" width="0.6640625" style="13" customWidth="1"/>
    <col min="13054" max="13055" width="7.109375" style="13" customWidth="1"/>
    <col min="13056" max="13056" width="6.6640625" style="13" customWidth="1"/>
    <col min="13057" max="13057" width="0.6640625" style="13" customWidth="1"/>
    <col min="13058" max="13060" width="7.109375" style="13" customWidth="1"/>
    <col min="13061" max="13061" width="6.6640625" style="13" customWidth="1"/>
    <col min="13062" max="13063" width="0" style="13" hidden="1" customWidth="1"/>
    <col min="13064" max="13302" width="9" style="13"/>
    <col min="13303" max="13303" width="5.109375" style="13" customWidth="1"/>
    <col min="13304" max="13304" width="6.6640625" style="13" customWidth="1"/>
    <col min="13305" max="13306" width="7.109375" style="13" customWidth="1"/>
    <col min="13307" max="13307" width="6.6640625" style="13" customWidth="1"/>
    <col min="13308" max="13308" width="7.109375" style="13" customWidth="1"/>
    <col min="13309" max="13309" width="0.6640625" style="13" customWidth="1"/>
    <col min="13310" max="13311" width="7.109375" style="13" customWidth="1"/>
    <col min="13312" max="13312" width="6.6640625" style="13" customWidth="1"/>
    <col min="13313" max="13313" width="0.6640625" style="13" customWidth="1"/>
    <col min="13314" max="13316" width="7.109375" style="13" customWidth="1"/>
    <col min="13317" max="13317" width="6.6640625" style="13" customWidth="1"/>
    <col min="13318" max="13319" width="0" style="13" hidden="1" customWidth="1"/>
    <col min="13320" max="13558" width="9" style="13"/>
    <col min="13559" max="13559" width="5.109375" style="13" customWidth="1"/>
    <col min="13560" max="13560" width="6.6640625" style="13" customWidth="1"/>
    <col min="13561" max="13562" width="7.109375" style="13" customWidth="1"/>
    <col min="13563" max="13563" width="6.6640625" style="13" customWidth="1"/>
    <col min="13564" max="13564" width="7.109375" style="13" customWidth="1"/>
    <col min="13565" max="13565" width="0.6640625" style="13" customWidth="1"/>
    <col min="13566" max="13567" width="7.109375" style="13" customWidth="1"/>
    <col min="13568" max="13568" width="6.6640625" style="13" customWidth="1"/>
    <col min="13569" max="13569" width="0.6640625" style="13" customWidth="1"/>
    <col min="13570" max="13572" width="7.109375" style="13" customWidth="1"/>
    <col min="13573" max="13573" width="6.6640625" style="13" customWidth="1"/>
    <col min="13574" max="13575" width="0" style="13" hidden="1" customWidth="1"/>
    <col min="13576" max="13814" width="9" style="13"/>
    <col min="13815" max="13815" width="5.109375" style="13" customWidth="1"/>
    <col min="13816" max="13816" width="6.6640625" style="13" customWidth="1"/>
    <col min="13817" max="13818" width="7.109375" style="13" customWidth="1"/>
    <col min="13819" max="13819" width="6.6640625" style="13" customWidth="1"/>
    <col min="13820" max="13820" width="7.109375" style="13" customWidth="1"/>
    <col min="13821" max="13821" width="0.6640625" style="13" customWidth="1"/>
    <col min="13822" max="13823" width="7.109375" style="13" customWidth="1"/>
    <col min="13824" max="13824" width="6.6640625" style="13" customWidth="1"/>
    <col min="13825" max="13825" width="0.6640625" style="13" customWidth="1"/>
    <col min="13826" max="13828" width="7.109375" style="13" customWidth="1"/>
    <col min="13829" max="13829" width="6.6640625" style="13" customWidth="1"/>
    <col min="13830" max="13831" width="0" style="13" hidden="1" customWidth="1"/>
    <col min="13832" max="14070" width="9" style="13"/>
    <col min="14071" max="14071" width="5.109375" style="13" customWidth="1"/>
    <col min="14072" max="14072" width="6.6640625" style="13" customWidth="1"/>
    <col min="14073" max="14074" width="7.109375" style="13" customWidth="1"/>
    <col min="14075" max="14075" width="6.6640625" style="13" customWidth="1"/>
    <col min="14076" max="14076" width="7.109375" style="13" customWidth="1"/>
    <col min="14077" max="14077" width="0.6640625" style="13" customWidth="1"/>
    <col min="14078" max="14079" width="7.109375" style="13" customWidth="1"/>
    <col min="14080" max="14080" width="6.6640625" style="13" customWidth="1"/>
    <col min="14081" max="14081" width="0.6640625" style="13" customWidth="1"/>
    <col min="14082" max="14084" width="7.109375" style="13" customWidth="1"/>
    <col min="14085" max="14085" width="6.6640625" style="13" customWidth="1"/>
    <col min="14086" max="14087" width="0" style="13" hidden="1" customWidth="1"/>
    <col min="14088" max="14326" width="9" style="13"/>
    <col min="14327" max="14327" width="5.109375" style="13" customWidth="1"/>
    <col min="14328" max="14328" width="6.6640625" style="13" customWidth="1"/>
    <col min="14329" max="14330" width="7.109375" style="13" customWidth="1"/>
    <col min="14331" max="14331" width="6.6640625" style="13" customWidth="1"/>
    <col min="14332" max="14332" width="7.109375" style="13" customWidth="1"/>
    <col min="14333" max="14333" width="0.6640625" style="13" customWidth="1"/>
    <col min="14334" max="14335" width="7.109375" style="13" customWidth="1"/>
    <col min="14336" max="14336" width="6.6640625" style="13" customWidth="1"/>
    <col min="14337" max="14337" width="0.6640625" style="13" customWidth="1"/>
    <col min="14338" max="14340" width="7.109375" style="13" customWidth="1"/>
    <col min="14341" max="14341" width="6.6640625" style="13" customWidth="1"/>
    <col min="14342" max="14343" width="0" style="13" hidden="1" customWidth="1"/>
    <col min="14344" max="14582" width="9" style="13"/>
    <col min="14583" max="14583" width="5.109375" style="13" customWidth="1"/>
    <col min="14584" max="14584" width="6.6640625" style="13" customWidth="1"/>
    <col min="14585" max="14586" width="7.109375" style="13" customWidth="1"/>
    <col min="14587" max="14587" width="6.6640625" style="13" customWidth="1"/>
    <col min="14588" max="14588" width="7.109375" style="13" customWidth="1"/>
    <col min="14589" max="14589" width="0.6640625" style="13" customWidth="1"/>
    <col min="14590" max="14591" width="7.109375" style="13" customWidth="1"/>
    <col min="14592" max="14592" width="6.6640625" style="13" customWidth="1"/>
    <col min="14593" max="14593" width="0.6640625" style="13" customWidth="1"/>
    <col min="14594" max="14596" width="7.109375" style="13" customWidth="1"/>
    <col min="14597" max="14597" width="6.6640625" style="13" customWidth="1"/>
    <col min="14598" max="14599" width="0" style="13" hidden="1" customWidth="1"/>
    <col min="14600" max="14838" width="9" style="13"/>
    <col min="14839" max="14839" width="5.109375" style="13" customWidth="1"/>
    <col min="14840" max="14840" width="6.6640625" style="13" customWidth="1"/>
    <col min="14841" max="14842" width="7.109375" style="13" customWidth="1"/>
    <col min="14843" max="14843" width="6.6640625" style="13" customWidth="1"/>
    <col min="14844" max="14844" width="7.109375" style="13" customWidth="1"/>
    <col min="14845" max="14845" width="0.6640625" style="13" customWidth="1"/>
    <col min="14846" max="14847" width="7.109375" style="13" customWidth="1"/>
    <col min="14848" max="14848" width="6.6640625" style="13" customWidth="1"/>
    <col min="14849" max="14849" width="0.6640625" style="13" customWidth="1"/>
    <col min="14850" max="14852" width="7.109375" style="13" customWidth="1"/>
    <col min="14853" max="14853" width="6.6640625" style="13" customWidth="1"/>
    <col min="14854" max="14855" width="0" style="13" hidden="1" customWidth="1"/>
    <col min="14856" max="15094" width="9" style="13"/>
    <col min="15095" max="15095" width="5.109375" style="13" customWidth="1"/>
    <col min="15096" max="15096" width="6.6640625" style="13" customWidth="1"/>
    <col min="15097" max="15098" width="7.109375" style="13" customWidth="1"/>
    <col min="15099" max="15099" width="6.6640625" style="13" customWidth="1"/>
    <col min="15100" max="15100" width="7.109375" style="13" customWidth="1"/>
    <col min="15101" max="15101" width="0.6640625" style="13" customWidth="1"/>
    <col min="15102" max="15103" width="7.109375" style="13" customWidth="1"/>
    <col min="15104" max="15104" width="6.6640625" style="13" customWidth="1"/>
    <col min="15105" max="15105" width="0.6640625" style="13" customWidth="1"/>
    <col min="15106" max="15108" width="7.109375" style="13" customWidth="1"/>
    <col min="15109" max="15109" width="6.6640625" style="13" customWidth="1"/>
    <col min="15110" max="15111" width="0" style="13" hidden="1" customWidth="1"/>
    <col min="15112" max="15350" width="9" style="13"/>
    <col min="15351" max="15351" width="5.109375" style="13" customWidth="1"/>
    <col min="15352" max="15352" width="6.6640625" style="13" customWidth="1"/>
    <col min="15353" max="15354" width="7.109375" style="13" customWidth="1"/>
    <col min="15355" max="15355" width="6.6640625" style="13" customWidth="1"/>
    <col min="15356" max="15356" width="7.109375" style="13" customWidth="1"/>
    <col min="15357" max="15357" width="0.6640625" style="13" customWidth="1"/>
    <col min="15358" max="15359" width="7.109375" style="13" customWidth="1"/>
    <col min="15360" max="15360" width="6.6640625" style="13" customWidth="1"/>
    <col min="15361" max="15361" width="0.6640625" style="13" customWidth="1"/>
    <col min="15362" max="15364" width="7.109375" style="13" customWidth="1"/>
    <col min="15365" max="15365" width="6.6640625" style="13" customWidth="1"/>
    <col min="15366" max="15367" width="0" style="13" hidden="1" customWidth="1"/>
    <col min="15368" max="15606" width="9" style="13"/>
    <col min="15607" max="15607" width="5.109375" style="13" customWidth="1"/>
    <col min="15608" max="15608" width="6.6640625" style="13" customWidth="1"/>
    <col min="15609" max="15610" width="7.109375" style="13" customWidth="1"/>
    <col min="15611" max="15611" width="6.6640625" style="13" customWidth="1"/>
    <col min="15612" max="15612" width="7.109375" style="13" customWidth="1"/>
    <col min="15613" max="15613" width="0.6640625" style="13" customWidth="1"/>
    <col min="15614" max="15615" width="7.109375" style="13" customWidth="1"/>
    <col min="15616" max="15616" width="6.6640625" style="13" customWidth="1"/>
    <col min="15617" max="15617" width="0.6640625" style="13" customWidth="1"/>
    <col min="15618" max="15620" width="7.109375" style="13" customWidth="1"/>
    <col min="15621" max="15621" width="6.6640625" style="13" customWidth="1"/>
    <col min="15622" max="15623" width="0" style="13" hidden="1" customWidth="1"/>
    <col min="15624" max="15862" width="9" style="13"/>
    <col min="15863" max="15863" width="5.109375" style="13" customWidth="1"/>
    <col min="15864" max="15864" width="6.6640625" style="13" customWidth="1"/>
    <col min="15865" max="15866" width="7.109375" style="13" customWidth="1"/>
    <col min="15867" max="15867" width="6.6640625" style="13" customWidth="1"/>
    <col min="15868" max="15868" width="7.109375" style="13" customWidth="1"/>
    <col min="15869" max="15869" width="0.6640625" style="13" customWidth="1"/>
    <col min="15870" max="15871" width="7.109375" style="13" customWidth="1"/>
    <col min="15872" max="15872" width="6.6640625" style="13" customWidth="1"/>
    <col min="15873" max="15873" width="0.6640625" style="13" customWidth="1"/>
    <col min="15874" max="15876" width="7.109375" style="13" customWidth="1"/>
    <col min="15877" max="15877" width="6.6640625" style="13" customWidth="1"/>
    <col min="15878" max="15879" width="0" style="13" hidden="1" customWidth="1"/>
    <col min="15880" max="16118" width="9" style="13"/>
    <col min="16119" max="16119" width="5.109375" style="13" customWidth="1"/>
    <col min="16120" max="16120" width="6.6640625" style="13" customWidth="1"/>
    <col min="16121" max="16122" width="7.109375" style="13" customWidth="1"/>
    <col min="16123" max="16123" width="6.6640625" style="13" customWidth="1"/>
    <col min="16124" max="16124" width="7.109375" style="13" customWidth="1"/>
    <col min="16125" max="16125" width="0.6640625" style="13" customWidth="1"/>
    <col min="16126" max="16127" width="7.109375" style="13" customWidth="1"/>
    <col min="16128" max="16128" width="6.6640625" style="13" customWidth="1"/>
    <col min="16129" max="16129" width="0.6640625" style="13" customWidth="1"/>
    <col min="16130" max="16132" width="7.109375" style="13" customWidth="1"/>
    <col min="16133" max="16133" width="6.6640625" style="13" customWidth="1"/>
    <col min="16134" max="16135" width="0" style="13" hidden="1" customWidth="1"/>
    <col min="16136" max="16384" width="9" style="13"/>
  </cols>
  <sheetData>
    <row r="2" spans="2:11" ht="13.2">
      <c r="K2" s="164" t="s">
        <v>240</v>
      </c>
    </row>
    <row r="3" spans="2:11">
      <c r="B3" s="89"/>
      <c r="C3" s="89"/>
      <c r="D3" s="90" t="s">
        <v>66</v>
      </c>
      <c r="E3" s="90" t="s">
        <v>67</v>
      </c>
      <c r="F3" s="90"/>
      <c r="G3" s="90"/>
      <c r="H3" s="90" t="s">
        <v>68</v>
      </c>
    </row>
    <row r="4" spans="2:11">
      <c r="B4" s="89">
        <v>1977</v>
      </c>
      <c r="C4" s="89" t="s">
        <v>17</v>
      </c>
      <c r="D4" s="129">
        <v>74.099999999999994</v>
      </c>
      <c r="E4" s="128">
        <v>16.600000000000001</v>
      </c>
      <c r="F4" s="89"/>
      <c r="G4" s="89"/>
      <c r="H4" s="129">
        <v>44.5</v>
      </c>
    </row>
    <row r="5" spans="2:11">
      <c r="B5" s="89"/>
      <c r="C5" s="89" t="s">
        <v>2</v>
      </c>
      <c r="D5" s="89">
        <v>74.599999999999994</v>
      </c>
      <c r="E5" s="91">
        <v>33.5</v>
      </c>
      <c r="F5" s="89"/>
      <c r="G5" s="89"/>
      <c r="H5" s="89">
        <v>53.8</v>
      </c>
    </row>
    <row r="6" spans="2:11">
      <c r="B6" s="89" t="s">
        <v>65</v>
      </c>
      <c r="C6" s="89"/>
      <c r="D6" s="89"/>
      <c r="E6" s="89"/>
      <c r="F6" s="89"/>
      <c r="G6" s="89"/>
      <c r="H6" s="89"/>
    </row>
    <row r="7" spans="2:11">
      <c r="B7" s="89">
        <v>2025</v>
      </c>
      <c r="C7" s="89" t="s">
        <v>17</v>
      </c>
      <c r="D7" s="89">
        <v>60.2</v>
      </c>
      <c r="E7" s="89">
        <v>34.6</v>
      </c>
      <c r="F7" s="89"/>
      <c r="G7" s="89"/>
      <c r="H7" s="89">
        <v>47.3</v>
      </c>
    </row>
    <row r="8" spans="2:11">
      <c r="B8" s="89"/>
      <c r="C8" s="89" t="s">
        <v>2</v>
      </c>
      <c r="D8" s="89">
        <v>71.2</v>
      </c>
      <c r="E8" s="91">
        <v>53.8</v>
      </c>
      <c r="F8" s="89"/>
      <c r="G8" s="89"/>
      <c r="H8" s="89">
        <v>62.5</v>
      </c>
    </row>
    <row r="14" spans="2:11" ht="13.8">
      <c r="B14" s="127"/>
      <c r="C14" s="127"/>
      <c r="D14" s="127"/>
      <c r="E14" s="127"/>
      <c r="F14" s="127"/>
      <c r="G14" s="127"/>
    </row>
    <row r="15" spans="2:11" ht="13.8">
      <c r="B15" s="127"/>
      <c r="C15" s="127"/>
      <c r="D15" s="127"/>
    </row>
    <row r="18" spans="8:14">
      <c r="K18" s="36" t="s">
        <v>69</v>
      </c>
    </row>
    <row r="19" spans="8:14">
      <c r="K19" s="36"/>
    </row>
    <row r="23" spans="8:14" ht="14.4">
      <c r="H23" s="144"/>
      <c r="I23" s="144"/>
      <c r="J23"/>
      <c r="K23"/>
      <c r="L23"/>
      <c r="M23"/>
      <c r="N23"/>
    </row>
    <row r="24" spans="8:14" ht="14.4">
      <c r="H24"/>
      <c r="I24"/>
      <c r="J24"/>
      <c r="K24"/>
      <c r="L24"/>
      <c r="M24"/>
      <c r="N24"/>
    </row>
    <row r="25" spans="8:14" ht="14.4">
      <c r="H25"/>
      <c r="I25" s="127"/>
      <c r="J25" s="127"/>
      <c r="K25" s="127"/>
      <c r="L25" s="127"/>
      <c r="M25" s="127"/>
      <c r="N25" s="127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45"/>
  <sheetViews>
    <sheetView zoomScaleNormal="100" workbookViewId="0">
      <selection activeCell="H2" sqref="H2"/>
    </sheetView>
  </sheetViews>
  <sheetFormatPr defaultRowHeight="14.4"/>
  <cols>
    <col min="1" max="1" width="3.33203125" style="18" customWidth="1"/>
    <col min="2" max="2" width="6.44140625" style="20" customWidth="1"/>
    <col min="3" max="6" width="7.44140625" style="20" customWidth="1"/>
    <col min="7" max="7" width="4.44140625" customWidth="1"/>
    <col min="8" max="8" width="4.44140625" style="20" bestFit="1" customWidth="1"/>
    <col min="9" max="10" width="6.6640625" style="20" customWidth="1"/>
    <col min="11" max="11" width="7.44140625" style="20" customWidth="1"/>
  </cols>
  <sheetData>
    <row r="2" spans="2:29" ht="24">
      <c r="B2" s="30"/>
      <c r="C2" s="21" t="s">
        <v>110</v>
      </c>
      <c r="D2" s="21" t="s">
        <v>70</v>
      </c>
      <c r="E2" s="21" t="s">
        <v>111</v>
      </c>
      <c r="F2" s="21" t="s">
        <v>71</v>
      </c>
      <c r="G2" s="2"/>
      <c r="H2" s="21" t="s">
        <v>72</v>
      </c>
      <c r="I2" s="21" t="s">
        <v>112</v>
      </c>
      <c r="J2" s="21" t="s">
        <v>73</v>
      </c>
      <c r="L2" s="164" t="s">
        <v>188</v>
      </c>
    </row>
    <row r="3" spans="2:29">
      <c r="B3" s="59">
        <v>1861</v>
      </c>
      <c r="C3" s="61">
        <v>53.9</v>
      </c>
      <c r="D3" s="59">
        <v>69.7</v>
      </c>
      <c r="E3" s="59">
        <v>23.1</v>
      </c>
      <c r="F3" s="59">
        <v>18.100000000000001</v>
      </c>
      <c r="H3" s="59">
        <v>1861</v>
      </c>
      <c r="I3" s="59">
        <v>23</v>
      </c>
      <c r="J3" s="59">
        <v>12.2</v>
      </c>
    </row>
    <row r="4" spans="2:29">
      <c r="B4" s="60">
        <v>1871</v>
      </c>
      <c r="C4" s="61">
        <v>55.2</v>
      </c>
      <c r="D4" s="59">
        <v>67.5</v>
      </c>
      <c r="E4" s="59">
        <v>21.4</v>
      </c>
      <c r="F4" s="59">
        <v>19.2</v>
      </c>
      <c r="H4" s="60">
        <v>1871</v>
      </c>
      <c r="I4" s="59">
        <v>23.4</v>
      </c>
      <c r="J4" s="59">
        <v>13.3</v>
      </c>
    </row>
    <row r="5" spans="2:29">
      <c r="B5" s="60">
        <v>1881</v>
      </c>
      <c r="C5" s="61">
        <v>56</v>
      </c>
      <c r="D5" s="59">
        <v>65.400000000000006</v>
      </c>
      <c r="E5" s="59">
        <v>19.8</v>
      </c>
      <c r="F5" s="59">
        <v>20.2</v>
      </c>
      <c r="H5" s="60">
        <v>1881</v>
      </c>
      <c r="I5" s="59">
        <v>24.2</v>
      </c>
      <c r="J5" s="59">
        <v>14.4</v>
      </c>
    </row>
    <row r="6" spans="2:29">
      <c r="B6" s="60">
        <v>1891</v>
      </c>
      <c r="C6" s="53"/>
      <c r="D6" s="61"/>
      <c r="E6" s="61"/>
      <c r="F6" s="61"/>
      <c r="H6" s="60">
        <v>1891</v>
      </c>
      <c r="I6" s="61"/>
      <c r="J6" s="61"/>
    </row>
    <row r="7" spans="2:29">
      <c r="B7" s="60">
        <v>1901</v>
      </c>
      <c r="C7" s="61">
        <v>55.5</v>
      </c>
      <c r="D7" s="59">
        <v>61.7</v>
      </c>
      <c r="E7" s="59">
        <v>19.3</v>
      </c>
      <c r="F7" s="59">
        <v>22.3</v>
      </c>
      <c r="H7" s="60">
        <v>1901</v>
      </c>
      <c r="I7" s="59">
        <v>25.2</v>
      </c>
      <c r="J7" s="59">
        <v>16</v>
      </c>
    </row>
    <row r="8" spans="2:29">
      <c r="B8" s="60">
        <v>1911</v>
      </c>
      <c r="C8" s="61">
        <v>53.9</v>
      </c>
      <c r="D8" s="59">
        <v>58.4</v>
      </c>
      <c r="E8" s="59">
        <v>20</v>
      </c>
      <c r="F8" s="59">
        <v>23.7</v>
      </c>
      <c r="H8" s="60">
        <v>1911</v>
      </c>
      <c r="I8" s="59">
        <v>26.1</v>
      </c>
      <c r="J8" s="59">
        <v>17.899999999999999</v>
      </c>
    </row>
    <row r="9" spans="2:29">
      <c r="B9" s="60">
        <v>1921</v>
      </c>
      <c r="C9" s="61">
        <v>54.2</v>
      </c>
      <c r="D9" s="59">
        <v>55.7</v>
      </c>
      <c r="E9" s="59">
        <v>20</v>
      </c>
      <c r="F9" s="59">
        <v>24.8</v>
      </c>
      <c r="H9" s="60">
        <v>1921</v>
      </c>
      <c r="I9" s="59">
        <v>25.8</v>
      </c>
      <c r="J9" s="59">
        <v>19.5</v>
      </c>
    </row>
    <row r="10" spans="2:29">
      <c r="B10" s="60">
        <v>1931</v>
      </c>
      <c r="C10" s="61">
        <v>52.3</v>
      </c>
      <c r="D10" s="59">
        <v>51.7</v>
      </c>
      <c r="E10" s="59">
        <v>20</v>
      </c>
      <c r="F10" s="59">
        <v>26.3</v>
      </c>
      <c r="H10" s="60">
        <v>1931</v>
      </c>
      <c r="I10" s="59">
        <v>27.7</v>
      </c>
      <c r="J10" s="59">
        <v>22</v>
      </c>
    </row>
    <row r="11" spans="2:29">
      <c r="B11" s="60">
        <v>1936</v>
      </c>
      <c r="C11" s="61">
        <v>52.1</v>
      </c>
      <c r="D11" s="59">
        <v>49.4</v>
      </c>
      <c r="E11" s="59">
        <v>20.9</v>
      </c>
      <c r="F11" s="59">
        <v>27.3</v>
      </c>
      <c r="H11" s="60">
        <v>1936</v>
      </c>
      <c r="I11" s="59">
        <v>27</v>
      </c>
      <c r="J11" s="59">
        <v>23.3</v>
      </c>
    </row>
    <row r="12" spans="2:29">
      <c r="B12" s="60">
        <v>1941</v>
      </c>
      <c r="C12" s="61"/>
      <c r="D12" s="61"/>
      <c r="E12" s="61"/>
      <c r="F12" s="61"/>
      <c r="H12" s="60">
        <v>1941</v>
      </c>
      <c r="I12" s="61"/>
      <c r="J12" s="61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0">
        <v>1951</v>
      </c>
      <c r="C13" s="61">
        <v>51.2</v>
      </c>
      <c r="D13" s="59">
        <v>42.2</v>
      </c>
      <c r="E13" s="61">
        <v>22.2</v>
      </c>
      <c r="F13" s="59">
        <v>32.1</v>
      </c>
      <c r="H13" s="60">
        <v>1951</v>
      </c>
      <c r="I13" s="61">
        <v>26</v>
      </c>
      <c r="J13" s="59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0">
        <v>1961</v>
      </c>
      <c r="C14" s="61">
        <v>41</v>
      </c>
      <c r="D14" s="59">
        <v>29</v>
      </c>
      <c r="E14" s="59">
        <v>29.9</v>
      </c>
      <c r="F14" s="59">
        <v>40.4</v>
      </c>
      <c r="H14" s="60">
        <v>1961</v>
      </c>
      <c r="I14" s="59">
        <v>29.1</v>
      </c>
      <c r="J14" s="59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0">
        <v>1971</v>
      </c>
      <c r="C15" s="61">
        <v>28.7</v>
      </c>
      <c r="D15" s="59">
        <v>17.2</v>
      </c>
      <c r="E15" s="59">
        <v>33.6</v>
      </c>
      <c r="F15" s="59">
        <v>44.3</v>
      </c>
      <c r="H15" s="60">
        <v>1971</v>
      </c>
      <c r="I15" s="59">
        <v>37.700000000000003</v>
      </c>
      <c r="J15" s="59">
        <v>38.4</v>
      </c>
      <c r="L15" s="17" t="s">
        <v>174</v>
      </c>
    </row>
    <row r="16" spans="2:29" ht="14.7" customHeight="1">
      <c r="B16" s="60">
        <v>1981</v>
      </c>
      <c r="C16" s="61">
        <v>19.899999999999999</v>
      </c>
      <c r="D16" s="59">
        <v>11.1</v>
      </c>
      <c r="E16" s="59">
        <v>28.7</v>
      </c>
      <c r="F16" s="59">
        <v>39.5</v>
      </c>
      <c r="H16" s="60">
        <v>1981</v>
      </c>
      <c r="I16" s="59">
        <v>51.4</v>
      </c>
      <c r="J16" s="59">
        <v>49.4</v>
      </c>
      <c r="L16" s="17" t="s">
        <v>199</v>
      </c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5"/>
      <c r="X16" s="5"/>
      <c r="Y16" s="5"/>
      <c r="Z16" s="5"/>
      <c r="AA16" s="5"/>
      <c r="AB16" s="5"/>
      <c r="AC16" s="5"/>
    </row>
    <row r="17" spans="2:29">
      <c r="B17" s="60">
        <v>1991</v>
      </c>
      <c r="C17" s="61">
        <v>16.3</v>
      </c>
      <c r="D17" s="59">
        <v>7.6</v>
      </c>
      <c r="E17" s="59">
        <v>23.9</v>
      </c>
      <c r="F17" s="59">
        <v>35.6</v>
      </c>
      <c r="H17" s="60">
        <v>1991</v>
      </c>
      <c r="I17" s="59">
        <v>59.7</v>
      </c>
      <c r="J17" s="59">
        <v>56.7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0">
        <v>2001</v>
      </c>
      <c r="C18" s="61">
        <v>9.5</v>
      </c>
      <c r="D18" s="59">
        <v>5.5</v>
      </c>
      <c r="E18" s="59">
        <v>22</v>
      </c>
      <c r="F18" s="59">
        <v>33.5</v>
      </c>
      <c r="H18" s="60">
        <v>2001</v>
      </c>
      <c r="I18" s="59">
        <v>68.599999999999994</v>
      </c>
      <c r="J18" s="59">
        <v>61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0">
        <v>2011</v>
      </c>
      <c r="C19" s="61">
        <v>11</v>
      </c>
      <c r="D19" s="59">
        <v>5.5</v>
      </c>
      <c r="E19" s="59">
        <v>17</v>
      </c>
      <c r="F19" s="59">
        <v>27.1</v>
      </c>
      <c r="H19" s="60">
        <v>2011</v>
      </c>
      <c r="I19" s="61">
        <v>72</v>
      </c>
      <c r="J19" s="59">
        <v>67.400000000000006</v>
      </c>
    </row>
    <row r="20" spans="2:29">
      <c r="B20" s="60">
        <v>2021</v>
      </c>
      <c r="C20" s="61">
        <v>6</v>
      </c>
      <c r="D20" s="59">
        <v>3.6</v>
      </c>
      <c r="E20" s="130">
        <v>16.3</v>
      </c>
      <c r="F20" s="59">
        <v>24.2</v>
      </c>
      <c r="H20" s="60">
        <v>2021</v>
      </c>
      <c r="I20" s="59">
        <v>77.7</v>
      </c>
      <c r="J20" s="59">
        <v>72.2</v>
      </c>
    </row>
    <row r="21" spans="2:29">
      <c r="B21" s="60">
        <v>2024</v>
      </c>
      <c r="C21" s="61">
        <v>5.2326269449179721</v>
      </c>
      <c r="D21" s="61">
        <v>3.4351130984197469</v>
      </c>
      <c r="E21" s="61">
        <v>17.384420852365224</v>
      </c>
      <c r="F21" s="61">
        <v>24.373506933770937</v>
      </c>
      <c r="H21" s="60">
        <v>2024</v>
      </c>
      <c r="I21" s="61">
        <v>77.382952202716794</v>
      </c>
      <c r="J21" s="61">
        <v>72.19137996780934</v>
      </c>
    </row>
    <row r="23" spans="2:29">
      <c r="C23" s="62"/>
      <c r="D23" s="62"/>
      <c r="E23" s="62"/>
    </row>
    <row r="24" spans="2:29">
      <c r="C24" s="62"/>
      <c r="D24" s="62"/>
      <c r="E24" s="62"/>
      <c r="F24" s="53"/>
    </row>
    <row r="25" spans="2:29">
      <c r="B25"/>
      <c r="C25"/>
      <c r="D25"/>
      <c r="E25"/>
      <c r="F25"/>
    </row>
    <row r="26" spans="2:29">
      <c r="B26"/>
      <c r="C26"/>
      <c r="D26"/>
      <c r="E26"/>
      <c r="F26"/>
    </row>
    <row r="27" spans="2:29">
      <c r="B27"/>
      <c r="C27" s="5"/>
      <c r="D27" s="5"/>
      <c r="E27" s="5"/>
      <c r="F27" s="5"/>
    </row>
    <row r="28" spans="2:29">
      <c r="B28"/>
      <c r="C28" s="5"/>
      <c r="D28" s="5"/>
      <c r="E28" s="5"/>
      <c r="F28" s="5"/>
    </row>
    <row r="29" spans="2:29">
      <c r="B29"/>
      <c r="C29" s="5"/>
      <c r="D29" s="5"/>
      <c r="E29" s="5"/>
      <c r="F29" s="5"/>
    </row>
    <row r="31" spans="2:29">
      <c r="B31"/>
      <c r="C31" s="5"/>
      <c r="D31" s="5"/>
      <c r="E31" s="5"/>
      <c r="F31" s="5"/>
    </row>
    <row r="32" spans="2:29">
      <c r="B32"/>
      <c r="C32" s="5"/>
      <c r="D32" s="5"/>
      <c r="E32" s="5"/>
      <c r="F32" s="5"/>
    </row>
    <row r="33" spans="2:6">
      <c r="B33"/>
      <c r="C33" s="5"/>
      <c r="D33" s="5"/>
      <c r="E33" s="5"/>
      <c r="F33" s="5"/>
    </row>
    <row r="34" spans="2:6">
      <c r="B34"/>
      <c r="C34" s="5"/>
      <c r="D34" s="5"/>
      <c r="E34" s="5"/>
      <c r="F34" s="5"/>
    </row>
    <row r="35" spans="2:6">
      <c r="B35"/>
      <c r="C35" s="5"/>
      <c r="D35" s="5"/>
      <c r="E35" s="5"/>
      <c r="F35" s="5"/>
    </row>
    <row r="37" spans="2:6">
      <c r="B37"/>
      <c r="C37" s="5"/>
      <c r="D37" s="5"/>
      <c r="E37" s="5"/>
      <c r="F37" s="5"/>
    </row>
    <row r="38" spans="2:6">
      <c r="B38"/>
      <c r="C38" s="5"/>
      <c r="D38" s="5"/>
      <c r="E38" s="5"/>
      <c r="F38" s="5"/>
    </row>
    <row r="39" spans="2:6">
      <c r="B39"/>
      <c r="C39" s="5"/>
      <c r="D39" s="5"/>
      <c r="E39" s="5"/>
      <c r="F39" s="5"/>
    </row>
    <row r="40" spans="2:6">
      <c r="B40"/>
      <c r="C40" s="5"/>
      <c r="D40" s="5"/>
      <c r="E40" s="5"/>
      <c r="F40" s="5"/>
    </row>
    <row r="41" spans="2:6">
      <c r="B41"/>
      <c r="C41" s="5"/>
      <c r="D41" s="5"/>
      <c r="E41" s="5"/>
      <c r="F41" s="5"/>
    </row>
    <row r="42" spans="2:6">
      <c r="B42"/>
      <c r="C42" s="5"/>
      <c r="D42" s="5"/>
      <c r="E42" s="5"/>
      <c r="F42" s="5"/>
    </row>
    <row r="43" spans="2:6">
      <c r="B43"/>
      <c r="C43" s="5"/>
      <c r="D43" s="5"/>
      <c r="E43" s="5"/>
      <c r="F43" s="5"/>
    </row>
    <row r="44" spans="2:6">
      <c r="B44"/>
      <c r="C44" s="5"/>
      <c r="D44" s="5"/>
      <c r="E44" s="5"/>
      <c r="F44" s="5"/>
    </row>
    <row r="45" spans="2:6">
      <c r="B45"/>
      <c r="C45" s="5"/>
      <c r="D45" s="5"/>
      <c r="E45" s="5"/>
      <c r="F45" s="5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topLeftCell="L1" zoomScaleNormal="100" workbookViewId="0">
      <selection activeCell="F2" sqref="F2:H2"/>
    </sheetView>
  </sheetViews>
  <sheetFormatPr defaultColWidth="8.6640625" defaultRowHeight="14.4"/>
  <cols>
    <col min="1" max="1" width="3.33203125" style="18" customWidth="1"/>
    <col min="2" max="2" width="7.6640625" style="63" customWidth="1"/>
    <col min="3" max="3" width="9.33203125" style="63" bestFit="1" customWidth="1"/>
    <col min="4" max="4" width="8.33203125" style="63" bestFit="1" customWidth="1"/>
    <col min="5" max="5" width="3.44140625" style="63" customWidth="1"/>
    <col min="6" max="6" width="7.5546875" style="63" customWidth="1"/>
    <col min="7" max="7" width="9.33203125" style="63" bestFit="1" customWidth="1"/>
    <col min="8" max="8" width="7.5546875" style="63" customWidth="1"/>
    <col min="9" max="9" width="3.6640625" style="63" customWidth="1"/>
    <col min="10" max="10" width="5.6640625" style="74" customWidth="1"/>
    <col min="11" max="11" width="9.33203125" style="74" bestFit="1" customWidth="1"/>
    <col min="12" max="12" width="5.6640625" style="74" customWidth="1"/>
    <col min="13" max="22" width="8.6640625" style="4"/>
    <col min="23" max="23" width="10.33203125" customWidth="1"/>
    <col min="26" max="16384" width="8.6640625" style="4"/>
  </cols>
  <sheetData>
    <row r="1" spans="1:28" s="6" customFormat="1" ht="24.6" customHeight="1">
      <c r="A1" s="18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10"/>
      <c r="W1"/>
      <c r="X1"/>
      <c r="Y1"/>
    </row>
    <row r="2" spans="1:28" s="6" customFormat="1" ht="25.95" customHeight="1">
      <c r="A2" s="18"/>
      <c r="B2" s="240" t="s">
        <v>74</v>
      </c>
      <c r="C2" s="240"/>
      <c r="D2" s="240"/>
      <c r="E2" s="63"/>
      <c r="F2" s="241" t="s">
        <v>75</v>
      </c>
      <c r="G2" s="241"/>
      <c r="H2" s="241"/>
      <c r="I2" s="63"/>
      <c r="J2" s="241" t="s">
        <v>76</v>
      </c>
      <c r="K2" s="241"/>
      <c r="L2" s="241"/>
      <c r="M2" s="10"/>
      <c r="N2" s="164" t="s">
        <v>232</v>
      </c>
      <c r="W2"/>
      <c r="X2"/>
      <c r="Y2"/>
    </row>
    <row r="3" spans="1:28" s="6" customFormat="1" ht="6" customHeight="1">
      <c r="A3" s="18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10"/>
      <c r="W3"/>
      <c r="X3"/>
      <c r="Y3"/>
    </row>
    <row r="4" spans="1:28" s="6" customFormat="1">
      <c r="A4" s="18"/>
      <c r="B4" s="64" t="s">
        <v>72</v>
      </c>
      <c r="C4" s="52" t="s">
        <v>17</v>
      </c>
      <c r="D4" s="52" t="s">
        <v>2</v>
      </c>
      <c r="E4" s="65"/>
      <c r="F4" s="64" t="s">
        <v>72</v>
      </c>
      <c r="G4" s="52" t="s">
        <v>17</v>
      </c>
      <c r="H4" s="52" t="s">
        <v>2</v>
      </c>
      <c r="I4" s="63"/>
      <c r="J4" s="64" t="s">
        <v>72</v>
      </c>
      <c r="K4" s="52" t="s">
        <v>17</v>
      </c>
      <c r="L4" s="64" t="s">
        <v>2</v>
      </c>
      <c r="M4" s="10"/>
      <c r="W4"/>
      <c r="X4"/>
      <c r="Y4"/>
    </row>
    <row r="5" spans="1:28" s="6" customFormat="1" ht="18" customHeight="1">
      <c r="A5" s="18"/>
      <c r="B5" s="30">
        <v>1961</v>
      </c>
      <c r="C5" s="66">
        <v>557756</v>
      </c>
      <c r="D5" s="66">
        <v>4294004</v>
      </c>
      <c r="E5" s="67"/>
      <c r="F5" s="68">
        <v>1961</v>
      </c>
      <c r="G5" s="66">
        <v>4721.0010000000002</v>
      </c>
      <c r="H5" s="66">
        <v>50623.569000000003</v>
      </c>
      <c r="I5" s="63"/>
      <c r="J5" s="69">
        <v>1961</v>
      </c>
      <c r="K5" s="70">
        <v>118.14358861605834</v>
      </c>
      <c r="L5" s="70">
        <f>D5/H5</f>
        <v>84.82222974045942</v>
      </c>
      <c r="M5" s="10"/>
      <c r="W5"/>
      <c r="X5"/>
      <c r="Y5"/>
      <c r="AA5" s="155"/>
      <c r="AB5" s="155"/>
    </row>
    <row r="6" spans="1:28" s="6" customFormat="1" ht="12.75" customHeight="1">
      <c r="A6" s="18"/>
      <c r="B6" s="30">
        <v>1970</v>
      </c>
      <c r="C6" s="66">
        <v>465947</v>
      </c>
      <c r="D6" s="66">
        <v>3607298</v>
      </c>
      <c r="E6" s="67"/>
      <c r="F6" s="68">
        <v>1971</v>
      </c>
      <c r="G6" s="66">
        <v>4680.7150000000001</v>
      </c>
      <c r="H6" s="66">
        <v>54136.546999999999</v>
      </c>
      <c r="I6" s="63"/>
      <c r="J6" s="69">
        <v>1970</v>
      </c>
      <c r="K6" s="70">
        <v>99.546116351882134</v>
      </c>
      <c r="L6" s="70">
        <f t="shared" ref="L6:L11" si="0">D6/H6</f>
        <v>66.633322587050117</v>
      </c>
      <c r="M6" s="10"/>
      <c r="W6" s="144"/>
      <c r="X6"/>
      <c r="Y6"/>
      <c r="AA6" s="155"/>
      <c r="AB6" s="155"/>
    </row>
    <row r="7" spans="1:28" s="6" customFormat="1" ht="12.75" customHeight="1">
      <c r="A7" s="18"/>
      <c r="B7" s="30">
        <v>1982</v>
      </c>
      <c r="C7" s="66">
        <v>436044</v>
      </c>
      <c r="D7" s="66">
        <v>3269170</v>
      </c>
      <c r="E7" s="67"/>
      <c r="F7" s="68">
        <v>1981</v>
      </c>
      <c r="G7" s="66">
        <v>4906.8779999999997</v>
      </c>
      <c r="H7" s="66">
        <v>56556.911</v>
      </c>
      <c r="I7" s="63"/>
      <c r="J7" s="69">
        <v>1982</v>
      </c>
      <c r="K7" s="70">
        <v>88.863835620123425</v>
      </c>
      <c r="L7" s="70">
        <f t="shared" si="0"/>
        <v>57.80319225708773</v>
      </c>
      <c r="M7" s="10"/>
      <c r="W7" s="144"/>
      <c r="X7"/>
      <c r="Y7"/>
      <c r="AA7" s="155"/>
      <c r="AB7" s="155"/>
    </row>
    <row r="8" spans="1:28" s="6" customFormat="1" ht="12.75" customHeight="1">
      <c r="A8" s="18"/>
      <c r="B8" s="30">
        <v>1990</v>
      </c>
      <c r="C8" s="66">
        <v>404204</v>
      </c>
      <c r="D8" s="66">
        <v>3023344</v>
      </c>
      <c r="E8" s="67"/>
      <c r="F8" s="68">
        <v>1991</v>
      </c>
      <c r="G8" s="66">
        <v>4966.3860000000004</v>
      </c>
      <c r="H8" s="66">
        <v>56778.031000000003</v>
      </c>
      <c r="I8" s="63"/>
      <c r="J8" s="69">
        <v>1990</v>
      </c>
      <c r="K8" s="70">
        <v>81.387954943494123</v>
      </c>
      <c r="L8" s="70">
        <f t="shared" si="0"/>
        <v>53.248482674575307</v>
      </c>
      <c r="M8" s="10"/>
      <c r="W8" s="144"/>
      <c r="X8"/>
      <c r="Y8"/>
      <c r="AA8" s="155"/>
      <c r="AB8" s="155"/>
    </row>
    <row r="9" spans="1:28" s="6" customFormat="1" ht="12.75" customHeight="1">
      <c r="A9" s="18"/>
      <c r="B9" s="30">
        <v>2000</v>
      </c>
      <c r="C9" s="66">
        <v>349036</v>
      </c>
      <c r="D9" s="66">
        <v>2396274</v>
      </c>
      <c r="E9" s="67"/>
      <c r="F9" s="71">
        <v>2001</v>
      </c>
      <c r="G9" s="66">
        <v>4968.991</v>
      </c>
      <c r="H9" s="66">
        <v>56995.743999999999</v>
      </c>
      <c r="I9" s="63"/>
      <c r="J9" s="72">
        <v>2000</v>
      </c>
      <c r="K9" s="70">
        <v>70.242831995469501</v>
      </c>
      <c r="L9" s="70">
        <f t="shared" si="0"/>
        <v>42.043033950043707</v>
      </c>
      <c r="M9" s="10"/>
      <c r="W9" s="144"/>
      <c r="X9"/>
      <c r="Y9"/>
      <c r="AA9" s="155"/>
      <c r="AB9" s="155"/>
    </row>
    <row r="10" spans="1:28" s="6" customFormat="1" ht="12.75" customHeight="1">
      <c r="A10" s="18"/>
      <c r="B10" s="30">
        <v>2010</v>
      </c>
      <c r="C10" s="66">
        <v>219677</v>
      </c>
      <c r="D10" s="66">
        <v>1620884</v>
      </c>
      <c r="E10" s="67"/>
      <c r="F10" s="71">
        <v>2011</v>
      </c>
      <c r="G10" s="66">
        <v>5002.9040000000005</v>
      </c>
      <c r="H10" s="66">
        <v>59433.743999999999</v>
      </c>
      <c r="I10" s="63"/>
      <c r="J10" s="72">
        <v>2010</v>
      </c>
      <c r="K10" s="70">
        <v>43.909897131745879</v>
      </c>
      <c r="L10" s="70">
        <f t="shared" si="0"/>
        <v>27.272116661538266</v>
      </c>
      <c r="M10" s="9"/>
      <c r="W10" s="144"/>
      <c r="X10"/>
      <c r="Y10"/>
      <c r="AA10" s="155"/>
      <c r="AB10" s="155"/>
    </row>
    <row r="11" spans="1:28" s="6" customFormat="1" ht="12.75" customHeight="1">
      <c r="A11" s="18"/>
      <c r="B11" s="30">
        <v>2020</v>
      </c>
      <c r="C11" s="66">
        <v>142986</v>
      </c>
      <c r="D11" s="66">
        <v>1118014</v>
      </c>
      <c r="E11" s="67"/>
      <c r="F11" s="71">
        <v>2021</v>
      </c>
      <c r="G11" s="66">
        <v>4833.3289999999997</v>
      </c>
      <c r="H11" s="66">
        <v>59030.133000000002</v>
      </c>
      <c r="I11" s="63"/>
      <c r="J11" s="72">
        <v>2020</v>
      </c>
      <c r="K11" s="70">
        <v>29.583336867819259</v>
      </c>
      <c r="L11" s="70">
        <f t="shared" si="0"/>
        <v>18.93971677143265</v>
      </c>
      <c r="M11" s="9"/>
      <c r="W11" s="144"/>
      <c r="X11"/>
      <c r="Y11"/>
      <c r="AA11" s="155"/>
      <c r="AB11" s="155"/>
    </row>
    <row r="12" spans="1:28" s="6" customFormat="1" ht="12.75" customHeight="1">
      <c r="A12" s="18"/>
      <c r="B12" s="73"/>
      <c r="C12" s="73"/>
      <c r="D12" s="63"/>
      <c r="E12" s="63"/>
      <c r="F12" s="63"/>
      <c r="G12" s="74"/>
      <c r="H12" s="63"/>
      <c r="I12" s="63"/>
      <c r="J12" s="63"/>
      <c r="K12" s="63"/>
      <c r="L12" s="63"/>
      <c r="M12" s="9"/>
      <c r="W12"/>
      <c r="X12"/>
      <c r="Y12"/>
      <c r="AA12" s="155"/>
      <c r="AB12" s="155"/>
    </row>
    <row r="13" spans="1:28" s="6" customFormat="1" ht="12.75" customHeight="1">
      <c r="A13" s="18"/>
      <c r="B13" s="73"/>
      <c r="C13" s="73"/>
      <c r="D13" s="63"/>
      <c r="E13" s="63"/>
      <c r="F13" s="63"/>
      <c r="G13" s="74"/>
      <c r="H13" s="63"/>
      <c r="I13" s="63"/>
      <c r="J13" s="63"/>
      <c r="K13" s="63"/>
      <c r="L13" s="63"/>
      <c r="M13" s="9"/>
      <c r="W13"/>
      <c r="X13"/>
      <c r="Y13"/>
      <c r="AA13" s="155"/>
      <c r="AB13" s="155"/>
    </row>
    <row r="14" spans="1:28" s="6" customFormat="1" ht="12.75" customHeight="1">
      <c r="A14" s="18"/>
      <c r="B14" s="73"/>
      <c r="C14" s="73"/>
      <c r="D14" s="63"/>
      <c r="E14" s="63"/>
      <c r="F14" s="63"/>
      <c r="G14" s="74"/>
      <c r="H14" s="63"/>
      <c r="I14" s="63"/>
      <c r="J14" s="63"/>
      <c r="K14" s="63"/>
      <c r="L14" s="63"/>
      <c r="M14" s="9"/>
      <c r="W14"/>
      <c r="X14"/>
      <c r="Y14"/>
      <c r="AA14" s="155"/>
      <c r="AB14" s="155"/>
    </row>
    <row r="15" spans="1:28" s="6" customFormat="1">
      <c r="A15" s="18"/>
      <c r="B15" s="63"/>
      <c r="C15" s="63"/>
      <c r="D15" s="63"/>
      <c r="E15" s="63"/>
      <c r="F15" s="63"/>
      <c r="G15" s="74"/>
      <c r="H15" s="63"/>
      <c r="I15" s="63"/>
      <c r="J15" s="74"/>
      <c r="K15" s="74"/>
      <c r="L15" s="74"/>
      <c r="W15"/>
      <c r="X15"/>
      <c r="Y15"/>
      <c r="AA15" s="155"/>
      <c r="AB15" s="155"/>
    </row>
    <row r="16" spans="1:28">
      <c r="G16" s="74"/>
      <c r="AA16" s="155"/>
      <c r="AB16" s="155"/>
    </row>
    <row r="17" spans="2:28">
      <c r="G17" s="74"/>
      <c r="N17" s="36" t="s">
        <v>77</v>
      </c>
      <c r="AA17" s="155"/>
      <c r="AB17" s="155"/>
    </row>
    <row r="18" spans="2:28">
      <c r="G18" s="74"/>
      <c r="N18" s="36"/>
      <c r="AA18" s="155"/>
      <c r="AB18" s="155"/>
    </row>
    <row r="19" spans="2:28">
      <c r="B19" s="240" t="s">
        <v>78</v>
      </c>
      <c r="C19" s="240"/>
      <c r="D19" s="240"/>
      <c r="E19" s="76"/>
      <c r="F19" s="241" t="s">
        <v>75</v>
      </c>
      <c r="G19" s="241"/>
      <c r="H19" s="241"/>
      <c r="I19" s="77"/>
      <c r="J19" s="241" t="s">
        <v>79</v>
      </c>
      <c r="K19" s="241"/>
      <c r="L19" s="241"/>
      <c r="AA19" s="155"/>
      <c r="AB19" s="155"/>
    </row>
    <row r="20" spans="2:28">
      <c r="J20" s="63"/>
      <c r="K20" s="63"/>
      <c r="L20" s="63"/>
      <c r="AA20" s="155"/>
      <c r="AB20" s="155"/>
    </row>
    <row r="21" spans="2:28">
      <c r="B21" s="64" t="s">
        <v>72</v>
      </c>
      <c r="C21" s="52" t="s">
        <v>17</v>
      </c>
      <c r="D21" s="52" t="s">
        <v>2</v>
      </c>
      <c r="E21" s="65"/>
      <c r="F21" s="64" t="s">
        <v>72</v>
      </c>
      <c r="G21" s="52" t="s">
        <v>17</v>
      </c>
      <c r="H21" s="52" t="s">
        <v>2</v>
      </c>
      <c r="I21" s="65"/>
      <c r="J21" s="64" t="s">
        <v>72</v>
      </c>
      <c r="K21" s="52" t="s">
        <v>17</v>
      </c>
      <c r="L21" s="64" t="s">
        <v>2</v>
      </c>
      <c r="AA21" s="155"/>
      <c r="AB21" s="155"/>
    </row>
    <row r="22" spans="2:28">
      <c r="B22" s="68">
        <v>1951</v>
      </c>
      <c r="C22" s="78">
        <v>135786</v>
      </c>
      <c r="D22" s="78">
        <v>1631467</v>
      </c>
      <c r="E22" s="75"/>
      <c r="F22" s="68">
        <v>1951</v>
      </c>
      <c r="G22" s="32">
        <v>4486.7489999999998</v>
      </c>
      <c r="H22" s="32">
        <v>47515.536999999997</v>
      </c>
      <c r="I22" s="79"/>
      <c r="J22" s="80">
        <v>1951</v>
      </c>
      <c r="K22" s="70">
        <v>30.263783420913448</v>
      </c>
      <c r="L22" s="70">
        <f t="shared" ref="L22:L29" si="1">D22/H22</f>
        <v>34.335442741602606</v>
      </c>
      <c r="AA22" s="155"/>
      <c r="AB22" s="155"/>
    </row>
    <row r="23" spans="2:28">
      <c r="B23" s="68">
        <v>1961</v>
      </c>
      <c r="C23" s="78">
        <v>151102</v>
      </c>
      <c r="D23" s="78">
        <v>2035039</v>
      </c>
      <c r="E23" s="75"/>
      <c r="F23" s="68">
        <v>1961</v>
      </c>
      <c r="G23" s="32">
        <v>4721.0010000000002</v>
      </c>
      <c r="H23" s="32">
        <v>50623.569000000003</v>
      </c>
      <c r="I23" s="79"/>
      <c r="J23" s="80">
        <v>1961</v>
      </c>
      <c r="K23" s="70">
        <v>32.006347806323276</v>
      </c>
      <c r="L23" s="70">
        <f t="shared" si="1"/>
        <v>40.199437538668995</v>
      </c>
      <c r="AA23" s="155"/>
      <c r="AB23" s="155"/>
    </row>
    <row r="24" spans="2:28">
      <c r="B24" s="68">
        <v>1971</v>
      </c>
      <c r="C24" s="78">
        <v>161242</v>
      </c>
      <c r="D24" s="78">
        <v>2389102</v>
      </c>
      <c r="E24" s="75"/>
      <c r="F24" s="68">
        <v>1971</v>
      </c>
      <c r="G24" s="32">
        <v>4680.7150000000001</v>
      </c>
      <c r="H24" s="32">
        <v>54136.546999999999</v>
      </c>
      <c r="I24" s="79"/>
      <c r="J24" s="80">
        <v>1971</v>
      </c>
      <c r="K24" s="70">
        <v>34.448155890713274</v>
      </c>
      <c r="L24" s="70">
        <f t="shared" si="1"/>
        <v>44.131037762715088</v>
      </c>
    </row>
    <row r="25" spans="2:28">
      <c r="B25" s="68">
        <v>1981</v>
      </c>
      <c r="C25" s="78">
        <v>192642</v>
      </c>
      <c r="D25" s="78">
        <v>3044262</v>
      </c>
      <c r="E25" s="75"/>
      <c r="F25" s="68">
        <v>1981</v>
      </c>
      <c r="G25" s="32">
        <v>4906.8779999999997</v>
      </c>
      <c r="H25" s="32">
        <v>56556.911</v>
      </c>
      <c r="I25" s="79"/>
      <c r="J25" s="80">
        <v>1981</v>
      </c>
      <c r="K25" s="70">
        <v>39.259586237929696</v>
      </c>
      <c r="L25" s="70">
        <f t="shared" si="1"/>
        <v>53.826525285300676</v>
      </c>
    </row>
    <row r="26" spans="2:28">
      <c r="B26" s="68">
        <v>1991</v>
      </c>
      <c r="C26" s="78">
        <v>197890</v>
      </c>
      <c r="D26" s="78">
        <v>3161689</v>
      </c>
      <c r="E26" s="75"/>
      <c r="F26" s="68">
        <v>1991</v>
      </c>
      <c r="G26" s="32">
        <v>4966.3860000000004</v>
      </c>
      <c r="H26" s="32">
        <v>56778.031000000003</v>
      </c>
      <c r="I26" s="79"/>
      <c r="J26" s="80">
        <v>1991</v>
      </c>
      <c r="K26" s="70">
        <v>39.845875854192563</v>
      </c>
      <c r="L26" s="70">
        <f t="shared" si="1"/>
        <v>55.685076504326119</v>
      </c>
    </row>
    <row r="27" spans="2:28">
      <c r="B27" s="71">
        <v>2001</v>
      </c>
      <c r="C27" s="78">
        <v>213040</v>
      </c>
      <c r="D27" s="78">
        <v>3566745</v>
      </c>
      <c r="E27" s="75"/>
      <c r="F27" s="71">
        <v>2001</v>
      </c>
      <c r="G27" s="32">
        <v>4968.991</v>
      </c>
      <c r="H27" s="32">
        <v>56995.743999999999</v>
      </c>
      <c r="I27" s="79"/>
      <c r="J27" s="80">
        <v>2001</v>
      </c>
      <c r="K27" s="70">
        <v>42.873895324020509</v>
      </c>
      <c r="L27" s="70">
        <f t="shared" si="1"/>
        <v>62.57914626046464</v>
      </c>
    </row>
    <row r="28" spans="2:28">
      <c r="B28" s="71">
        <v>2011</v>
      </c>
      <c r="C28" s="78">
        <v>289464</v>
      </c>
      <c r="D28" s="78">
        <v>4775856</v>
      </c>
      <c r="E28" s="75"/>
      <c r="F28" s="71">
        <v>2011</v>
      </c>
      <c r="G28" s="32">
        <v>5002.9040000000005</v>
      </c>
      <c r="H28" s="32">
        <v>59433.743999999999</v>
      </c>
      <c r="I28" s="79"/>
      <c r="J28" s="80">
        <v>2011</v>
      </c>
      <c r="K28" s="70">
        <v>57.859195379323687</v>
      </c>
      <c r="L28" s="70">
        <f t="shared" si="1"/>
        <v>80.35596747867676</v>
      </c>
    </row>
    <row r="29" spans="2:28">
      <c r="B29" s="71">
        <v>2021</v>
      </c>
      <c r="C29" s="78">
        <v>321537</v>
      </c>
      <c r="D29" s="78">
        <v>5144482</v>
      </c>
      <c r="E29" s="75"/>
      <c r="F29" s="71">
        <v>2021</v>
      </c>
      <c r="G29" s="32">
        <v>4833.3289999999997</v>
      </c>
      <c r="H29" s="32">
        <v>59030.133000000002</v>
      </c>
      <c r="I29" s="79"/>
      <c r="J29" s="80">
        <v>2023</v>
      </c>
      <c r="K29" s="70">
        <v>66.524956194788302</v>
      </c>
      <c r="L29" s="70">
        <f t="shared" si="1"/>
        <v>87.150100102264716</v>
      </c>
    </row>
    <row r="34" spans="2:6">
      <c r="B34"/>
      <c r="C34"/>
      <c r="D34"/>
    </row>
    <row r="35" spans="2:6">
      <c r="B35"/>
      <c r="C35"/>
      <c r="D35"/>
    </row>
    <row r="36" spans="2:6">
      <c r="B36"/>
      <c r="C36"/>
      <c r="D36"/>
    </row>
    <row r="37" spans="2:6">
      <c r="B37"/>
      <c r="C37"/>
      <c r="D37"/>
      <c r="F37" s="145"/>
    </row>
    <row r="38" spans="2:6">
      <c r="B38" s="144"/>
      <c r="C38"/>
      <c r="D38"/>
      <c r="F38" s="145"/>
    </row>
    <row r="39" spans="2:6">
      <c r="B39" s="144"/>
      <c r="C39"/>
      <c r="D39"/>
      <c r="F39" s="145"/>
    </row>
    <row r="40" spans="2:6">
      <c r="B40" s="144"/>
      <c r="C40"/>
      <c r="D40"/>
      <c r="F40" s="145"/>
    </row>
    <row r="41" spans="2:6">
      <c r="B41" s="144"/>
      <c r="C41"/>
      <c r="D41"/>
      <c r="F41" s="145"/>
    </row>
    <row r="42" spans="2:6">
      <c r="B42" s="144"/>
      <c r="C42"/>
      <c r="D42"/>
      <c r="F42" s="145"/>
    </row>
    <row r="43" spans="2:6">
      <c r="B43" s="144"/>
      <c r="C43"/>
      <c r="D43"/>
      <c r="F43" s="145"/>
    </row>
    <row r="44" spans="2:6">
      <c r="B44"/>
      <c r="C44"/>
      <c r="D44"/>
      <c r="F44" s="145"/>
    </row>
    <row r="45" spans="2:6">
      <c r="B45"/>
      <c r="C45"/>
      <c r="D45"/>
      <c r="F45" s="145"/>
    </row>
    <row r="46" spans="2:6">
      <c r="B46"/>
      <c r="C46"/>
      <c r="D46"/>
      <c r="F46" s="145"/>
    </row>
    <row r="47" spans="2:6">
      <c r="B47"/>
      <c r="C47"/>
      <c r="D47"/>
      <c r="F47" s="145"/>
    </row>
    <row r="48" spans="2:6">
      <c r="B48"/>
      <c r="C48"/>
      <c r="D48"/>
      <c r="F48" s="145"/>
    </row>
    <row r="49" spans="2:6">
      <c r="B49"/>
      <c r="C49"/>
      <c r="D49"/>
      <c r="F49" s="145"/>
    </row>
    <row r="50" spans="2:6">
      <c r="B50"/>
      <c r="C50"/>
      <c r="D50"/>
      <c r="F50" s="145"/>
    </row>
    <row r="51" spans="2:6">
      <c r="B51"/>
      <c r="C51"/>
      <c r="D51"/>
      <c r="F51" s="145"/>
    </row>
    <row r="52" spans="2:6">
      <c r="B52"/>
      <c r="C52"/>
      <c r="D52"/>
      <c r="F52" s="145"/>
    </row>
    <row r="53" spans="2:6">
      <c r="B53"/>
      <c r="C53"/>
      <c r="D53"/>
      <c r="F53" s="145"/>
    </row>
    <row r="54" spans="2:6">
      <c r="B54"/>
      <c r="C54"/>
      <c r="D54"/>
      <c r="F54" s="145"/>
    </row>
    <row r="55" spans="2:6">
      <c r="B55"/>
      <c r="C55"/>
      <c r="D55"/>
      <c r="F55" s="145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zoomScaleNormal="100" workbookViewId="0">
      <selection activeCell="H2" sqref="H2"/>
    </sheetView>
  </sheetViews>
  <sheetFormatPr defaultRowHeight="14.4"/>
  <cols>
    <col min="1" max="1" width="3.33203125" style="18" customWidth="1"/>
    <col min="2" max="2" width="14.6640625" style="20" bestFit="1" customWidth="1"/>
    <col min="3" max="3" width="8.5546875" style="20" customWidth="1"/>
    <col min="4" max="5" width="9.6640625" style="20" customWidth="1"/>
    <col min="6" max="8" width="9.33203125" bestFit="1" customWidth="1"/>
    <col min="9" max="9" width="9.5546875" bestFit="1" customWidth="1"/>
  </cols>
  <sheetData>
    <row r="2" spans="2:8" ht="32.700000000000003" customHeight="1">
      <c r="B2" s="30"/>
      <c r="C2" s="30"/>
      <c r="D2" s="92" t="s">
        <v>17</v>
      </c>
      <c r="E2" s="92" t="s">
        <v>2</v>
      </c>
      <c r="H2" s="164" t="s">
        <v>231</v>
      </c>
    </row>
    <row r="3" spans="2:8">
      <c r="B3" s="92" t="s">
        <v>80</v>
      </c>
      <c r="C3" s="21" t="s">
        <v>200</v>
      </c>
      <c r="D3" s="93">
        <v>2.0796032722426241</v>
      </c>
      <c r="E3" s="93">
        <v>6.3594478498222431</v>
      </c>
    </row>
    <row r="4" spans="2:8">
      <c r="B4" s="92"/>
      <c r="C4" s="21" t="s">
        <v>201</v>
      </c>
      <c r="D4" s="93">
        <v>8.7230736278383425</v>
      </c>
      <c r="E4" s="93">
        <v>14.335683517239115</v>
      </c>
      <c r="F4" s="1"/>
    </row>
    <row r="5" spans="2:8" ht="24">
      <c r="B5" s="92" t="s">
        <v>203</v>
      </c>
      <c r="C5" s="220" t="s">
        <v>202</v>
      </c>
      <c r="D5" s="93">
        <v>13.439970392934406</v>
      </c>
      <c r="E5" s="93">
        <v>10.42</v>
      </c>
      <c r="F5" s="1"/>
    </row>
    <row r="6" spans="2:8" ht="24">
      <c r="B6" s="92" t="s">
        <v>81</v>
      </c>
      <c r="C6" s="21" t="s">
        <v>204</v>
      </c>
      <c r="D6" s="93">
        <v>25.978443707235915</v>
      </c>
      <c r="E6" s="93">
        <v>25.68955238471332</v>
      </c>
      <c r="F6" s="1"/>
    </row>
    <row r="7" spans="2:8">
      <c r="B7" s="92"/>
      <c r="C7" s="92" t="s">
        <v>82</v>
      </c>
      <c r="D7" s="93">
        <v>49.778913325737257</v>
      </c>
      <c r="E7" s="93">
        <v>43.187465639923964</v>
      </c>
      <c r="F7" s="1"/>
    </row>
    <row r="8" spans="2:8">
      <c r="B8" s="29"/>
      <c r="C8" s="29"/>
      <c r="D8" s="29"/>
      <c r="E8" s="29"/>
      <c r="F8" s="1"/>
    </row>
    <row r="9" spans="2:8">
      <c r="B9" s="29"/>
      <c r="C9" s="29"/>
      <c r="D9" s="131"/>
      <c r="E9" s="29"/>
      <c r="F9" s="1"/>
    </row>
    <row r="10" spans="2:8">
      <c r="B10" s="29"/>
      <c r="C10" s="29"/>
      <c r="D10" s="131"/>
      <c r="E10" s="29"/>
      <c r="F10" s="1"/>
    </row>
    <row r="11" spans="2:8">
      <c r="D11" s="131"/>
      <c r="E11" s="29"/>
    </row>
    <row r="12" spans="2:8">
      <c r="D12" s="131"/>
      <c r="E12" s="29"/>
    </row>
    <row r="13" spans="2:8">
      <c r="D13" s="131"/>
      <c r="E13" s="29"/>
      <c r="H13" s="36" t="s">
        <v>83</v>
      </c>
    </row>
    <row r="14" spans="2:8">
      <c r="D14" s="131"/>
      <c r="E14" s="29"/>
      <c r="H14" s="16"/>
    </row>
    <row r="16" spans="2:8">
      <c r="D16" s="131"/>
    </row>
    <row r="17" spans="2:9">
      <c r="D17" s="131"/>
    </row>
    <row r="18" spans="2:9">
      <c r="B18"/>
      <c r="C18"/>
      <c r="D18" s="146"/>
      <c r="E18" s="146"/>
      <c r="F18" s="146"/>
      <c r="G18" s="146"/>
      <c r="H18" s="146"/>
      <c r="I18" s="146"/>
    </row>
    <row r="19" spans="2:9">
      <c r="B19" s="146"/>
      <c r="C19" s="146"/>
      <c r="D19" s="146"/>
      <c r="E19" s="146"/>
      <c r="F19" s="146"/>
      <c r="G19" s="146"/>
      <c r="H19" s="146"/>
      <c r="I19" s="146"/>
    </row>
    <row r="20" spans="2:9">
      <c r="B20" s="146"/>
      <c r="C20" s="146"/>
      <c r="D20" s="146"/>
      <c r="E20" s="146"/>
      <c r="F20" s="146"/>
      <c r="G20" s="146"/>
      <c r="H20" s="147"/>
      <c r="I20" s="147"/>
    </row>
    <row r="21" spans="2:9">
      <c r="B21" s="5"/>
      <c r="C21" s="5"/>
      <c r="D21" s="5"/>
      <c r="E21" s="5"/>
      <c r="F21" s="5"/>
      <c r="G21" s="5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3"/>
  <sheetViews>
    <sheetView zoomScaleNormal="100" workbookViewId="0">
      <selection activeCell="G4" sqref="G4:H4"/>
    </sheetView>
  </sheetViews>
  <sheetFormatPr defaultColWidth="8.6640625" defaultRowHeight="14.4"/>
  <cols>
    <col min="1" max="1" width="3.33203125" style="18" customWidth="1"/>
    <col min="2" max="2" width="12.33203125" style="95" customWidth="1"/>
    <col min="3" max="3" width="8.6640625" style="95"/>
    <col min="4" max="9" width="7.6640625" style="95" customWidth="1"/>
    <col min="10" max="16384" width="8.6640625" style="14"/>
  </cols>
  <sheetData>
    <row r="2" spans="2:11">
      <c r="B2" s="105" t="s">
        <v>84</v>
      </c>
      <c r="C2" s="94"/>
      <c r="D2" s="97" t="s">
        <v>85</v>
      </c>
      <c r="E2" s="97" t="s">
        <v>86</v>
      </c>
      <c r="F2" s="97" t="s">
        <v>87</v>
      </c>
      <c r="G2" s="97" t="s">
        <v>88</v>
      </c>
      <c r="H2" s="97" t="s">
        <v>89</v>
      </c>
      <c r="I2" s="97" t="s">
        <v>68</v>
      </c>
      <c r="K2" s="164" t="s">
        <v>233</v>
      </c>
    </row>
    <row r="3" spans="2:11">
      <c r="B3" s="94" t="s">
        <v>90</v>
      </c>
      <c r="C3" s="94" t="s">
        <v>2</v>
      </c>
      <c r="D3" s="96">
        <v>44.847549632057969</v>
      </c>
      <c r="E3" s="96">
        <v>16.8061633974805</v>
      </c>
      <c r="F3" s="96">
        <v>16.187305224869906</v>
      </c>
      <c r="G3" s="96">
        <v>14.217298207079349</v>
      </c>
      <c r="H3" s="96">
        <v>7.9416835385122759</v>
      </c>
      <c r="I3" s="96">
        <v>100</v>
      </c>
    </row>
    <row r="4" spans="2:11" ht="11.1" customHeight="1">
      <c r="B4" s="94"/>
      <c r="C4" s="94" t="s">
        <v>17</v>
      </c>
      <c r="D4" s="96">
        <v>0.48227924460575117</v>
      </c>
      <c r="E4" s="96">
        <v>4.3881864954333345</v>
      </c>
      <c r="F4" s="96">
        <v>18.164439004772728</v>
      </c>
      <c r="G4" s="96">
        <v>46.318167617224368</v>
      </c>
      <c r="H4" s="96">
        <v>30.64692763796381</v>
      </c>
      <c r="I4" s="96">
        <v>100</v>
      </c>
    </row>
    <row r="5" spans="2:11">
      <c r="B5" s="94" t="s">
        <v>65</v>
      </c>
      <c r="C5" s="94"/>
      <c r="D5" s="96"/>
      <c r="E5" s="96"/>
      <c r="F5" s="96"/>
      <c r="G5" s="96"/>
      <c r="H5" s="96"/>
      <c r="I5" s="96"/>
    </row>
    <row r="6" spans="2:11">
      <c r="B6" s="94" t="s">
        <v>91</v>
      </c>
      <c r="C6" s="94" t="s">
        <v>2</v>
      </c>
      <c r="D6" s="96">
        <v>26.799949386308995</v>
      </c>
      <c r="E6" s="96">
        <v>18.575224598253829</v>
      </c>
      <c r="F6" s="96">
        <v>19.815260027837532</v>
      </c>
      <c r="G6" s="96">
        <v>19.865873718840945</v>
      </c>
      <c r="H6" s="96">
        <v>14.943692268758699</v>
      </c>
      <c r="I6" s="96">
        <v>100</v>
      </c>
    </row>
    <row r="7" spans="2:11">
      <c r="B7" s="94"/>
      <c r="C7" s="94" t="s">
        <v>17</v>
      </c>
      <c r="D7" s="96">
        <v>0.76923076923076927</v>
      </c>
      <c r="E7" s="96">
        <v>2.8205128205128207</v>
      </c>
      <c r="F7" s="96">
        <v>12.564102564102564</v>
      </c>
      <c r="G7" s="96">
        <v>30</v>
      </c>
      <c r="H7" s="96">
        <v>53.846153846153847</v>
      </c>
      <c r="I7" s="96">
        <v>100</v>
      </c>
    </row>
    <row r="9" spans="2:11">
      <c r="B9" s="107"/>
      <c r="D9" s="137"/>
      <c r="E9" s="137"/>
      <c r="F9" s="137"/>
      <c r="G9" s="157"/>
      <c r="H9" s="157"/>
      <c r="I9" s="137"/>
    </row>
    <row r="10" spans="2:11">
      <c r="D10" s="108"/>
      <c r="E10" s="108"/>
      <c r="F10" s="108"/>
      <c r="G10" s="108"/>
      <c r="H10" s="108"/>
      <c r="I10" s="108"/>
    </row>
    <row r="11" spans="2:11">
      <c r="D11" s="108"/>
      <c r="E11" s="108"/>
      <c r="F11" s="108"/>
      <c r="G11" s="108"/>
      <c r="H11" s="108"/>
      <c r="I11" s="108"/>
    </row>
    <row r="12" spans="2:11">
      <c r="D12" s="137"/>
      <c r="E12" s="137"/>
      <c r="F12" s="137"/>
      <c r="G12" s="137"/>
      <c r="H12" s="137"/>
      <c r="I12" s="137"/>
    </row>
    <row r="13" spans="2:11">
      <c r="D13" s="108"/>
      <c r="E13" s="108"/>
      <c r="F13" s="108"/>
      <c r="G13" s="108"/>
      <c r="H13" s="108"/>
      <c r="I13" s="108"/>
    </row>
    <row r="14" spans="2:11">
      <c r="D14" s="108"/>
      <c r="E14" s="108"/>
      <c r="F14" s="108"/>
      <c r="G14" s="108"/>
      <c r="H14" s="108"/>
      <c r="I14" s="108"/>
    </row>
    <row r="15" spans="2:11">
      <c r="K15" s="36" t="s">
        <v>92</v>
      </c>
    </row>
    <row r="19" spans="2:17"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</row>
    <row r="20" spans="2:17">
      <c r="B20" s="148"/>
      <c r="C20" s="149"/>
      <c r="D20" s="149"/>
      <c r="E20" s="149"/>
      <c r="F20" s="149"/>
      <c r="G20" s="149"/>
      <c r="H20" s="149"/>
      <c r="I20" s="148"/>
      <c r="J20" s="148"/>
      <c r="K20" s="148"/>
      <c r="L20" s="149"/>
      <c r="M20" s="149"/>
      <c r="N20" s="149"/>
      <c r="O20" s="149"/>
      <c r="P20" s="149"/>
      <c r="Q20" s="149"/>
    </row>
    <row r="21" spans="2:17"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</row>
    <row r="22" spans="2:17">
      <c r="B22" s="137"/>
      <c r="C22" s="156"/>
      <c r="D22" s="156"/>
      <c r="E22" s="156"/>
      <c r="F22" s="156"/>
      <c r="G22" s="156"/>
      <c r="H22" s="156"/>
      <c r="I22" s="137"/>
      <c r="J22" s="137"/>
      <c r="K22" s="137"/>
      <c r="L22" s="156"/>
      <c r="M22" s="156"/>
      <c r="N22" s="156"/>
      <c r="O22" s="156"/>
      <c r="P22" s="156"/>
      <c r="Q22" s="156"/>
    </row>
    <row r="23" spans="2:17">
      <c r="B23" s="137"/>
      <c r="C23" s="156"/>
      <c r="D23" s="156"/>
      <c r="E23" s="156"/>
      <c r="F23" s="156"/>
      <c r="G23" s="156"/>
      <c r="H23" s="156"/>
      <c r="I23" s="137"/>
      <c r="J23" s="137"/>
      <c r="K23" s="137"/>
      <c r="L23" s="156"/>
      <c r="M23" s="156"/>
      <c r="N23" s="156"/>
      <c r="O23" s="156"/>
      <c r="P23" s="156"/>
      <c r="Q23" s="156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0"/>
  <sheetViews>
    <sheetView zoomScaleNormal="100" workbookViewId="0">
      <selection activeCell="I19" sqref="I19"/>
    </sheetView>
  </sheetViews>
  <sheetFormatPr defaultRowHeight="14.4"/>
  <cols>
    <col min="1" max="1" width="3.33203125" style="18" customWidth="1"/>
    <col min="2" max="2" width="13.6640625" style="20" customWidth="1"/>
    <col min="3" max="21" width="7.109375" style="20" customWidth="1"/>
  </cols>
  <sheetData>
    <row r="2" spans="1:22" s="11" customFormat="1" ht="36">
      <c r="A2" s="18"/>
      <c r="B2" s="121" t="s">
        <v>93</v>
      </c>
      <c r="C2" s="87">
        <v>1861</v>
      </c>
      <c r="D2" s="87">
        <v>1871</v>
      </c>
      <c r="E2" s="87">
        <v>1881</v>
      </c>
      <c r="F2" s="87"/>
      <c r="G2" s="87">
        <v>1901</v>
      </c>
      <c r="H2" s="87">
        <v>1911</v>
      </c>
      <c r="I2" s="87">
        <v>1921</v>
      </c>
      <c r="J2" s="87">
        <v>1931</v>
      </c>
      <c r="K2" s="87">
        <v>1936</v>
      </c>
      <c r="L2" s="87"/>
      <c r="M2" s="87">
        <v>1951</v>
      </c>
      <c r="N2" s="87">
        <v>1961</v>
      </c>
      <c r="O2" s="87">
        <v>1971</v>
      </c>
      <c r="P2" s="87">
        <v>1981</v>
      </c>
      <c r="Q2" s="87">
        <v>1991</v>
      </c>
      <c r="R2" s="87">
        <v>2001</v>
      </c>
      <c r="S2" s="87">
        <v>2011</v>
      </c>
      <c r="T2" s="87">
        <v>2021</v>
      </c>
      <c r="U2" s="87">
        <v>2024</v>
      </c>
    </row>
    <row r="3" spans="1:22">
      <c r="B3" s="30" t="s">
        <v>113</v>
      </c>
      <c r="C3" s="100">
        <v>100</v>
      </c>
      <c r="D3" s="100">
        <v>111.89535290880896</v>
      </c>
      <c r="E3" s="100">
        <v>122.50512730728829</v>
      </c>
      <c r="F3" s="100"/>
      <c r="G3" s="100">
        <v>154.85468460807363</v>
      </c>
      <c r="H3" s="100">
        <v>169.81141513681158</v>
      </c>
      <c r="I3" s="100">
        <v>198.83447551398129</v>
      </c>
      <c r="J3" s="100">
        <v>190.04051823320495</v>
      </c>
      <c r="K3" s="100">
        <v>206.03271472162473</v>
      </c>
      <c r="L3" s="100"/>
      <c r="M3" s="100">
        <v>245.45545495472965</v>
      </c>
      <c r="N3" s="100">
        <v>294.12735731078988</v>
      </c>
      <c r="O3" s="100">
        <v>321.54969736381372</v>
      </c>
      <c r="P3" s="100">
        <v>351.04797158721425</v>
      </c>
      <c r="Q3" s="100">
        <v>349.43724676104245</v>
      </c>
      <c r="R3" s="100">
        <v>343.51458156170281</v>
      </c>
      <c r="S3" s="100">
        <v>328.92801760792355</v>
      </c>
      <c r="T3" s="100">
        <v>317.86303836726529</v>
      </c>
      <c r="U3" s="100">
        <v>314.48651893352013</v>
      </c>
    </row>
    <row r="4" spans="1:22">
      <c r="B4" s="30" t="s">
        <v>94</v>
      </c>
      <c r="C4" s="100">
        <v>100</v>
      </c>
      <c r="D4" s="100">
        <v>107.11695766129945</v>
      </c>
      <c r="E4" s="100">
        <v>121.6835891702013</v>
      </c>
      <c r="F4" s="100"/>
      <c r="G4" s="100">
        <v>147.50100720206058</v>
      </c>
      <c r="H4" s="100">
        <v>157.19323341285326</v>
      </c>
      <c r="I4" s="100">
        <v>173.1713058318131</v>
      </c>
      <c r="J4" s="100">
        <v>159.61776115957247</v>
      </c>
      <c r="K4" s="100">
        <v>162.42525202685266</v>
      </c>
      <c r="L4" s="100"/>
      <c r="M4" s="100">
        <v>180.90299625637704</v>
      </c>
      <c r="N4" s="100">
        <v>187.09151732161206</v>
      </c>
      <c r="O4" s="100">
        <v>182.7987995056788</v>
      </c>
      <c r="P4" s="100">
        <v>190.35983142379894</v>
      </c>
      <c r="Q4" s="100">
        <v>193.17637579274719</v>
      </c>
      <c r="R4" s="100">
        <v>193.84814561652078</v>
      </c>
      <c r="S4" s="100">
        <v>196.70724144330919</v>
      </c>
      <c r="T4" s="100">
        <v>190.01308230991043</v>
      </c>
      <c r="U4" s="100">
        <v>188.23633260754428</v>
      </c>
    </row>
    <row r="5" spans="1:22">
      <c r="V5" s="36"/>
    </row>
    <row r="6" spans="1:22">
      <c r="I6" s="20" t="s">
        <v>194</v>
      </c>
    </row>
    <row r="7" spans="1:22">
      <c r="B7" s="30"/>
      <c r="C7" s="30">
        <v>1881</v>
      </c>
      <c r="D7" s="30"/>
      <c r="E7" s="30">
        <v>2024</v>
      </c>
      <c r="F7" s="30"/>
      <c r="I7" s="160"/>
      <c r="L7" s="99"/>
    </row>
    <row r="8" spans="1:22" ht="26.7" customHeight="1">
      <c r="B8" s="92" t="s">
        <v>95</v>
      </c>
      <c r="C8" s="21" t="s">
        <v>113</v>
      </c>
      <c r="D8" s="21" t="s">
        <v>94</v>
      </c>
      <c r="E8" s="21" t="s">
        <v>113</v>
      </c>
      <c r="F8" s="21" t="s">
        <v>94</v>
      </c>
      <c r="I8" s="242"/>
      <c r="J8" s="242"/>
    </row>
    <row r="9" spans="1:22" ht="34.950000000000003" customHeight="1">
      <c r="B9" s="98" t="s">
        <v>96</v>
      </c>
      <c r="C9" s="134"/>
      <c r="D9" s="134"/>
      <c r="E9" s="134"/>
      <c r="F9" s="134"/>
      <c r="H9" s="120"/>
      <c r="I9" s="120"/>
      <c r="J9" s="120"/>
      <c r="K9" s="120"/>
    </row>
    <row r="10" spans="1:22">
      <c r="B10" s="98" t="s">
        <v>97</v>
      </c>
      <c r="C10" s="134"/>
      <c r="D10" s="134"/>
      <c r="E10" s="134"/>
      <c r="F10" s="134"/>
      <c r="H10" s="119"/>
      <c r="I10" s="118"/>
      <c r="J10" s="118"/>
    </row>
    <row r="11" spans="1:22">
      <c r="B11" s="98" t="s">
        <v>98</v>
      </c>
      <c r="C11" s="150">
        <v>5.07</v>
      </c>
      <c r="D11" s="100">
        <v>4.5</v>
      </c>
      <c r="E11" s="150">
        <v>22.155999999999999</v>
      </c>
      <c r="F11" s="100">
        <v>23.9</v>
      </c>
      <c r="H11" s="119"/>
      <c r="I11" s="118"/>
      <c r="J11" s="118"/>
    </row>
    <row r="12" spans="1:22">
      <c r="B12" s="116"/>
      <c r="C12" s="117"/>
      <c r="D12" s="117"/>
      <c r="E12" s="118"/>
      <c r="F12" s="118"/>
      <c r="G12" s="118"/>
      <c r="H12" s="119"/>
      <c r="I12" s="118"/>
      <c r="J12" s="118"/>
    </row>
    <row r="13" spans="1:22">
      <c r="C13" s="117"/>
      <c r="D13" s="117"/>
      <c r="E13" s="118"/>
      <c r="F13" s="118"/>
      <c r="G13" s="118"/>
      <c r="H13" s="118"/>
      <c r="I13" s="118"/>
      <c r="J13" s="118"/>
    </row>
    <row r="14" spans="1:22">
      <c r="B14" s="126"/>
      <c r="C14" s="133"/>
      <c r="D14" s="133"/>
    </row>
    <row r="17" spans="3:21">
      <c r="C17" s="132"/>
      <c r="D17" s="132"/>
      <c r="E17" s="132"/>
      <c r="G17" s="132"/>
      <c r="H17" s="132"/>
      <c r="I17" s="132"/>
      <c r="J17" s="132"/>
      <c r="K17" s="132"/>
      <c r="M17" s="132"/>
      <c r="N17" s="132"/>
      <c r="O17" s="132"/>
      <c r="P17" s="132"/>
      <c r="Q17" s="132"/>
      <c r="R17" s="132"/>
      <c r="S17" s="132"/>
      <c r="T17" s="132"/>
      <c r="U17" s="132"/>
    </row>
    <row r="18" spans="3:21">
      <c r="C18" s="132"/>
      <c r="D18" s="132"/>
      <c r="E18" s="132"/>
      <c r="G18" s="132"/>
      <c r="H18" s="132"/>
      <c r="I18" s="17" t="s">
        <v>175</v>
      </c>
      <c r="J18" s="132"/>
      <c r="K18" s="132"/>
      <c r="M18" s="132"/>
      <c r="N18" s="132"/>
      <c r="O18" s="132"/>
      <c r="P18" s="132"/>
      <c r="Q18" s="132"/>
      <c r="R18" s="132"/>
      <c r="S18" s="132"/>
      <c r="T18" s="132"/>
      <c r="U18" s="132"/>
    </row>
    <row r="19" spans="3:21">
      <c r="I19" s="17"/>
    </row>
    <row r="20" spans="3:21">
      <c r="I20" s="16"/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G19" sqref="G19"/>
    </sheetView>
  </sheetViews>
  <sheetFormatPr defaultRowHeight="14.4"/>
  <cols>
    <col min="1" max="1" width="3.33203125" style="18" customWidth="1"/>
    <col min="2" max="2" width="8.6640625" style="20"/>
    <col min="3" max="3" width="9.44140625" style="20" bestFit="1" customWidth="1"/>
    <col min="4" max="4" width="9" style="20" bestFit="1" customWidth="1"/>
    <col min="5" max="5" width="10" style="20" bestFit="1" customWidth="1"/>
    <col min="6" max="6" width="9.5546875" bestFit="1" customWidth="1"/>
    <col min="7" max="7" width="10.5546875" bestFit="1" customWidth="1"/>
    <col min="8" max="8" width="11.5546875" bestFit="1" customWidth="1"/>
    <col min="9" max="10" width="10.5546875" bestFit="1" customWidth="1"/>
    <col min="11" max="11" width="11.5546875" bestFit="1" customWidth="1"/>
  </cols>
  <sheetData>
    <row r="2" spans="2:7">
      <c r="B2" s="101"/>
      <c r="G2" s="164" t="s">
        <v>234</v>
      </c>
    </row>
    <row r="4" spans="2:7">
      <c r="B4" s="30"/>
      <c r="C4" s="30"/>
      <c r="D4" s="103" t="s">
        <v>99</v>
      </c>
      <c r="E4" s="103" t="s">
        <v>100</v>
      </c>
    </row>
    <row r="5" spans="2:7">
      <c r="B5" s="30">
        <v>1951</v>
      </c>
      <c r="C5" s="30" t="s">
        <v>113</v>
      </c>
      <c r="D5" s="104">
        <v>5.2778772733418569</v>
      </c>
      <c r="E5" s="104">
        <v>2.4726558515647423</v>
      </c>
    </row>
    <row r="6" spans="2:7">
      <c r="B6" s="30"/>
      <c r="C6" s="30" t="s">
        <v>94</v>
      </c>
      <c r="D6" s="104">
        <v>2.5038114208569331</v>
      </c>
      <c r="E6" s="104">
        <v>0.91663559257080807</v>
      </c>
    </row>
    <row r="7" spans="2:7">
      <c r="B7" s="30">
        <v>1991</v>
      </c>
      <c r="C7" s="30" t="s">
        <v>113</v>
      </c>
      <c r="D7" s="104">
        <v>18.070001073206697</v>
      </c>
      <c r="E7" s="104">
        <v>5.6792853998783697</v>
      </c>
    </row>
    <row r="8" spans="2:7">
      <c r="B8" s="30"/>
      <c r="C8" s="30" t="s">
        <v>94</v>
      </c>
      <c r="D8" s="104">
        <v>14.723725379500054</v>
      </c>
      <c r="E8" s="104">
        <v>3.1591979542420794</v>
      </c>
    </row>
    <row r="9" spans="2:7">
      <c r="B9" s="30">
        <v>2024</v>
      </c>
      <c r="C9" s="30" t="s">
        <v>113</v>
      </c>
      <c r="D9" s="104">
        <v>31.5</v>
      </c>
      <c r="E9" s="104">
        <v>17.899999999999999</v>
      </c>
      <c r="F9" s="158"/>
    </row>
    <row r="10" spans="2:7">
      <c r="B10" s="30"/>
      <c r="C10" s="30" t="s">
        <v>94</v>
      </c>
      <c r="D10" s="104">
        <v>33.1</v>
      </c>
      <c r="E10" s="104">
        <v>13.7</v>
      </c>
    </row>
    <row r="12" spans="2:7">
      <c r="D12" s="102"/>
    </row>
    <row r="13" spans="2:7">
      <c r="D13" s="102"/>
    </row>
    <row r="14" spans="2:7">
      <c r="D14" s="102"/>
    </row>
    <row r="15" spans="2:7">
      <c r="D15" s="102"/>
    </row>
    <row r="16" spans="2:7">
      <c r="D16" s="102"/>
      <c r="G16" s="36" t="s">
        <v>3</v>
      </c>
    </row>
    <row r="17" spans="4:7">
      <c r="D17" s="102"/>
      <c r="G17" s="36" t="s">
        <v>241</v>
      </c>
    </row>
    <row r="18" spans="4:7">
      <c r="D18" s="102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25"/>
  <sheetViews>
    <sheetView zoomScaleNormal="100" workbookViewId="0">
      <selection activeCell="I17" sqref="I17"/>
    </sheetView>
  </sheetViews>
  <sheetFormatPr defaultRowHeight="14.4"/>
  <cols>
    <col min="1" max="1" width="3.33203125" style="18" customWidth="1"/>
    <col min="2" max="2" width="8.6640625" style="20"/>
    <col min="3" max="3" width="9.33203125" style="20" bestFit="1" customWidth="1"/>
    <col min="4" max="7" width="8.6640625" style="20"/>
  </cols>
  <sheetData>
    <row r="2" spans="2:9">
      <c r="B2" s="99" t="s">
        <v>101</v>
      </c>
      <c r="I2" s="164" t="s">
        <v>236</v>
      </c>
    </row>
    <row r="4" spans="2:9">
      <c r="B4" s="30"/>
      <c r="C4" s="30"/>
      <c r="D4" s="45" t="s">
        <v>66</v>
      </c>
      <c r="E4" s="45" t="s">
        <v>67</v>
      </c>
      <c r="F4" s="45" t="s">
        <v>68</v>
      </c>
    </row>
    <row r="5" spans="2:9">
      <c r="B5" s="30">
        <v>1951</v>
      </c>
      <c r="C5" s="30" t="s">
        <v>113</v>
      </c>
      <c r="D5" s="33">
        <v>71.37</v>
      </c>
      <c r="E5" s="33">
        <v>9.26</v>
      </c>
      <c r="F5" s="33">
        <v>38.950000000000003</v>
      </c>
      <c r="G5" s="53">
        <f>E5-D5</f>
        <v>-62.110000000000007</v>
      </c>
    </row>
    <row r="6" spans="2:9">
      <c r="B6" s="30"/>
      <c r="C6" s="30" t="s">
        <v>94</v>
      </c>
      <c r="D6" s="33">
        <v>84.91</v>
      </c>
      <c r="E6" s="33">
        <v>10.06</v>
      </c>
      <c r="F6" s="33">
        <v>46.72</v>
      </c>
      <c r="G6" s="53">
        <f>E6-D6</f>
        <v>-74.849999999999994</v>
      </c>
    </row>
    <row r="7" spans="2:9">
      <c r="B7" s="30" t="s">
        <v>65</v>
      </c>
      <c r="C7" s="30"/>
      <c r="D7" s="30"/>
      <c r="E7" s="30"/>
      <c r="F7" s="30"/>
    </row>
    <row r="8" spans="2:9">
      <c r="B8" s="30">
        <v>2024</v>
      </c>
      <c r="C8" s="30" t="s">
        <v>113</v>
      </c>
      <c r="D8" s="33">
        <v>59.85</v>
      </c>
      <c r="E8" s="33">
        <v>40.200000000000003</v>
      </c>
      <c r="F8" s="33">
        <v>49.82</v>
      </c>
    </row>
    <row r="9" spans="2:9">
      <c r="B9" s="30"/>
      <c r="C9" s="30" t="s">
        <v>94</v>
      </c>
      <c r="D9" s="33">
        <v>61.6</v>
      </c>
      <c r="E9" s="33">
        <v>39.39</v>
      </c>
      <c r="F9" s="33">
        <v>50.51</v>
      </c>
    </row>
    <row r="15" spans="2:9">
      <c r="B15" s="99" t="s">
        <v>102</v>
      </c>
      <c r="I15" s="36" t="s">
        <v>103</v>
      </c>
    </row>
    <row r="16" spans="2:9">
      <c r="I16" s="36" t="s">
        <v>242</v>
      </c>
    </row>
    <row r="18" spans="2:14">
      <c r="B18" s="30"/>
      <c r="C18" s="30">
        <v>1951</v>
      </c>
      <c r="D18" s="30"/>
      <c r="E18" s="30" t="s">
        <v>65</v>
      </c>
      <c r="F18" s="60">
        <v>2024</v>
      </c>
      <c r="G18" s="30"/>
    </row>
    <row r="19" spans="2:14">
      <c r="B19" s="30"/>
      <c r="C19" s="30" t="s">
        <v>113</v>
      </c>
      <c r="D19" s="30" t="s">
        <v>94</v>
      </c>
      <c r="E19" s="30"/>
      <c r="F19" s="30" t="s">
        <v>113</v>
      </c>
      <c r="G19" s="30" t="s">
        <v>94</v>
      </c>
      <c r="M19" s="5"/>
      <c r="N19" s="5"/>
    </row>
    <row r="20" spans="2:14">
      <c r="B20" s="98" t="s">
        <v>104</v>
      </c>
      <c r="C20" s="104">
        <v>11.9</v>
      </c>
      <c r="D20" s="104">
        <v>55.2</v>
      </c>
      <c r="E20" s="104"/>
      <c r="F20" s="104">
        <v>0.38433301642545992</v>
      </c>
      <c r="G20" s="104">
        <v>5.0609223040206572</v>
      </c>
      <c r="M20" s="5"/>
      <c r="N20" s="5"/>
    </row>
    <row r="21" spans="2:14">
      <c r="B21" s="98" t="s">
        <v>105</v>
      </c>
      <c r="C21" s="104">
        <v>33.700000000000003</v>
      </c>
      <c r="D21" s="104">
        <v>21.7</v>
      </c>
      <c r="E21" s="104"/>
      <c r="F21" s="104">
        <v>11.383586730633038</v>
      </c>
      <c r="G21" s="104">
        <v>16.775471099685557</v>
      </c>
      <c r="M21" s="5"/>
      <c r="N21" s="5"/>
    </row>
    <row r="22" spans="2:14">
      <c r="B22" s="98" t="s">
        <v>81</v>
      </c>
      <c r="C22" s="104">
        <v>54.4</v>
      </c>
      <c r="D22" s="104">
        <v>23.1</v>
      </c>
      <c r="E22" s="104"/>
      <c r="F22" s="104">
        <v>88.232080252941515</v>
      </c>
      <c r="G22" s="104">
        <v>78.163606596293789</v>
      </c>
    </row>
    <row r="25" spans="2:14">
      <c r="D25" s="159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H2" sqref="H2"/>
    </sheetView>
  </sheetViews>
  <sheetFormatPr defaultRowHeight="14.4"/>
  <cols>
    <col min="1" max="1" width="3.33203125" style="8" customWidth="1"/>
    <col min="2" max="2" width="6.33203125" style="20" customWidth="1"/>
    <col min="3" max="5" width="9.6640625" style="20" customWidth="1"/>
  </cols>
  <sheetData>
    <row r="1" spans="2:12">
      <c r="B1" s="29"/>
      <c r="C1" s="29"/>
      <c r="D1" s="29"/>
    </row>
    <row r="2" spans="2:12">
      <c r="B2" s="162"/>
      <c r="C2" s="163" t="s">
        <v>96</v>
      </c>
      <c r="D2" s="163" t="s">
        <v>97</v>
      </c>
      <c r="E2" s="163" t="s">
        <v>98</v>
      </c>
      <c r="G2" s="164" t="s">
        <v>182</v>
      </c>
    </row>
    <row r="3" spans="2:12">
      <c r="B3" s="165">
        <v>1881</v>
      </c>
      <c r="C3" s="166">
        <v>992878</v>
      </c>
      <c r="D3" s="32">
        <v>1800559</v>
      </c>
      <c r="E3" s="162">
        <v>134464</v>
      </c>
    </row>
    <row r="4" spans="2:12">
      <c r="B4" s="165">
        <v>1901</v>
      </c>
      <c r="C4" s="166">
        <v>1231358</v>
      </c>
      <c r="D4" s="32">
        <v>2118950</v>
      </c>
      <c r="E4" s="162">
        <v>174180</v>
      </c>
      <c r="L4" s="123"/>
    </row>
    <row r="5" spans="2:12">
      <c r="B5" s="165">
        <v>1911</v>
      </c>
      <c r="C5" s="166">
        <v>1216997</v>
      </c>
      <c r="D5" s="32">
        <v>2212131</v>
      </c>
      <c r="E5" s="162">
        <v>206794</v>
      </c>
      <c r="L5" s="135"/>
    </row>
    <row r="6" spans="2:12">
      <c r="B6" s="165">
        <v>1921</v>
      </c>
      <c r="C6" s="34">
        <v>1290763</v>
      </c>
      <c r="D6" s="34">
        <v>2466985</v>
      </c>
      <c r="E6" s="162">
        <v>266074</v>
      </c>
      <c r="L6" s="136"/>
    </row>
    <row r="7" spans="2:12">
      <c r="B7" s="165">
        <v>1931</v>
      </c>
      <c r="C7" s="166">
        <v>1241697</v>
      </c>
      <c r="D7" s="32">
        <v>2349551</v>
      </c>
      <c r="E7" s="162">
        <v>303335</v>
      </c>
      <c r="L7" s="135"/>
    </row>
    <row r="8" spans="2:12">
      <c r="B8" s="165">
        <v>1936</v>
      </c>
      <c r="C8" s="166">
        <v>1318663</v>
      </c>
      <c r="D8" s="32">
        <v>2373361</v>
      </c>
      <c r="E8" s="162">
        <v>307577</v>
      </c>
      <c r="L8" s="135"/>
    </row>
    <row r="9" spans="2:12">
      <c r="B9" s="165">
        <v>1951</v>
      </c>
      <c r="C9" s="166">
        <v>1239846</v>
      </c>
      <c r="D9" s="32">
        <v>2888941</v>
      </c>
      <c r="E9" s="162">
        <v>357962</v>
      </c>
      <c r="L9" s="135"/>
    </row>
    <row r="10" spans="2:12">
      <c r="B10" s="167">
        <v>1961</v>
      </c>
      <c r="C10" s="166">
        <v>1282729</v>
      </c>
      <c r="D10" s="32">
        <v>3015072</v>
      </c>
      <c r="E10" s="162">
        <v>423200</v>
      </c>
      <c r="L10" s="135"/>
    </row>
    <row r="11" spans="2:12">
      <c r="B11" s="167">
        <v>1971</v>
      </c>
      <c r="C11" s="166">
        <v>1286825</v>
      </c>
      <c r="D11" s="32">
        <v>2885959</v>
      </c>
      <c r="E11" s="162">
        <v>507931</v>
      </c>
      <c r="L11" s="136"/>
    </row>
    <row r="12" spans="2:12">
      <c r="B12" s="165">
        <v>1981</v>
      </c>
      <c r="C12" s="168">
        <v>1217737</v>
      </c>
      <c r="D12" s="34">
        <v>3085294</v>
      </c>
      <c r="E12" s="162">
        <v>603847</v>
      </c>
    </row>
    <row r="13" spans="2:12">
      <c r="B13" s="167">
        <v>1991</v>
      </c>
      <c r="C13" s="166">
        <v>999887</v>
      </c>
      <c r="D13" s="32">
        <v>3281752</v>
      </c>
      <c r="E13" s="162">
        <v>684747</v>
      </c>
    </row>
    <row r="14" spans="2:12">
      <c r="B14" s="167">
        <v>2001</v>
      </c>
      <c r="C14" s="166">
        <v>851334</v>
      </c>
      <c r="D14" s="32">
        <v>3277665</v>
      </c>
      <c r="E14" s="162">
        <v>839992</v>
      </c>
    </row>
    <row r="15" spans="2:12">
      <c r="B15" s="167">
        <v>2011</v>
      </c>
      <c r="C15" s="166">
        <v>747384</v>
      </c>
      <c r="D15" s="32">
        <v>3312320</v>
      </c>
      <c r="E15" s="162">
        <v>943200</v>
      </c>
      <c r="G15" s="17" t="s">
        <v>3</v>
      </c>
    </row>
    <row r="16" spans="2:12">
      <c r="B16" s="167">
        <v>2021</v>
      </c>
      <c r="C16" s="166">
        <v>650524</v>
      </c>
      <c r="D16" s="32">
        <v>3092836</v>
      </c>
      <c r="E16" s="162">
        <v>1089969</v>
      </c>
      <c r="G16" s="16"/>
    </row>
    <row r="17" spans="2:19">
      <c r="B17" s="167">
        <v>2024</v>
      </c>
      <c r="C17" s="166">
        <v>615437</v>
      </c>
      <c r="D17" s="32">
        <v>3038107</v>
      </c>
      <c r="E17" s="162">
        <v>1133846</v>
      </c>
    </row>
    <row r="21" spans="2:19">
      <c r="C21"/>
      <c r="D21"/>
      <c r="E21"/>
    </row>
    <row r="22" spans="2:19">
      <c r="C22"/>
      <c r="D22" s="169"/>
      <c r="E22" s="169"/>
      <c r="F22" s="169"/>
      <c r="G22" s="169"/>
      <c r="H22" s="169"/>
      <c r="I22" s="169"/>
      <c r="J22" s="170"/>
      <c r="R22" s="122"/>
      <c r="S22" s="122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1"/>
  <sheetViews>
    <sheetView topLeftCell="L1" zoomScaleNormal="100" workbookViewId="0">
      <selection activeCell="H2" sqref="H2"/>
    </sheetView>
  </sheetViews>
  <sheetFormatPr defaultRowHeight="14.4"/>
  <sheetData>
    <row r="2" spans="1:26">
      <c r="A2" s="20" t="s">
        <v>5</v>
      </c>
      <c r="B2" s="20"/>
      <c r="C2" s="20">
        <v>1881</v>
      </c>
      <c r="D2" s="20"/>
      <c r="E2" s="20"/>
      <c r="F2" s="20"/>
      <c r="G2" s="20">
        <v>1951</v>
      </c>
      <c r="H2" s="20"/>
      <c r="I2" s="20"/>
      <c r="J2" s="20"/>
      <c r="K2" s="20">
        <v>2024</v>
      </c>
      <c r="L2" s="20"/>
      <c r="M2" s="20"/>
      <c r="N2" s="20"/>
      <c r="O2" s="164" t="s">
        <v>183</v>
      </c>
    </row>
    <row r="3" spans="1:26">
      <c r="A3" s="30"/>
      <c r="B3" s="30" t="s">
        <v>116</v>
      </c>
      <c r="C3" s="30" t="s">
        <v>117</v>
      </c>
      <c r="D3" s="30" t="s">
        <v>118</v>
      </c>
      <c r="E3" s="20"/>
      <c r="F3" s="30" t="s">
        <v>116</v>
      </c>
      <c r="G3" s="30" t="s">
        <v>117</v>
      </c>
      <c r="H3" s="30" t="s">
        <v>118</v>
      </c>
      <c r="I3" s="20"/>
      <c r="J3" s="30" t="s">
        <v>116</v>
      </c>
      <c r="K3" s="30" t="s">
        <v>117</v>
      </c>
      <c r="L3" s="30" t="s">
        <v>118</v>
      </c>
      <c r="M3" s="20"/>
      <c r="N3" s="20"/>
    </row>
    <row r="4" spans="1:26">
      <c r="A4" s="30" t="s">
        <v>119</v>
      </c>
      <c r="B4" s="181">
        <v>195070</v>
      </c>
      <c r="C4" s="181">
        <v>183747</v>
      </c>
      <c r="D4" s="181">
        <v>378817</v>
      </c>
      <c r="E4" s="20"/>
      <c r="F4" s="30">
        <v>200908</v>
      </c>
      <c r="G4" s="30">
        <v>189693</v>
      </c>
      <c r="H4" s="30">
        <v>390601</v>
      </c>
      <c r="I4" s="20"/>
      <c r="J4" s="182">
        <v>93990</v>
      </c>
      <c r="K4" s="182">
        <v>88496</v>
      </c>
      <c r="L4" s="182">
        <v>182486</v>
      </c>
      <c r="M4" s="20"/>
      <c r="N4" s="20"/>
    </row>
    <row r="5" spans="1:26">
      <c r="A5" s="30" t="s">
        <v>120</v>
      </c>
      <c r="B5" s="181">
        <v>169613</v>
      </c>
      <c r="C5" s="181">
        <v>160530</v>
      </c>
      <c r="D5" s="181">
        <v>330143</v>
      </c>
      <c r="E5" s="20"/>
      <c r="F5" s="30">
        <v>220465</v>
      </c>
      <c r="G5" s="30">
        <v>207412</v>
      </c>
      <c r="H5" s="30">
        <v>427877</v>
      </c>
      <c r="I5" s="20"/>
      <c r="J5" s="182">
        <v>106208</v>
      </c>
      <c r="K5" s="182">
        <v>100411</v>
      </c>
      <c r="L5" s="182">
        <v>206619</v>
      </c>
      <c r="M5" s="20"/>
      <c r="N5" s="20"/>
      <c r="P5" s="183" t="s">
        <v>121</v>
      </c>
      <c r="Q5" s="183"/>
      <c r="R5" s="183"/>
      <c r="S5" s="183"/>
      <c r="T5" s="183"/>
      <c r="U5" s="183" t="s">
        <v>122</v>
      </c>
      <c r="V5" s="183"/>
      <c r="W5" s="183"/>
      <c r="X5" s="183"/>
      <c r="Y5" s="183"/>
      <c r="Z5" s="183" t="s">
        <v>123</v>
      </c>
    </row>
    <row r="6" spans="1:26">
      <c r="A6" s="30" t="s">
        <v>124</v>
      </c>
      <c r="B6" s="181">
        <v>145524</v>
      </c>
      <c r="C6" s="181">
        <v>138394</v>
      </c>
      <c r="D6" s="181">
        <v>283918</v>
      </c>
      <c r="E6" s="20"/>
      <c r="F6" s="30">
        <v>215593</v>
      </c>
      <c r="G6" s="30">
        <v>205775</v>
      </c>
      <c r="H6" s="30">
        <v>421368</v>
      </c>
      <c r="I6" s="20"/>
      <c r="J6" s="182">
        <v>115909</v>
      </c>
      <c r="K6" s="182">
        <v>110423</v>
      </c>
      <c r="L6" s="182">
        <v>226332</v>
      </c>
      <c r="M6" s="20"/>
      <c r="N6" s="20"/>
    </row>
    <row r="7" spans="1:26">
      <c r="A7" s="30" t="s">
        <v>125</v>
      </c>
      <c r="B7" s="181">
        <v>132642</v>
      </c>
      <c r="C7" s="181">
        <v>135167</v>
      </c>
      <c r="D7" s="181">
        <v>267809</v>
      </c>
      <c r="E7" s="20"/>
      <c r="F7" s="30">
        <v>208213</v>
      </c>
      <c r="G7" s="30">
        <v>202630</v>
      </c>
      <c r="H7" s="30">
        <v>410843</v>
      </c>
      <c r="I7" s="20"/>
      <c r="J7" s="182">
        <v>131157</v>
      </c>
      <c r="K7" s="182">
        <v>119760</v>
      </c>
      <c r="L7" s="182">
        <v>250917</v>
      </c>
      <c r="M7" s="20"/>
      <c r="N7" s="20"/>
    </row>
    <row r="8" spans="1:26">
      <c r="A8" s="30" t="s">
        <v>126</v>
      </c>
      <c r="B8" s="181">
        <v>131311</v>
      </c>
      <c r="C8" s="181">
        <v>134803</v>
      </c>
      <c r="D8" s="181">
        <v>266114</v>
      </c>
      <c r="E8" s="20"/>
      <c r="F8" s="30">
        <v>201817</v>
      </c>
      <c r="G8" s="30">
        <v>198732</v>
      </c>
      <c r="H8" s="30">
        <v>400549</v>
      </c>
      <c r="I8" s="20"/>
      <c r="J8" s="182">
        <v>134550</v>
      </c>
      <c r="K8" s="182">
        <v>123532</v>
      </c>
      <c r="L8" s="182">
        <v>258082</v>
      </c>
      <c r="M8" s="20"/>
      <c r="N8" s="20"/>
    </row>
    <row r="9" spans="1:26">
      <c r="A9" s="30" t="s">
        <v>127</v>
      </c>
      <c r="B9" s="181">
        <v>118264</v>
      </c>
      <c r="C9" s="181">
        <v>112791</v>
      </c>
      <c r="D9" s="181">
        <v>231055</v>
      </c>
      <c r="E9" s="20"/>
      <c r="F9" s="30">
        <v>183333</v>
      </c>
      <c r="G9" s="30">
        <v>187710</v>
      </c>
      <c r="H9" s="30">
        <v>371043</v>
      </c>
      <c r="I9" s="20"/>
      <c r="J9" s="182">
        <v>131265</v>
      </c>
      <c r="K9" s="182">
        <v>122672</v>
      </c>
      <c r="L9" s="182">
        <v>253937</v>
      </c>
      <c r="M9" s="20"/>
      <c r="N9" s="20"/>
    </row>
    <row r="10" spans="1:26">
      <c r="A10" s="30" t="s">
        <v>128</v>
      </c>
      <c r="B10" s="181">
        <v>112698</v>
      </c>
      <c r="C10" s="181">
        <v>111695</v>
      </c>
      <c r="D10" s="181">
        <v>224393</v>
      </c>
      <c r="E10" s="20"/>
      <c r="F10" s="30">
        <v>134455</v>
      </c>
      <c r="G10" s="30">
        <v>150648</v>
      </c>
      <c r="H10" s="30">
        <v>285103</v>
      </c>
      <c r="I10" s="20"/>
      <c r="J10" s="182">
        <v>137036</v>
      </c>
      <c r="K10" s="182">
        <v>133091</v>
      </c>
      <c r="L10" s="182">
        <v>270127</v>
      </c>
      <c r="M10" s="20"/>
      <c r="N10" s="20"/>
    </row>
    <row r="11" spans="1:26">
      <c r="A11" s="30" t="s">
        <v>129</v>
      </c>
      <c r="B11" s="181">
        <v>82072</v>
      </c>
      <c r="C11" s="181">
        <v>79423</v>
      </c>
      <c r="D11" s="181">
        <v>161495</v>
      </c>
      <c r="E11" s="20"/>
      <c r="F11" s="30">
        <v>138920</v>
      </c>
      <c r="G11" s="30">
        <v>149392</v>
      </c>
      <c r="H11" s="30">
        <v>288312</v>
      </c>
      <c r="I11" s="20"/>
      <c r="J11" s="182">
        <v>142110</v>
      </c>
      <c r="K11" s="182">
        <v>139997</v>
      </c>
      <c r="L11" s="182">
        <v>282107</v>
      </c>
      <c r="M11" s="20"/>
      <c r="N11" s="20"/>
    </row>
    <row r="12" spans="1:26">
      <c r="A12" s="30" t="s">
        <v>130</v>
      </c>
      <c r="B12" s="181">
        <v>97286</v>
      </c>
      <c r="C12" s="181">
        <v>95162</v>
      </c>
      <c r="D12" s="181">
        <v>192448</v>
      </c>
      <c r="E12" s="20"/>
      <c r="F12" s="30">
        <v>145465</v>
      </c>
      <c r="G12" s="30">
        <v>150090</v>
      </c>
      <c r="H12" s="30">
        <v>295555</v>
      </c>
      <c r="I12" s="20"/>
      <c r="J12" s="182">
        <v>148893</v>
      </c>
      <c r="K12" s="182">
        <v>149533</v>
      </c>
      <c r="L12" s="182">
        <v>298426</v>
      </c>
      <c r="M12" s="20"/>
      <c r="N12" s="20"/>
    </row>
    <row r="13" spans="1:26">
      <c r="A13" s="30" t="s">
        <v>131</v>
      </c>
      <c r="B13" s="181">
        <v>55316</v>
      </c>
      <c r="C13" s="181">
        <v>56268</v>
      </c>
      <c r="D13" s="181">
        <v>111584</v>
      </c>
      <c r="E13" s="20"/>
      <c r="F13" s="30">
        <v>122148</v>
      </c>
      <c r="G13" s="30">
        <v>125529</v>
      </c>
      <c r="H13" s="30">
        <v>247677</v>
      </c>
      <c r="I13" s="20"/>
      <c r="J13" s="182">
        <v>164815</v>
      </c>
      <c r="K13" s="182">
        <v>168842</v>
      </c>
      <c r="L13" s="182">
        <v>333657</v>
      </c>
      <c r="M13" s="20"/>
      <c r="N13" s="20"/>
    </row>
    <row r="14" spans="1:26">
      <c r="A14" s="30" t="s">
        <v>132</v>
      </c>
      <c r="B14" s="181">
        <v>69015</v>
      </c>
      <c r="C14" s="181">
        <v>76397</v>
      </c>
      <c r="D14" s="181">
        <v>145412</v>
      </c>
      <c r="E14" s="20"/>
      <c r="F14" s="30">
        <v>103033</v>
      </c>
      <c r="G14" s="30">
        <v>111154</v>
      </c>
      <c r="H14" s="30">
        <v>214187</v>
      </c>
      <c r="I14" s="20"/>
      <c r="J14" s="182">
        <v>177533</v>
      </c>
      <c r="K14" s="182">
        <v>186849</v>
      </c>
      <c r="L14" s="182">
        <v>364382</v>
      </c>
      <c r="M14" s="20"/>
      <c r="N14" s="20"/>
    </row>
    <row r="15" spans="1:26">
      <c r="A15" s="30" t="s">
        <v>133</v>
      </c>
      <c r="B15" s="181">
        <v>36925</v>
      </c>
      <c r="C15" s="181">
        <v>38930</v>
      </c>
      <c r="D15" s="181">
        <v>75855</v>
      </c>
      <c r="E15" s="20"/>
      <c r="F15" s="30">
        <v>80780</v>
      </c>
      <c r="G15" s="30">
        <v>101094</v>
      </c>
      <c r="H15" s="30">
        <v>181874</v>
      </c>
      <c r="I15" s="20"/>
      <c r="J15" s="182">
        <v>179911</v>
      </c>
      <c r="K15" s="182">
        <v>192077</v>
      </c>
      <c r="L15" s="182">
        <v>371988</v>
      </c>
      <c r="M15" s="20"/>
      <c r="N15" s="20"/>
    </row>
    <row r="16" spans="1:26">
      <c r="A16" s="30" t="s">
        <v>134</v>
      </c>
      <c r="B16" s="181">
        <v>57465</v>
      </c>
      <c r="C16" s="181">
        <v>66372</v>
      </c>
      <c r="D16" s="181">
        <v>123837</v>
      </c>
      <c r="E16" s="20"/>
      <c r="F16" s="30">
        <v>71671</v>
      </c>
      <c r="G16" s="30">
        <v>91251</v>
      </c>
      <c r="H16" s="30">
        <v>162922</v>
      </c>
      <c r="I16" s="20"/>
      <c r="J16" s="182">
        <v>169466</v>
      </c>
      <c r="K16" s="182">
        <v>185018</v>
      </c>
      <c r="L16" s="182">
        <v>354484</v>
      </c>
      <c r="M16" s="20"/>
      <c r="N16" s="20"/>
    </row>
    <row r="17" spans="1:15">
      <c r="A17" s="30" t="s">
        <v>135</v>
      </c>
      <c r="B17" s="181">
        <v>23280</v>
      </c>
      <c r="C17" s="181">
        <v>23206</v>
      </c>
      <c r="D17" s="181">
        <v>46486</v>
      </c>
      <c r="E17" s="20"/>
      <c r="F17" s="30">
        <v>63505</v>
      </c>
      <c r="G17" s="30">
        <v>80079</v>
      </c>
      <c r="H17" s="30">
        <v>143584</v>
      </c>
      <c r="I17" s="20"/>
      <c r="J17" s="182">
        <v>146503</v>
      </c>
      <c r="K17" s="182">
        <v>162886</v>
      </c>
      <c r="L17" s="182">
        <v>309389</v>
      </c>
      <c r="M17" s="20"/>
      <c r="N17" s="20"/>
    </row>
    <row r="18" spans="1:15">
      <c r="A18" s="30" t="s">
        <v>136</v>
      </c>
      <c r="B18" s="181">
        <v>23413</v>
      </c>
      <c r="C18" s="181">
        <v>26382</v>
      </c>
      <c r="D18" s="181">
        <v>49795</v>
      </c>
      <c r="E18" s="20"/>
      <c r="F18" s="30">
        <v>50889</v>
      </c>
      <c r="G18" s="30">
        <v>57398</v>
      </c>
      <c r="H18" s="30">
        <v>108287</v>
      </c>
      <c r="I18" s="20"/>
      <c r="J18" s="182">
        <v>124714</v>
      </c>
      <c r="K18" s="182">
        <v>143283</v>
      </c>
      <c r="L18" s="182">
        <v>267997</v>
      </c>
      <c r="M18" s="20"/>
      <c r="N18" s="20"/>
    </row>
    <row r="19" spans="1:15">
      <c r="A19" s="30" t="s">
        <v>137</v>
      </c>
      <c r="B19" s="181">
        <v>8007</v>
      </c>
      <c r="C19" s="181">
        <v>7707</v>
      </c>
      <c r="D19" s="181">
        <v>15714</v>
      </c>
      <c r="E19" s="20"/>
      <c r="F19" s="30">
        <v>33653</v>
      </c>
      <c r="G19" s="30">
        <v>36398</v>
      </c>
      <c r="H19" s="30">
        <v>70051</v>
      </c>
      <c r="I19" s="20"/>
      <c r="J19" s="182">
        <v>106722</v>
      </c>
      <c r="K19" s="182">
        <v>129509</v>
      </c>
      <c r="L19" s="182">
        <v>236231</v>
      </c>
      <c r="M19" s="20"/>
      <c r="N19" s="20"/>
      <c r="O19" s="17" t="s">
        <v>3</v>
      </c>
    </row>
    <row r="20" spans="1:15">
      <c r="A20" s="30" t="s">
        <v>138</v>
      </c>
      <c r="B20" s="181">
        <v>7743</v>
      </c>
      <c r="C20" s="181">
        <v>10141</v>
      </c>
      <c r="D20" s="181">
        <v>17884</v>
      </c>
      <c r="E20" s="20"/>
      <c r="F20" s="30">
        <v>15361</v>
      </c>
      <c r="G20" s="30">
        <v>17582</v>
      </c>
      <c r="H20" s="30">
        <v>32943</v>
      </c>
      <c r="I20" s="20"/>
      <c r="J20" s="182">
        <v>65701</v>
      </c>
      <c r="K20" s="182">
        <v>89736</v>
      </c>
      <c r="L20" s="182">
        <v>155437</v>
      </c>
      <c r="M20" s="20"/>
      <c r="N20" s="20"/>
    </row>
    <row r="21" spans="1:15">
      <c r="A21" s="30" t="s">
        <v>139</v>
      </c>
      <c r="B21" s="181">
        <v>1333</v>
      </c>
      <c r="C21" s="181">
        <v>1406</v>
      </c>
      <c r="D21" s="181">
        <v>2739</v>
      </c>
      <c r="E21" s="20"/>
      <c r="F21" s="30">
        <v>5702</v>
      </c>
      <c r="G21" s="30">
        <v>6974</v>
      </c>
      <c r="H21" s="30">
        <v>12676</v>
      </c>
      <c r="I21" s="20"/>
      <c r="J21" s="182">
        <v>41254</v>
      </c>
      <c r="K21" s="182">
        <v>64894</v>
      </c>
      <c r="L21" s="182">
        <v>106148</v>
      </c>
      <c r="M21" s="20"/>
      <c r="N21" s="20"/>
    </row>
    <row r="22" spans="1:15">
      <c r="A22" s="30" t="s">
        <v>140</v>
      </c>
      <c r="B22" s="181">
        <v>635</v>
      </c>
      <c r="C22" s="181">
        <v>807</v>
      </c>
      <c r="D22" s="181">
        <v>1442</v>
      </c>
      <c r="E22" s="20"/>
      <c r="F22" s="30">
        <v>944</v>
      </c>
      <c r="G22" s="30">
        <v>1385</v>
      </c>
      <c r="H22" s="30">
        <v>2329</v>
      </c>
      <c r="I22" s="20"/>
      <c r="J22" s="182">
        <v>15518</v>
      </c>
      <c r="K22" s="182">
        <v>30919</v>
      </c>
      <c r="L22" s="182">
        <v>46437</v>
      </c>
      <c r="M22" s="20"/>
      <c r="N22" s="20"/>
    </row>
    <row r="23" spans="1:15">
      <c r="A23" s="30" t="s">
        <v>141</v>
      </c>
      <c r="B23" s="181">
        <v>168</v>
      </c>
      <c r="C23" s="181">
        <v>236</v>
      </c>
      <c r="D23" s="181">
        <v>404</v>
      </c>
      <c r="E23" s="20"/>
      <c r="F23" s="30">
        <v>159</v>
      </c>
      <c r="G23" s="30">
        <v>223</v>
      </c>
      <c r="H23" s="30">
        <v>382</v>
      </c>
      <c r="I23" s="20"/>
      <c r="J23" s="182">
        <v>3109</v>
      </c>
      <c r="K23" s="182">
        <v>9098</v>
      </c>
      <c r="L23" s="182">
        <v>12207</v>
      </c>
      <c r="M23" s="20"/>
      <c r="N23" s="20"/>
    </row>
    <row r="24" spans="1:15">
      <c r="A24" s="30"/>
      <c r="B24" s="30"/>
      <c r="C24" s="30"/>
      <c r="D24" s="3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15">
      <c r="A25" s="30" t="s">
        <v>142</v>
      </c>
      <c r="B25" s="30">
        <v>324</v>
      </c>
      <c r="C25" s="30">
        <v>233</v>
      </c>
      <c r="D25" s="30">
        <v>557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1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5">
      <c r="A30" s="30"/>
      <c r="B30" s="30" t="s">
        <v>116</v>
      </c>
      <c r="C30" s="30" t="s">
        <v>117</v>
      </c>
      <c r="D30" s="20"/>
      <c r="E30" s="30"/>
      <c r="F30" s="30" t="s">
        <v>116</v>
      </c>
      <c r="G30" s="30" t="s">
        <v>117</v>
      </c>
      <c r="H30" s="20"/>
      <c r="I30" s="30"/>
      <c r="J30" s="30" t="s">
        <v>116</v>
      </c>
      <c r="K30" s="30" t="s">
        <v>117</v>
      </c>
      <c r="L30" s="20"/>
      <c r="M30" s="20"/>
      <c r="N30" s="20"/>
    </row>
    <row r="31" spans="1:15">
      <c r="A31" s="30" t="s">
        <v>119</v>
      </c>
      <c r="B31" s="30">
        <f>-100*B4/SUM($B$4:$C$23)</f>
        <v>-6.6637197404883057</v>
      </c>
      <c r="C31" s="30">
        <f>100*C4/SUM($B$4:$C$23)</f>
        <v>6.2769185992490124</v>
      </c>
      <c r="D31" s="20"/>
      <c r="E31" s="30" t="s">
        <v>119</v>
      </c>
      <c r="F31" s="30">
        <f>-100*F4/SUM($F$4:$G$23)</f>
        <v>-4.4964339931197674</v>
      </c>
      <c r="G31" s="30">
        <f>100*G4/SUM($F$4:$G$23)</f>
        <v>4.2454359878992776</v>
      </c>
      <c r="H31" s="20"/>
      <c r="I31" s="30" t="s">
        <v>119</v>
      </c>
      <c r="J31" s="30">
        <f>-100*J4/SUM($J$4:$K$23)</f>
        <v>-1.9632827072789141</v>
      </c>
      <c r="K31" s="30">
        <f>100*K4/SUM($J$4:$K$23)</f>
        <v>1.8485228903431723</v>
      </c>
      <c r="L31" s="20"/>
      <c r="M31" s="20"/>
      <c r="N31" s="20"/>
    </row>
    <row r="32" spans="1:15">
      <c r="A32" s="30" t="s">
        <v>120</v>
      </c>
      <c r="B32" s="30">
        <f t="shared" ref="B32:B50" si="0">-100*B5/SUM($B$4:$C$23)</f>
        <v>-5.7940918457140667</v>
      </c>
      <c r="C32" s="30">
        <f t="shared" ref="C32:C50" si="1">100*C5/SUM($B$4:$C$23)</f>
        <v>5.4838105805125741</v>
      </c>
      <c r="D32" s="20"/>
      <c r="E32" s="30" t="s">
        <v>120</v>
      </c>
      <c r="F32" s="30">
        <f t="shared" ref="F32:F50" si="2">-100*F5/SUM($F$4:$G$23)</f>
        <v>-4.9341306483223644</v>
      </c>
      <c r="G32" s="30">
        <f t="shared" ref="G32:G50" si="3">100*G5/SUM($F$4:$G$23)</f>
        <v>4.6419971697541023</v>
      </c>
      <c r="H32" s="20"/>
      <c r="I32" s="30" t="s">
        <v>120</v>
      </c>
      <c r="J32" s="30">
        <f t="shared" ref="J32:J50" si="4">-100*J5/SUM($J$4:$K$23)</f>
        <v>-2.2184948374792945</v>
      </c>
      <c r="K32" s="30">
        <f>100*K5/SUM($J$4:$K$23)</f>
        <v>2.0974058933991171</v>
      </c>
      <c r="L32" s="20"/>
      <c r="M32" s="20"/>
      <c r="N32" s="20"/>
    </row>
    <row r="33" spans="1:14">
      <c r="A33" s="30" t="s">
        <v>124</v>
      </c>
      <c r="B33" s="30">
        <f t="shared" si="0"/>
        <v>-4.9711957323771996</v>
      </c>
      <c r="C33" s="30">
        <f t="shared" si="1"/>
        <v>4.7276302340961633</v>
      </c>
      <c r="D33" s="20"/>
      <c r="E33" s="30" t="s">
        <v>124</v>
      </c>
      <c r="F33" s="30">
        <f t="shared" si="2"/>
        <v>-4.8250925492198915</v>
      </c>
      <c r="G33" s="30">
        <f t="shared" si="3"/>
        <v>4.605360189411174</v>
      </c>
      <c r="H33" s="20"/>
      <c r="I33" s="30" t="s">
        <v>124</v>
      </c>
      <c r="J33" s="30">
        <f>-100*J6/SUM($J$4:$K$23)</f>
        <v>-2.4211313471432243</v>
      </c>
      <c r="K33" s="30">
        <f t="shared" ref="K33:K50" si="5">100*K6/SUM($J$4:$K$23)</f>
        <v>2.3065386358746625</v>
      </c>
      <c r="L33" s="20"/>
      <c r="M33" s="20"/>
      <c r="N33" s="20"/>
    </row>
    <row r="34" spans="1:14">
      <c r="A34" s="30" t="s">
        <v>125</v>
      </c>
      <c r="B34" s="30">
        <f t="shared" si="0"/>
        <v>-4.5311381238419539</v>
      </c>
      <c r="C34" s="30">
        <f t="shared" si="1"/>
        <v>4.6173937876792071</v>
      </c>
      <c r="D34" s="20"/>
      <c r="E34" s="30" t="s">
        <v>125</v>
      </c>
      <c r="F34" s="30">
        <f t="shared" si="2"/>
        <v>-4.6599240000868365</v>
      </c>
      <c r="G34" s="30">
        <f t="shared" si="3"/>
        <v>4.5349733212508134</v>
      </c>
      <c r="H34" s="20"/>
      <c r="I34" s="30" t="s">
        <v>125</v>
      </c>
      <c r="J34" s="30">
        <f t="shared" si="4"/>
        <v>-2.7396347487879615</v>
      </c>
      <c r="K34" s="30">
        <f t="shared" si="5"/>
        <v>2.5015718376819103</v>
      </c>
      <c r="L34" s="20"/>
      <c r="M34" s="20"/>
      <c r="N34" s="20"/>
    </row>
    <row r="35" spans="1:14">
      <c r="A35" s="30" t="s">
        <v>126</v>
      </c>
      <c r="B35" s="30">
        <f t="shared" si="0"/>
        <v>-4.485670286785564</v>
      </c>
      <c r="C35" s="30">
        <f t="shared" si="1"/>
        <v>4.604959307823064</v>
      </c>
      <c r="D35" s="20"/>
      <c r="E35" s="30" t="s">
        <v>126</v>
      </c>
      <c r="F35" s="30">
        <f t="shared" si="2"/>
        <v>-4.5167779241715218</v>
      </c>
      <c r="G35" s="30">
        <f t="shared" si="3"/>
        <v>4.4477338897439509</v>
      </c>
      <c r="H35" s="20"/>
      <c r="I35" s="30" t="s">
        <v>126</v>
      </c>
      <c r="J35" s="30">
        <f t="shared" si="4"/>
        <v>-2.8105084398806031</v>
      </c>
      <c r="K35" s="30">
        <f t="shared" si="5"/>
        <v>2.5803621597571955</v>
      </c>
      <c r="L35" s="20"/>
      <c r="M35" s="20"/>
      <c r="N35" s="20"/>
    </row>
    <row r="36" spans="1:14">
      <c r="A36" s="30" t="s">
        <v>127</v>
      </c>
      <c r="B36" s="30">
        <f t="shared" si="0"/>
        <v>-4.0399761695243193</v>
      </c>
      <c r="C36" s="30">
        <f t="shared" si="1"/>
        <v>3.8530148831158892</v>
      </c>
      <c r="D36" s="20"/>
      <c r="E36" s="30" t="s">
        <v>127</v>
      </c>
      <c r="F36" s="30">
        <f t="shared" si="2"/>
        <v>-4.1030956122236368</v>
      </c>
      <c r="G36" s="30">
        <f t="shared" si="3"/>
        <v>4.2010553330305989</v>
      </c>
      <c r="H36" s="20"/>
      <c r="I36" s="30" t="s">
        <v>127</v>
      </c>
      <c r="J36" s="30">
        <f t="shared" si="4"/>
        <v>-2.7418906752948895</v>
      </c>
      <c r="K36" s="30">
        <f t="shared" si="5"/>
        <v>2.562398300535365</v>
      </c>
      <c r="L36" s="20"/>
      <c r="M36" s="20"/>
      <c r="N36" s="20"/>
    </row>
    <row r="37" spans="1:14">
      <c r="A37" s="30" t="s">
        <v>128</v>
      </c>
      <c r="B37" s="30">
        <f t="shared" si="0"/>
        <v>-3.8498379418339628</v>
      </c>
      <c r="C37" s="30">
        <f t="shared" si="1"/>
        <v>3.8155748009116799</v>
      </c>
      <c r="D37" s="20"/>
      <c r="E37" s="30" t="s">
        <v>128</v>
      </c>
      <c r="F37" s="30">
        <f t="shared" si="2"/>
        <v>-3.0091784923692355</v>
      </c>
      <c r="G37" s="30">
        <f t="shared" si="3"/>
        <v>3.3715869362867918</v>
      </c>
      <c r="H37" s="20"/>
      <c r="I37" s="30" t="s">
        <v>128</v>
      </c>
      <c r="J37" s="30">
        <f t="shared" si="4"/>
        <v>-2.8624365259567321</v>
      </c>
      <c r="K37" s="30">
        <f t="shared" si="5"/>
        <v>2.7800325438286833</v>
      </c>
      <c r="L37" s="20"/>
      <c r="M37" s="20"/>
      <c r="N37" s="20"/>
    </row>
    <row r="38" spans="1:14">
      <c r="A38" s="30" t="s">
        <v>129</v>
      </c>
      <c r="B38" s="30">
        <f t="shared" si="0"/>
        <v>-2.8036336009707092</v>
      </c>
      <c r="C38" s="30">
        <f t="shared" si="1"/>
        <v>2.7131420154242205</v>
      </c>
      <c r="D38" s="20"/>
      <c r="E38" s="30" t="s">
        <v>129</v>
      </c>
      <c r="F38" s="30">
        <f t="shared" si="2"/>
        <v>-3.109107702650955</v>
      </c>
      <c r="G38" s="30">
        <f t="shared" si="3"/>
        <v>3.3434769501470738</v>
      </c>
      <c r="H38" s="20"/>
      <c r="I38" s="30" t="s">
        <v>129</v>
      </c>
      <c r="J38" s="30">
        <f t="shared" si="4"/>
        <v>-2.9684232953655334</v>
      </c>
      <c r="K38" s="30">
        <f t="shared" si="5"/>
        <v>2.9242865110216631</v>
      </c>
      <c r="L38" s="20"/>
      <c r="M38" s="20"/>
      <c r="N38" s="20"/>
    </row>
    <row r="39" spans="1:14">
      <c r="A39" s="30" t="s">
        <v>130</v>
      </c>
      <c r="B39" s="30">
        <f t="shared" si="0"/>
        <v>-3.323353866166737</v>
      </c>
      <c r="C39" s="30">
        <f t="shared" si="1"/>
        <v>3.2507966265666077</v>
      </c>
      <c r="D39" s="20"/>
      <c r="E39" s="30" t="s">
        <v>130</v>
      </c>
      <c r="F39" s="30">
        <f t="shared" si="2"/>
        <v>-3.2555884823360293</v>
      </c>
      <c r="G39" s="30">
        <f t="shared" si="3"/>
        <v>3.3590985825718533</v>
      </c>
      <c r="H39" s="20"/>
      <c r="I39" s="30" t="s">
        <v>130</v>
      </c>
      <c r="J39" s="30">
        <f t="shared" si="4"/>
        <v>-3.1101080129256236</v>
      </c>
      <c r="K39" s="30">
        <f t="shared" si="5"/>
        <v>3.123476466300009</v>
      </c>
      <c r="L39" s="20"/>
      <c r="M39" s="20"/>
      <c r="N39" s="20"/>
    </row>
    <row r="40" spans="1:14">
      <c r="A40" s="30" t="s">
        <v>131</v>
      </c>
      <c r="B40" s="30">
        <f t="shared" si="0"/>
        <v>-1.889631010226335</v>
      </c>
      <c r="C40" s="30">
        <f t="shared" si="1"/>
        <v>1.9221519575424002</v>
      </c>
      <c r="D40" s="20"/>
      <c r="E40" s="30" t="s">
        <v>131</v>
      </c>
      <c r="F40" s="30">
        <f t="shared" si="2"/>
        <v>-2.7337409132119843</v>
      </c>
      <c r="G40" s="30">
        <f t="shared" si="3"/>
        <v>2.8094095940546486</v>
      </c>
      <c r="H40" s="20"/>
      <c r="I40" s="30" t="s">
        <v>131</v>
      </c>
      <c r="J40" s="30">
        <f t="shared" si="4"/>
        <v>-3.4426900670302607</v>
      </c>
      <c r="K40" s="30">
        <f t="shared" si="5"/>
        <v>3.5268068822469028</v>
      </c>
      <c r="L40" s="20"/>
      <c r="M40" s="20"/>
      <c r="N40" s="20"/>
    </row>
    <row r="41" spans="1:14">
      <c r="A41" s="30" t="s">
        <v>132</v>
      </c>
      <c r="B41" s="30">
        <f t="shared" si="0"/>
        <v>-2.3575978771200106</v>
      </c>
      <c r="C41" s="30">
        <f t="shared" si="1"/>
        <v>2.6097718614552989</v>
      </c>
      <c r="D41" s="20"/>
      <c r="E41" s="30" t="s">
        <v>132</v>
      </c>
      <c r="F41" s="30">
        <f t="shared" si="2"/>
        <v>-2.3059364665076005</v>
      </c>
      <c r="G41" s="30">
        <f t="shared" si="3"/>
        <v>2.487689012240601</v>
      </c>
      <c r="H41" s="20"/>
      <c r="I41" s="30" t="s">
        <v>132</v>
      </c>
      <c r="J41" s="30">
        <f t="shared" si="4"/>
        <v>-3.7083463014293803</v>
      </c>
      <c r="K41" s="30">
        <f t="shared" si="5"/>
        <v>3.902940850860281</v>
      </c>
      <c r="L41" s="20"/>
      <c r="M41" s="20"/>
      <c r="N41" s="20"/>
    </row>
    <row r="42" spans="1:14">
      <c r="A42" s="30" t="s">
        <v>133</v>
      </c>
      <c r="B42" s="30">
        <f t="shared" si="0"/>
        <v>-1.261382331560623</v>
      </c>
      <c r="C42" s="30">
        <f t="shared" si="1"/>
        <v>1.3298744527462436</v>
      </c>
      <c r="D42" s="20"/>
      <c r="E42" s="30" t="s">
        <v>133</v>
      </c>
      <c r="F42" s="30">
        <f t="shared" si="2"/>
        <v>-1.8079018155783484</v>
      </c>
      <c r="G42" s="30">
        <f t="shared" si="3"/>
        <v>2.2625405563763006</v>
      </c>
      <c r="H42" s="20"/>
      <c r="I42" s="30" t="s">
        <v>133</v>
      </c>
      <c r="J42" s="30">
        <f t="shared" si="4"/>
        <v>-3.7580184609985818</v>
      </c>
      <c r="K42" s="30">
        <f t="shared" si="5"/>
        <v>4.0121444043622931</v>
      </c>
      <c r="L42" s="20"/>
      <c r="M42" s="20"/>
      <c r="N42" s="20"/>
    </row>
    <row r="43" spans="1:14">
      <c r="A43" s="30" t="s">
        <v>134</v>
      </c>
      <c r="B43" s="30">
        <f t="shared" si="0"/>
        <v>-1.9630422663000999</v>
      </c>
      <c r="C43" s="30">
        <f t="shared" si="1"/>
        <v>2.2673112555271948</v>
      </c>
      <c r="D43" s="20"/>
      <c r="E43" s="30" t="s">
        <v>134</v>
      </c>
      <c r="F43" s="30">
        <f t="shared" si="2"/>
        <v>-1.6040372743787548</v>
      </c>
      <c r="G43" s="30">
        <f t="shared" si="3"/>
        <v>2.0422486825122541</v>
      </c>
      <c r="H43" s="20"/>
      <c r="I43" s="30" t="s">
        <v>134</v>
      </c>
      <c r="J43" s="30">
        <f t="shared" si="4"/>
        <v>-3.5398411242869288</v>
      </c>
      <c r="K43" s="30">
        <f t="shared" si="5"/>
        <v>3.8646945412844995</v>
      </c>
      <c r="L43" s="20"/>
      <c r="M43" s="20"/>
      <c r="N43" s="20"/>
    </row>
    <row r="44" spans="1:14">
      <c r="A44" s="30" t="s">
        <v>135</v>
      </c>
      <c r="B44" s="30">
        <f t="shared" si="0"/>
        <v>-0.79526014025000136</v>
      </c>
      <c r="C44" s="30">
        <f t="shared" si="1"/>
        <v>0.79273225148803828</v>
      </c>
      <c r="D44" s="20"/>
      <c r="E44" s="30" t="s">
        <v>135</v>
      </c>
      <c r="F44" s="30">
        <f t="shared" si="2"/>
        <v>-1.4212776033461627</v>
      </c>
      <c r="G44" s="30">
        <f t="shared" si="3"/>
        <v>1.7922130414669295</v>
      </c>
      <c r="H44" s="20"/>
      <c r="I44" s="30" t="s">
        <v>135</v>
      </c>
      <c r="J44" s="30">
        <f t="shared" si="4"/>
        <v>-3.0601851948556522</v>
      </c>
      <c r="K44" s="30">
        <f t="shared" si="5"/>
        <v>3.4023967130315267</v>
      </c>
      <c r="L44" s="20"/>
      <c r="M44" s="20"/>
      <c r="N44" s="20"/>
    </row>
    <row r="45" spans="1:14">
      <c r="A45" s="30" t="s">
        <v>136</v>
      </c>
      <c r="B45" s="30">
        <f t="shared" si="0"/>
        <v>-0.79980350788974575</v>
      </c>
      <c r="C45" s="30">
        <f t="shared" si="1"/>
        <v>0.90122650429877738</v>
      </c>
      <c r="D45" s="20"/>
      <c r="E45" s="30" t="s">
        <v>136</v>
      </c>
      <c r="F45" s="30">
        <f t="shared" si="2"/>
        <v>-1.1389244304650479</v>
      </c>
      <c r="G45" s="30">
        <f t="shared" si="3"/>
        <v>1.2845995099104486</v>
      </c>
      <c r="H45" s="20"/>
      <c r="I45" s="30" t="s">
        <v>136</v>
      </c>
      <c r="J45" s="30">
        <f t="shared" si="4"/>
        <v>-2.6050520220830138</v>
      </c>
      <c r="K45" s="30">
        <f t="shared" si="5"/>
        <v>2.9929251638157743</v>
      </c>
      <c r="L45" s="20"/>
      <c r="M45" s="20"/>
      <c r="N45" s="20"/>
    </row>
    <row r="46" spans="1:14">
      <c r="A46" s="30" t="s">
        <v>137</v>
      </c>
      <c r="B46" s="30">
        <f t="shared" si="0"/>
        <v>-0.27352439617619251</v>
      </c>
      <c r="C46" s="30">
        <f t="shared" si="1"/>
        <v>0.26327619849255846</v>
      </c>
      <c r="D46" s="20"/>
      <c r="E46" s="30" t="s">
        <v>137</v>
      </c>
      <c r="F46" s="30">
        <f t="shared" si="2"/>
        <v>-0.75317306015917507</v>
      </c>
      <c r="G46" s="30">
        <f t="shared" si="3"/>
        <v>0.81460770343427491</v>
      </c>
      <c r="H46" s="20"/>
      <c r="I46" s="30" t="s">
        <v>137</v>
      </c>
      <c r="J46" s="30">
        <f t="shared" si="4"/>
        <v>-2.2292313765955982</v>
      </c>
      <c r="K46" s="30">
        <f t="shared" si="5"/>
        <v>2.7052109813489187</v>
      </c>
      <c r="L46" s="20"/>
      <c r="M46" s="20"/>
      <c r="N46" s="20"/>
    </row>
    <row r="47" spans="1:14">
      <c r="A47" s="30" t="s">
        <v>138</v>
      </c>
      <c r="B47" s="30">
        <f t="shared" si="0"/>
        <v>-0.26450598221459454</v>
      </c>
      <c r="C47" s="30">
        <f t="shared" si="1"/>
        <v>0.34642324236577593</v>
      </c>
      <c r="D47" s="20"/>
      <c r="E47" s="30" t="s">
        <v>138</v>
      </c>
      <c r="F47" s="30">
        <f t="shared" si="2"/>
        <v>-0.34378781615621451</v>
      </c>
      <c r="G47" s="30">
        <f t="shared" si="3"/>
        <v>0.39349504483162318</v>
      </c>
      <c r="H47" s="20"/>
      <c r="I47" s="30" t="s">
        <v>138</v>
      </c>
      <c r="J47" s="30">
        <f t="shared" si="4"/>
        <v>-1.3723761799226719</v>
      </c>
      <c r="K47" s="30">
        <f t="shared" si="5"/>
        <v>1.8744242687560446</v>
      </c>
      <c r="L47" s="20"/>
      <c r="M47" s="20"/>
      <c r="N47" s="20"/>
    </row>
    <row r="48" spans="1:14">
      <c r="A48" s="30" t="s">
        <v>139</v>
      </c>
      <c r="B48" s="30">
        <f t="shared" si="0"/>
        <v>-4.5536158374280579E-2</v>
      </c>
      <c r="C48" s="30">
        <f t="shared" si="1"/>
        <v>4.8029886477298195E-2</v>
      </c>
      <c r="D48" s="20"/>
      <c r="E48" s="30" t="s">
        <v>139</v>
      </c>
      <c r="F48" s="30">
        <f t="shared" si="2"/>
        <v>-0.12761396573938774</v>
      </c>
      <c r="G48" s="30">
        <f t="shared" si="3"/>
        <v>0.15608204087451599</v>
      </c>
      <c r="H48" s="20"/>
      <c r="I48" s="30" t="s">
        <v>139</v>
      </c>
      <c r="J48" s="30">
        <f t="shared" si="4"/>
        <v>-0.86172214922953838</v>
      </c>
      <c r="K48" s="30">
        <f t="shared" si="5"/>
        <v>1.3555193957459075</v>
      </c>
      <c r="L48" s="20"/>
      <c r="M48" s="20"/>
      <c r="N48" s="20"/>
    </row>
    <row r="49" spans="1:14">
      <c r="A49" s="30" t="s">
        <v>140</v>
      </c>
      <c r="B49" s="30">
        <f t="shared" si="0"/>
        <v>-2.1692018430358714E-2</v>
      </c>
      <c r="C49" s="30">
        <f t="shared" si="1"/>
        <v>2.7567651768975562E-2</v>
      </c>
      <c r="D49" s="20"/>
      <c r="E49" s="30" t="s">
        <v>140</v>
      </c>
      <c r="F49" s="30">
        <f t="shared" si="2"/>
        <v>-2.1127250729214668E-2</v>
      </c>
      <c r="G49" s="30">
        <f t="shared" si="3"/>
        <v>3.0997078665214318E-2</v>
      </c>
      <c r="H49" s="20"/>
      <c r="I49" s="30" t="s">
        <v>140</v>
      </c>
      <c r="J49" s="30">
        <f t="shared" si="4"/>
        <v>-0.32414321791205647</v>
      </c>
      <c r="K49" s="30">
        <f t="shared" si="5"/>
        <v>0.64584251544160809</v>
      </c>
      <c r="L49" s="20"/>
      <c r="M49" s="20"/>
      <c r="N49" s="20"/>
    </row>
    <row r="50" spans="1:14">
      <c r="A50" s="30" t="s">
        <v>141</v>
      </c>
      <c r="B50" s="30">
        <f t="shared" si="0"/>
        <v>-5.7389907028350612E-3</v>
      </c>
      <c r="C50" s="30">
        <f t="shared" si="1"/>
        <v>8.0619155111254434E-3</v>
      </c>
      <c r="D50" s="20"/>
      <c r="E50" s="30" t="s">
        <v>141</v>
      </c>
      <c r="F50" s="30">
        <f t="shared" si="2"/>
        <v>-3.5585093918910301E-3</v>
      </c>
      <c r="G50" s="30">
        <f t="shared" si="3"/>
        <v>4.9908653735327027E-3</v>
      </c>
      <c r="H50" s="20"/>
      <c r="I50" s="30" t="s">
        <v>141</v>
      </c>
      <c r="J50" s="30">
        <f t="shared" si="4"/>
        <v>-6.4941439907757678E-2</v>
      </c>
      <c r="K50" s="30">
        <f t="shared" si="5"/>
        <v>0.19004092000025066</v>
      </c>
      <c r="L50" s="20"/>
      <c r="M50" s="20"/>
      <c r="N50" s="20"/>
    </row>
    <row r="51" spans="1:14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</sheetData>
  <pageMargins left="0.7" right="0.7" top="0.75" bottom="0.75" header="0.3" footer="0.3"/>
  <ignoredErrors>
    <ignoredError sqref="A6 A33 E33 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zoomScaleNormal="100" workbookViewId="0">
      <selection activeCell="H2" sqref="H2"/>
    </sheetView>
  </sheetViews>
  <sheetFormatPr defaultRowHeight="14.4"/>
  <sheetData>
    <row r="1" spans="1:201" s="174" customFormat="1" ht="13.2">
      <c r="A1" s="171"/>
      <c r="B1" s="172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73"/>
      <c r="BD1" s="173"/>
      <c r="BE1" s="173"/>
      <c r="BF1" s="173"/>
      <c r="BG1" s="173"/>
      <c r="BH1" s="173"/>
      <c r="BI1" s="173"/>
      <c r="BJ1" s="172"/>
      <c r="BK1" s="173"/>
      <c r="BL1" s="173"/>
      <c r="BM1" s="173"/>
      <c r="BN1" s="173"/>
      <c r="BO1" s="173"/>
      <c r="BP1" s="173"/>
      <c r="BQ1" s="173"/>
      <c r="BR1" s="173"/>
      <c r="BS1" s="173"/>
      <c r="BT1" s="173"/>
      <c r="BU1" s="173"/>
      <c r="BV1" s="173"/>
      <c r="BW1" s="173"/>
      <c r="BX1" s="173"/>
      <c r="BY1" s="173"/>
      <c r="BZ1" s="173"/>
      <c r="CA1" s="173"/>
      <c r="CB1" s="173"/>
      <c r="CC1" s="173"/>
      <c r="CD1" s="173"/>
      <c r="CE1" s="173"/>
      <c r="CF1" s="173"/>
      <c r="CG1" s="173"/>
      <c r="CH1" s="173"/>
      <c r="CI1" s="173"/>
      <c r="CJ1" s="173"/>
      <c r="CK1" s="173"/>
      <c r="CL1" s="173"/>
      <c r="CM1" s="173"/>
      <c r="CN1" s="173"/>
      <c r="CO1" s="173"/>
      <c r="CP1" s="173"/>
      <c r="CQ1" s="173"/>
      <c r="CR1" s="173"/>
      <c r="CS1" s="173"/>
      <c r="CT1" s="173"/>
      <c r="CU1" s="173"/>
      <c r="CV1" s="173"/>
      <c r="CW1" s="173"/>
      <c r="CX1" s="173"/>
      <c r="CY1" s="173"/>
      <c r="CZ1" s="173"/>
      <c r="DA1" s="173"/>
      <c r="DB1" s="173"/>
      <c r="DC1" s="173"/>
      <c r="DD1" s="173"/>
      <c r="DE1" s="173"/>
      <c r="DF1" s="173"/>
      <c r="DG1" s="173"/>
      <c r="DH1" s="173"/>
      <c r="DI1" s="173"/>
      <c r="DJ1" s="173"/>
      <c r="DK1" s="173"/>
      <c r="DL1" s="173"/>
      <c r="DM1" s="173"/>
      <c r="DN1" s="173"/>
      <c r="DO1" s="173"/>
      <c r="DP1" s="173"/>
      <c r="DQ1" s="173"/>
      <c r="DR1" s="173"/>
      <c r="DS1" s="173"/>
      <c r="DT1" s="173"/>
      <c r="DU1" s="173"/>
      <c r="DV1" s="173"/>
      <c r="DW1" s="173"/>
      <c r="DX1" s="173"/>
      <c r="DY1" s="173"/>
      <c r="DZ1" s="173"/>
    </row>
    <row r="2" spans="1:201" s="174" customFormat="1">
      <c r="A2" s="184"/>
      <c r="B2" s="185" t="s">
        <v>116</v>
      </c>
      <c r="C2" s="185" t="s">
        <v>117</v>
      </c>
      <c r="D2" s="185" t="s">
        <v>143</v>
      </c>
      <c r="E2"/>
      <c r="F2" s="164" t="s">
        <v>144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75" customFormat="1" ht="13.2">
      <c r="A3" s="186">
        <v>1974</v>
      </c>
      <c r="B3" s="187">
        <v>71.099999999999994</v>
      </c>
      <c r="C3" s="187">
        <v>75.400000000000006</v>
      </c>
      <c r="D3" s="188">
        <v>73.2</v>
      </c>
    </row>
    <row r="4" spans="1:201">
      <c r="A4" s="45">
        <v>1975</v>
      </c>
      <c r="B4" s="187">
        <v>70.400000000000006</v>
      </c>
      <c r="C4" s="187">
        <v>74.599999999999994</v>
      </c>
      <c r="D4" s="188">
        <v>72.5</v>
      </c>
    </row>
    <row r="5" spans="1:201">
      <c r="A5" s="186">
        <v>1976</v>
      </c>
      <c r="B5" s="187">
        <v>71</v>
      </c>
      <c r="C5" s="187">
        <v>75.3</v>
      </c>
      <c r="D5" s="188">
        <v>73.099999999999994</v>
      </c>
    </row>
    <row r="6" spans="1:201">
      <c r="A6" s="45">
        <v>1977</v>
      </c>
      <c r="B6" s="187">
        <v>71.400000000000006</v>
      </c>
      <c r="C6" s="187">
        <v>75.8</v>
      </c>
      <c r="D6" s="188">
        <v>73.5</v>
      </c>
    </row>
    <row r="7" spans="1:201">
      <c r="A7" s="186">
        <v>1978</v>
      </c>
      <c r="B7" s="187">
        <v>71.7</v>
      </c>
      <c r="C7" s="187">
        <v>76.2</v>
      </c>
      <c r="D7" s="188">
        <v>73.900000000000006</v>
      </c>
    </row>
    <row r="8" spans="1:201">
      <c r="A8" s="45">
        <v>1979</v>
      </c>
      <c r="B8" s="187">
        <v>71.7</v>
      </c>
      <c r="C8" s="187">
        <v>76.3</v>
      </c>
      <c r="D8" s="188">
        <v>74</v>
      </c>
    </row>
    <row r="9" spans="1:201">
      <c r="A9" s="186">
        <v>1980</v>
      </c>
      <c r="B9" s="187">
        <v>71.599999999999994</v>
      </c>
      <c r="C9" s="187">
        <v>76.2</v>
      </c>
      <c r="D9" s="188">
        <v>73.900000000000006</v>
      </c>
    </row>
    <row r="10" spans="1:201">
      <c r="A10" s="45">
        <v>1981</v>
      </c>
      <c r="B10" s="187">
        <v>72.099999999999994</v>
      </c>
      <c r="C10" s="187">
        <v>76.599999999999994</v>
      </c>
      <c r="D10" s="188">
        <v>74.3</v>
      </c>
    </row>
    <row r="11" spans="1:201">
      <c r="A11" s="186">
        <v>1982</v>
      </c>
      <c r="B11" s="187">
        <v>72.3</v>
      </c>
      <c r="C11" s="187">
        <v>76.8</v>
      </c>
      <c r="D11" s="188">
        <v>74.5</v>
      </c>
    </row>
    <row r="12" spans="1:201">
      <c r="A12" s="45">
        <v>1983</v>
      </c>
      <c r="B12" s="187">
        <v>72.2</v>
      </c>
      <c r="C12" s="187">
        <v>76.900000000000006</v>
      </c>
      <c r="D12" s="188">
        <v>74.5</v>
      </c>
    </row>
    <row r="13" spans="1:201">
      <c r="A13" s="186">
        <v>1984</v>
      </c>
      <c r="B13" s="187">
        <v>72.900000000000006</v>
      </c>
      <c r="C13" s="187">
        <v>77.7</v>
      </c>
      <c r="D13" s="188">
        <v>75.3</v>
      </c>
    </row>
    <row r="14" spans="1:201">
      <c r="A14" s="45">
        <v>1985</v>
      </c>
      <c r="B14" s="187">
        <v>72.599999999999994</v>
      </c>
      <c r="C14" s="187">
        <v>77.400000000000006</v>
      </c>
      <c r="D14" s="188">
        <v>75</v>
      </c>
    </row>
    <row r="15" spans="1:201">
      <c r="A15" s="186">
        <v>1986</v>
      </c>
      <c r="B15" s="187">
        <v>73.2</v>
      </c>
      <c r="C15" s="187">
        <v>77.7</v>
      </c>
      <c r="D15" s="188">
        <v>75.400000000000006</v>
      </c>
    </row>
    <row r="16" spans="1:201">
      <c r="A16" s="45">
        <v>1987</v>
      </c>
      <c r="B16" s="187">
        <v>72.900000000000006</v>
      </c>
      <c r="C16" s="187">
        <v>77.599999999999994</v>
      </c>
      <c r="D16" s="188">
        <v>75.2</v>
      </c>
    </row>
    <row r="17" spans="1:6">
      <c r="A17" s="186">
        <v>1988</v>
      </c>
      <c r="B17" s="187">
        <v>73.599999999999994</v>
      </c>
      <c r="C17" s="187">
        <v>78.3</v>
      </c>
      <c r="D17" s="188">
        <v>75.8</v>
      </c>
    </row>
    <row r="18" spans="1:6">
      <c r="A18" s="45">
        <v>1989</v>
      </c>
      <c r="B18" s="187">
        <v>73.900000000000006</v>
      </c>
      <c r="C18" s="187">
        <v>78.8</v>
      </c>
      <c r="D18" s="188">
        <v>76.3</v>
      </c>
    </row>
    <row r="19" spans="1:6">
      <c r="A19" s="186">
        <v>1990</v>
      </c>
      <c r="B19" s="187">
        <v>73.7</v>
      </c>
      <c r="C19" s="187">
        <v>78.7</v>
      </c>
      <c r="D19" s="188">
        <v>76.099999999999994</v>
      </c>
      <c r="F19" s="17" t="s">
        <v>189</v>
      </c>
    </row>
    <row r="20" spans="1:6">
      <c r="A20" s="45">
        <v>1991</v>
      </c>
      <c r="B20" s="187">
        <v>73.900000000000006</v>
      </c>
      <c r="C20" s="187">
        <v>79.099999999999994</v>
      </c>
      <c r="D20" s="188">
        <v>76.400000000000006</v>
      </c>
    </row>
    <row r="21" spans="1:6">
      <c r="A21" s="186">
        <v>1992</v>
      </c>
      <c r="B21" s="187">
        <v>74.2</v>
      </c>
      <c r="C21" s="187">
        <v>79.3</v>
      </c>
      <c r="D21" s="188">
        <v>76.7</v>
      </c>
    </row>
    <row r="22" spans="1:6">
      <c r="A22" s="45">
        <v>1993</v>
      </c>
      <c r="B22" s="187">
        <v>74.099999999999994</v>
      </c>
      <c r="C22" s="187">
        <v>79.2</v>
      </c>
      <c r="D22" s="188">
        <v>76.599999999999994</v>
      </c>
    </row>
    <row r="23" spans="1:6">
      <c r="A23" s="186">
        <v>1994</v>
      </c>
      <c r="B23" s="187">
        <v>74.5</v>
      </c>
      <c r="C23" s="187">
        <v>79.5</v>
      </c>
      <c r="D23" s="188">
        <v>76.900000000000006</v>
      </c>
    </row>
    <row r="24" spans="1:6">
      <c r="A24" s="45">
        <v>1995</v>
      </c>
      <c r="B24" s="187">
        <v>74.8</v>
      </c>
      <c r="C24" s="187">
        <v>79.900000000000006</v>
      </c>
      <c r="D24" s="188">
        <v>77.3</v>
      </c>
    </row>
    <row r="25" spans="1:6">
      <c r="A25" s="186">
        <v>1996</v>
      </c>
      <c r="B25" s="187">
        <v>75.099999999999994</v>
      </c>
      <c r="C25" s="187">
        <v>79.900000000000006</v>
      </c>
      <c r="D25" s="188">
        <v>77.400000000000006</v>
      </c>
    </row>
    <row r="26" spans="1:6">
      <c r="A26" s="45">
        <v>1997</v>
      </c>
      <c r="B26" s="187">
        <v>75.3</v>
      </c>
      <c r="C26" s="187">
        <v>80.099999999999994</v>
      </c>
      <c r="D26" s="188">
        <v>77.7</v>
      </c>
    </row>
    <row r="27" spans="1:6">
      <c r="A27" s="186">
        <v>1998</v>
      </c>
      <c r="B27" s="187">
        <v>75.5</v>
      </c>
      <c r="C27" s="187">
        <v>80.2</v>
      </c>
      <c r="D27" s="188">
        <v>77.8</v>
      </c>
    </row>
    <row r="28" spans="1:6">
      <c r="A28" s="45">
        <v>1999</v>
      </c>
      <c r="B28" s="187">
        <v>75.7</v>
      </c>
      <c r="C28" s="187">
        <v>80.5</v>
      </c>
      <c r="D28" s="188">
        <v>78</v>
      </c>
    </row>
    <row r="29" spans="1:6">
      <c r="A29" s="186">
        <v>2000</v>
      </c>
      <c r="B29" s="187">
        <v>76.099999999999994</v>
      </c>
      <c r="C29" s="187">
        <v>81</v>
      </c>
      <c r="D29" s="188">
        <v>78.5</v>
      </c>
    </row>
    <row r="30" spans="1:6">
      <c r="A30" s="45">
        <v>2001</v>
      </c>
      <c r="B30" s="187">
        <v>76.8</v>
      </c>
      <c r="C30" s="187">
        <v>81.400000000000006</v>
      </c>
      <c r="D30" s="188">
        <v>79.099999999999994</v>
      </c>
    </row>
    <row r="31" spans="1:6">
      <c r="A31" s="186">
        <v>2002</v>
      </c>
      <c r="B31" s="188">
        <v>76.900000000000006</v>
      </c>
      <c r="C31" s="188">
        <v>81.8</v>
      </c>
      <c r="D31" s="188">
        <v>79.3</v>
      </c>
    </row>
    <row r="32" spans="1:6">
      <c r="A32" s="45">
        <v>2003</v>
      </c>
      <c r="B32" s="188">
        <v>76.900000000000006</v>
      </c>
      <c r="C32" s="188">
        <v>81.5</v>
      </c>
      <c r="D32" s="188">
        <v>79.099999999999994</v>
      </c>
    </row>
    <row r="33" spans="1:4">
      <c r="A33" s="186">
        <v>2004</v>
      </c>
      <c r="B33" s="188">
        <v>77.8</v>
      </c>
      <c r="C33" s="188">
        <v>82.5</v>
      </c>
      <c r="D33" s="188">
        <v>80.099999999999994</v>
      </c>
    </row>
    <row r="34" spans="1:4">
      <c r="A34" s="45">
        <v>2005</v>
      </c>
      <c r="B34" s="188">
        <v>77.7</v>
      </c>
      <c r="C34" s="188">
        <v>82.4</v>
      </c>
      <c r="D34" s="188">
        <v>80</v>
      </c>
    </row>
    <row r="35" spans="1:4">
      <c r="A35" s="186">
        <v>2006</v>
      </c>
      <c r="B35" s="188">
        <v>78.099999999999994</v>
      </c>
      <c r="C35" s="188">
        <v>82.7</v>
      </c>
      <c r="D35" s="188">
        <v>80.400000000000006</v>
      </c>
    </row>
    <row r="36" spans="1:4">
      <c r="A36" s="45">
        <v>2007</v>
      </c>
      <c r="B36" s="188">
        <v>78</v>
      </c>
      <c r="C36" s="188">
        <v>82.6</v>
      </c>
      <c r="D36" s="188">
        <v>80.2</v>
      </c>
    </row>
    <row r="37" spans="1:4">
      <c r="A37" s="186">
        <v>2008</v>
      </c>
      <c r="B37" s="188">
        <v>78.3</v>
      </c>
      <c r="C37" s="188">
        <v>82.9</v>
      </c>
      <c r="D37" s="188">
        <v>80.5</v>
      </c>
    </row>
    <row r="38" spans="1:4">
      <c r="A38" s="45">
        <v>2009</v>
      </c>
      <c r="B38" s="188">
        <v>78.3</v>
      </c>
      <c r="C38" s="188">
        <v>82.7</v>
      </c>
      <c r="D38" s="188">
        <v>80.5</v>
      </c>
    </row>
    <row r="39" spans="1:4">
      <c r="A39" s="186">
        <v>2010</v>
      </c>
      <c r="B39" s="188">
        <v>78.8</v>
      </c>
      <c r="C39" s="188">
        <v>83.2</v>
      </c>
      <c r="D39" s="188">
        <v>80.900000000000006</v>
      </c>
    </row>
    <row r="40" spans="1:4">
      <c r="A40" s="45">
        <v>2011</v>
      </c>
      <c r="B40" s="188">
        <v>78.7</v>
      </c>
      <c r="C40" s="188">
        <v>83.1</v>
      </c>
      <c r="D40" s="188">
        <v>80.900000000000006</v>
      </c>
    </row>
    <row r="41" spans="1:4">
      <c r="A41" s="186">
        <v>2012</v>
      </c>
      <c r="B41" s="188">
        <v>78.900000000000006</v>
      </c>
      <c r="C41" s="188">
        <v>83.2</v>
      </c>
      <c r="D41" s="188">
        <v>81</v>
      </c>
    </row>
    <row r="42" spans="1:4">
      <c r="A42" s="45">
        <v>2013</v>
      </c>
      <c r="B42" s="188">
        <v>79.2</v>
      </c>
      <c r="C42" s="188">
        <v>83.6</v>
      </c>
      <c r="D42" s="188">
        <v>81.400000000000006</v>
      </c>
    </row>
    <row r="43" spans="1:4">
      <c r="A43" s="186">
        <v>2014</v>
      </c>
      <c r="B43" s="188">
        <v>79.5</v>
      </c>
      <c r="C43" s="188">
        <v>83.8</v>
      </c>
      <c r="D43" s="188">
        <v>81.599999999999994</v>
      </c>
    </row>
    <row r="44" spans="1:4">
      <c r="A44" s="45">
        <v>2015</v>
      </c>
      <c r="B44" s="188">
        <v>79.3</v>
      </c>
      <c r="C44" s="188">
        <v>83.3</v>
      </c>
      <c r="D44" s="188">
        <v>81.2</v>
      </c>
    </row>
    <row r="45" spans="1:4">
      <c r="A45" s="186">
        <v>2016</v>
      </c>
      <c r="B45" s="188">
        <v>79.8</v>
      </c>
      <c r="C45" s="188">
        <v>83.9</v>
      </c>
      <c r="D45" s="188">
        <v>81.8</v>
      </c>
    </row>
    <row r="46" spans="1:4">
      <c r="A46" s="45">
        <v>2017</v>
      </c>
      <c r="B46" s="188">
        <v>79.400000000000006</v>
      </c>
      <c r="C46" s="188">
        <v>83.5</v>
      </c>
      <c r="D46" s="188">
        <v>81.400000000000006</v>
      </c>
    </row>
    <row r="47" spans="1:4">
      <c r="A47" s="186">
        <v>2018</v>
      </c>
      <c r="B47" s="188">
        <v>79.7</v>
      </c>
      <c r="C47" s="188">
        <v>83.9</v>
      </c>
      <c r="D47" s="188">
        <v>81.8</v>
      </c>
    </row>
    <row r="48" spans="1:4">
      <c r="A48" s="45">
        <v>2019</v>
      </c>
      <c r="B48" s="188">
        <v>80</v>
      </c>
      <c r="C48" s="188">
        <v>84</v>
      </c>
      <c r="D48" s="188">
        <v>82</v>
      </c>
    </row>
    <row r="49" spans="1:4">
      <c r="A49" s="186">
        <v>2020</v>
      </c>
      <c r="B49" s="188">
        <v>79.400000000000006</v>
      </c>
      <c r="C49" s="188">
        <v>83.7</v>
      </c>
      <c r="D49" s="188">
        <v>81.5</v>
      </c>
    </row>
    <row r="50" spans="1:4">
      <c r="A50" s="45">
        <v>2021</v>
      </c>
      <c r="B50" s="188">
        <v>79.2</v>
      </c>
      <c r="C50" s="188">
        <v>83.3</v>
      </c>
      <c r="D50" s="188">
        <v>81.2</v>
      </c>
    </row>
    <row r="51" spans="1:4">
      <c r="A51" s="186">
        <v>2022</v>
      </c>
      <c r="B51" s="188">
        <v>79.400000000000006</v>
      </c>
      <c r="C51" s="188">
        <v>83.4</v>
      </c>
      <c r="D51" s="188">
        <v>81.400000000000006</v>
      </c>
    </row>
    <row r="52" spans="1:4">
      <c r="A52" s="45">
        <v>2023</v>
      </c>
      <c r="B52" s="188">
        <v>79.7</v>
      </c>
      <c r="C52" s="188">
        <v>83.7</v>
      </c>
      <c r="D52" s="188">
        <v>81.599999999999994</v>
      </c>
    </row>
    <row r="53" spans="1:4">
      <c r="A53" s="186">
        <v>2024</v>
      </c>
      <c r="B53" s="188">
        <v>80.5</v>
      </c>
      <c r="C53" s="188">
        <v>84.4</v>
      </c>
      <c r="D53" s="188">
        <v>82.4</v>
      </c>
    </row>
    <row r="54" spans="1:4">
      <c r="A54" s="45">
        <v>2025</v>
      </c>
      <c r="B54" s="188">
        <v>80.7</v>
      </c>
      <c r="C54" s="188">
        <v>84.6</v>
      </c>
      <c r="D54" s="188">
        <v>82.6</v>
      </c>
    </row>
    <row r="55" spans="1:4">
      <c r="A55" s="20" t="s">
        <v>145</v>
      </c>
      <c r="B55" s="20"/>
      <c r="C55" s="20"/>
      <c r="D55" s="20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zoomScaleNormal="100" workbookViewId="0">
      <selection activeCell="H2" sqref="H2"/>
    </sheetView>
  </sheetViews>
  <sheetFormatPr defaultRowHeight="14.4"/>
  <sheetData>
    <row r="2" spans="1:6" ht="24.6">
      <c r="A2" s="30"/>
      <c r="B2" s="189" t="s">
        <v>146</v>
      </c>
      <c r="C2" s="189" t="s">
        <v>147</v>
      </c>
      <c r="D2" s="20"/>
      <c r="F2" s="164" t="s">
        <v>184</v>
      </c>
    </row>
    <row r="3" spans="1:6">
      <c r="A3" s="30">
        <v>1952</v>
      </c>
      <c r="B3" s="30">
        <v>2.96</v>
      </c>
      <c r="C3" s="30">
        <v>29.56</v>
      </c>
      <c r="D3" s="20"/>
    </row>
    <row r="4" spans="1:6">
      <c r="A4" s="30">
        <v>1953</v>
      </c>
      <c r="B4" s="30">
        <v>2.89</v>
      </c>
      <c r="C4" s="30">
        <v>29.37</v>
      </c>
      <c r="D4" s="20"/>
    </row>
    <row r="5" spans="1:6">
      <c r="A5" s="30">
        <v>1954</v>
      </c>
      <c r="B5" s="30">
        <v>3.07</v>
      </c>
      <c r="C5" s="30">
        <v>29.33</v>
      </c>
      <c r="D5" s="20"/>
    </row>
    <row r="6" spans="1:6">
      <c r="A6" s="30">
        <v>1955</v>
      </c>
      <c r="B6" s="30">
        <v>3.05</v>
      </c>
      <c r="C6" s="30">
        <v>29.24</v>
      </c>
      <c r="D6" s="20"/>
    </row>
    <row r="7" spans="1:6">
      <c r="A7" s="30">
        <v>1956</v>
      </c>
      <c r="B7" s="30">
        <v>3.02</v>
      </c>
      <c r="C7" s="30">
        <v>29.09</v>
      </c>
      <c r="D7" s="20"/>
    </row>
    <row r="8" spans="1:6">
      <c r="A8" s="30">
        <v>1957</v>
      </c>
      <c r="B8" s="30">
        <v>3.02</v>
      </c>
      <c r="C8" s="30">
        <v>28.95</v>
      </c>
      <c r="D8" s="20"/>
    </row>
    <row r="9" spans="1:6">
      <c r="A9" s="30">
        <v>1958</v>
      </c>
      <c r="B9" s="30">
        <v>2.99</v>
      </c>
      <c r="C9" s="30">
        <v>28.93</v>
      </c>
      <c r="D9" s="20"/>
    </row>
    <row r="10" spans="1:6">
      <c r="A10" s="30">
        <v>1959</v>
      </c>
      <c r="B10" s="30">
        <v>3.04</v>
      </c>
      <c r="C10" s="30">
        <v>28.77</v>
      </c>
      <c r="D10" s="20"/>
    </row>
    <row r="11" spans="1:6">
      <c r="A11" s="30">
        <v>1960</v>
      </c>
      <c r="B11" s="30">
        <v>3.15</v>
      </c>
      <c r="C11" s="30">
        <v>28.72</v>
      </c>
      <c r="D11" s="20"/>
    </row>
    <row r="12" spans="1:6">
      <c r="A12" s="30">
        <v>1961</v>
      </c>
      <c r="B12" s="30">
        <v>3.03</v>
      </c>
      <c r="C12" s="30">
        <v>28.68</v>
      </c>
      <c r="D12" s="20"/>
    </row>
    <row r="13" spans="1:6">
      <c r="A13" s="30">
        <v>1962</v>
      </c>
      <c r="B13" s="30">
        <v>3.03</v>
      </c>
      <c r="C13" s="30">
        <v>28.79</v>
      </c>
      <c r="D13" s="20"/>
    </row>
    <row r="14" spans="1:6">
      <c r="A14" s="30">
        <v>1963</v>
      </c>
      <c r="B14" s="30">
        <v>2.99</v>
      </c>
      <c r="C14" s="30">
        <v>28.6</v>
      </c>
      <c r="D14" s="20"/>
    </row>
    <row r="15" spans="1:6">
      <c r="A15" s="30">
        <v>1964</v>
      </c>
      <c r="B15" s="30">
        <v>3.1</v>
      </c>
      <c r="C15" s="30">
        <v>28.57</v>
      </c>
      <c r="D15" s="20"/>
    </row>
    <row r="16" spans="1:6">
      <c r="A16" s="30">
        <v>1965</v>
      </c>
      <c r="B16" s="30">
        <v>3.03</v>
      </c>
      <c r="C16" s="30">
        <v>28.46</v>
      </c>
      <c r="D16" s="20"/>
    </row>
    <row r="17" spans="1:6">
      <c r="A17" s="30">
        <v>1966</v>
      </c>
      <c r="B17" s="30">
        <v>3.05</v>
      </c>
      <c r="C17" s="30">
        <v>28.43</v>
      </c>
      <c r="D17" s="20"/>
    </row>
    <row r="18" spans="1:6">
      <c r="A18" s="30">
        <v>1967</v>
      </c>
      <c r="B18" s="30">
        <v>3</v>
      </c>
      <c r="C18" s="30">
        <v>28.34</v>
      </c>
      <c r="D18" s="20"/>
      <c r="F18" s="17" t="s">
        <v>190</v>
      </c>
    </row>
    <row r="19" spans="1:6">
      <c r="A19" s="30">
        <v>1968</v>
      </c>
      <c r="B19" s="30">
        <v>2.95</v>
      </c>
      <c r="C19" s="30">
        <v>28.34</v>
      </c>
      <c r="D19" s="20"/>
    </row>
    <row r="20" spans="1:6">
      <c r="A20" s="30">
        <v>1969</v>
      </c>
      <c r="B20" s="30">
        <v>3</v>
      </c>
      <c r="C20" s="30">
        <v>28.37</v>
      </c>
      <c r="D20" s="20"/>
    </row>
    <row r="21" spans="1:6">
      <c r="A21" s="30">
        <v>1970</v>
      </c>
      <c r="B21" s="30">
        <v>2.89</v>
      </c>
      <c r="C21" s="30">
        <v>28.2</v>
      </c>
      <c r="D21" s="20"/>
    </row>
    <row r="22" spans="1:6">
      <c r="A22" s="30">
        <v>1971</v>
      </c>
      <c r="B22" s="30">
        <v>2.85</v>
      </c>
      <c r="C22" s="30">
        <v>28.11</v>
      </c>
      <c r="D22" s="20"/>
    </row>
    <row r="23" spans="1:6">
      <c r="A23" s="30">
        <v>1972</v>
      </c>
      <c r="B23" s="30">
        <v>2.76</v>
      </c>
      <c r="C23" s="30">
        <v>27.94</v>
      </c>
      <c r="D23" s="20"/>
    </row>
    <row r="24" spans="1:6">
      <c r="A24" s="30">
        <v>1973</v>
      </c>
      <c r="B24" s="30">
        <v>2.75</v>
      </c>
      <c r="C24" s="30">
        <v>27.83</v>
      </c>
      <c r="D24" s="20"/>
    </row>
    <row r="25" spans="1:6">
      <c r="A25" s="30">
        <v>1974</v>
      </c>
      <c r="B25" s="30">
        <v>2.75</v>
      </c>
      <c r="C25" s="30">
        <v>27.7</v>
      </c>
      <c r="D25" s="20"/>
    </row>
    <row r="26" spans="1:6">
      <c r="A26" s="30">
        <v>1975</v>
      </c>
      <c r="B26" s="30">
        <v>2.64</v>
      </c>
      <c r="C26" s="30">
        <v>27.54</v>
      </c>
      <c r="D26" s="20"/>
    </row>
    <row r="27" spans="1:6">
      <c r="A27" s="30">
        <v>1976</v>
      </c>
      <c r="B27" s="30">
        <v>2.56</v>
      </c>
      <c r="C27" s="30">
        <v>27.51</v>
      </c>
      <c r="D27" s="20"/>
    </row>
    <row r="28" spans="1:6">
      <c r="A28" s="30">
        <v>1977</v>
      </c>
      <c r="B28" s="30">
        <v>2.41</v>
      </c>
      <c r="C28" s="30">
        <v>27.47</v>
      </c>
      <c r="D28" s="20"/>
    </row>
    <row r="29" spans="1:6">
      <c r="A29" s="30">
        <v>1978</v>
      </c>
      <c r="B29" s="30">
        <v>2.33</v>
      </c>
      <c r="C29" s="30">
        <v>27.38</v>
      </c>
      <c r="D29" s="20"/>
    </row>
    <row r="30" spans="1:6">
      <c r="A30" s="30">
        <v>1979</v>
      </c>
      <c r="B30" s="30">
        <v>2.25</v>
      </c>
      <c r="C30" s="30">
        <v>27.35</v>
      </c>
      <c r="D30" s="20"/>
    </row>
    <row r="31" spans="1:6">
      <c r="A31" s="30">
        <v>1980</v>
      </c>
      <c r="B31" s="30">
        <v>2.2200000000000002</v>
      </c>
      <c r="C31" s="30">
        <v>27.27</v>
      </c>
      <c r="D31" s="20"/>
    </row>
    <row r="32" spans="1:6">
      <c r="A32" s="30">
        <v>1981</v>
      </c>
      <c r="B32" s="30">
        <v>2.04</v>
      </c>
      <c r="C32" s="30">
        <v>27.3</v>
      </c>
      <c r="D32" s="20"/>
    </row>
    <row r="33" spans="1:4">
      <c r="A33" s="30">
        <v>1982</v>
      </c>
      <c r="B33" s="30">
        <v>2.0699999999999998</v>
      </c>
      <c r="C33" s="30">
        <v>27.29</v>
      </c>
      <c r="D33" s="20"/>
    </row>
    <row r="34" spans="1:4">
      <c r="A34" s="30">
        <v>1983</v>
      </c>
      <c r="B34" s="30">
        <v>1.98</v>
      </c>
      <c r="C34" s="30">
        <v>27.31</v>
      </c>
      <c r="D34" s="20"/>
    </row>
    <row r="35" spans="1:4">
      <c r="A35" s="30">
        <v>1984</v>
      </c>
      <c r="B35" s="30">
        <v>1.96</v>
      </c>
      <c r="C35" s="30">
        <v>27.39</v>
      </c>
      <c r="D35" s="20"/>
    </row>
    <row r="36" spans="1:4">
      <c r="A36" s="30">
        <v>1985</v>
      </c>
      <c r="B36" s="30">
        <v>1.94</v>
      </c>
      <c r="C36" s="30">
        <v>27.48</v>
      </c>
      <c r="D36" s="20"/>
    </row>
    <row r="37" spans="1:4">
      <c r="A37" s="30">
        <v>1986</v>
      </c>
      <c r="B37" s="30">
        <v>1.84</v>
      </c>
      <c r="C37" s="30">
        <v>27.53</v>
      </c>
      <c r="D37" s="20"/>
    </row>
    <row r="38" spans="1:4">
      <c r="A38" s="30">
        <v>1987</v>
      </c>
      <c r="B38" s="30">
        <v>1.84</v>
      </c>
      <c r="C38" s="30">
        <v>27.64</v>
      </c>
      <c r="D38" s="20"/>
    </row>
    <row r="39" spans="1:4">
      <c r="A39" s="30">
        <v>1988</v>
      </c>
      <c r="B39" s="30">
        <v>1.83</v>
      </c>
      <c r="C39" s="30">
        <v>27.75</v>
      </c>
      <c r="D39" s="20"/>
    </row>
    <row r="40" spans="1:4">
      <c r="A40" s="30">
        <v>1989</v>
      </c>
      <c r="B40" s="30">
        <v>1.84</v>
      </c>
      <c r="C40" s="30">
        <v>27.81</v>
      </c>
      <c r="D40" s="20"/>
    </row>
    <row r="41" spans="1:4">
      <c r="A41" s="30">
        <v>1990</v>
      </c>
      <c r="B41" s="30">
        <v>1.85</v>
      </c>
      <c r="C41" s="30">
        <v>27.97</v>
      </c>
      <c r="D41" s="20"/>
    </row>
    <row r="42" spans="1:4">
      <c r="A42" s="30">
        <v>1991</v>
      </c>
      <c r="B42" s="30">
        <v>1.77</v>
      </c>
      <c r="C42" s="30">
        <v>27.97</v>
      </c>
      <c r="D42" s="20"/>
    </row>
    <row r="43" spans="1:4">
      <c r="A43" s="30">
        <v>1992</v>
      </c>
      <c r="B43" s="30">
        <v>1.78</v>
      </c>
      <c r="C43" s="30">
        <v>28.25</v>
      </c>
      <c r="D43" s="20"/>
    </row>
    <row r="44" spans="1:4">
      <c r="A44" s="30">
        <v>1993</v>
      </c>
      <c r="B44" s="30">
        <v>1.67</v>
      </c>
      <c r="C44" s="30">
        <v>28.32</v>
      </c>
      <c r="D44" s="20"/>
    </row>
    <row r="45" spans="1:4">
      <c r="A45" s="30">
        <v>1994</v>
      </c>
      <c r="B45" s="30">
        <v>1.56</v>
      </c>
      <c r="C45" s="30">
        <v>28.45</v>
      </c>
      <c r="D45" s="20"/>
    </row>
    <row r="46" spans="1:4">
      <c r="A46" s="30">
        <v>1995</v>
      </c>
      <c r="B46" s="30">
        <v>1.49</v>
      </c>
      <c r="C46" s="30">
        <v>28.59</v>
      </c>
      <c r="D46" s="20"/>
    </row>
    <row r="47" spans="1:4">
      <c r="A47" s="30">
        <v>1996</v>
      </c>
      <c r="B47" s="30">
        <v>1.5</v>
      </c>
      <c r="C47" s="30">
        <v>28.8</v>
      </c>
      <c r="D47" s="20"/>
    </row>
    <row r="48" spans="1:4">
      <c r="A48" s="30">
        <v>1997</v>
      </c>
      <c r="B48" s="30">
        <v>1.49</v>
      </c>
      <c r="C48" s="30">
        <v>29</v>
      </c>
      <c r="D48" s="20"/>
    </row>
    <row r="49" spans="1:4">
      <c r="A49" s="30">
        <v>1998</v>
      </c>
      <c r="B49" s="30">
        <v>1.44</v>
      </c>
      <c r="C49" s="30">
        <v>29.1</v>
      </c>
      <c r="D49" s="20"/>
    </row>
    <row r="50" spans="1:4">
      <c r="A50" s="30">
        <v>1999</v>
      </c>
      <c r="B50" s="30">
        <v>1.44</v>
      </c>
      <c r="C50" s="30">
        <v>29.13</v>
      </c>
      <c r="D50" s="20"/>
    </row>
    <row r="51" spans="1:4">
      <c r="A51" s="30">
        <v>2000</v>
      </c>
      <c r="B51" s="30">
        <v>1.41</v>
      </c>
      <c r="C51" s="30">
        <v>29.23</v>
      </c>
      <c r="D51" s="20"/>
    </row>
    <row r="52" spans="1:4">
      <c r="A52" s="30">
        <v>2001</v>
      </c>
      <c r="B52" s="30">
        <v>1.4</v>
      </c>
      <c r="C52" s="30">
        <v>29.35</v>
      </c>
      <c r="D52" s="20"/>
    </row>
    <row r="53" spans="1:4">
      <c r="A53" s="30">
        <v>2002</v>
      </c>
      <c r="B53" s="30">
        <v>1.4</v>
      </c>
      <c r="C53" s="30">
        <v>29.48</v>
      </c>
      <c r="D53" s="20"/>
    </row>
    <row r="54" spans="1:4">
      <c r="A54" s="30">
        <v>2003</v>
      </c>
      <c r="B54" s="30">
        <v>1.43</v>
      </c>
      <c r="C54" s="30">
        <v>29.77</v>
      </c>
      <c r="D54" s="20"/>
    </row>
    <row r="55" spans="1:4">
      <c r="A55" s="30">
        <v>2004</v>
      </c>
      <c r="B55" s="30">
        <v>1.44</v>
      </c>
      <c r="C55" s="30">
        <v>29.81</v>
      </c>
      <c r="D55" s="20"/>
    </row>
    <row r="56" spans="1:4">
      <c r="A56" s="30">
        <v>2005</v>
      </c>
      <c r="B56" s="30">
        <v>1.43</v>
      </c>
      <c r="C56" s="30">
        <v>29.91</v>
      </c>
      <c r="D56" s="20"/>
    </row>
    <row r="57" spans="1:4">
      <c r="A57" s="30">
        <v>2006</v>
      </c>
      <c r="B57" s="30">
        <v>1.42</v>
      </c>
      <c r="C57" s="30">
        <v>30.03</v>
      </c>
      <c r="D57" s="20"/>
    </row>
    <row r="58" spans="1:4">
      <c r="A58" s="30">
        <v>2007</v>
      </c>
      <c r="B58" s="30">
        <v>1.41</v>
      </c>
      <c r="C58" s="30">
        <v>30.21</v>
      </c>
      <c r="D58" s="20"/>
    </row>
    <row r="59" spans="1:4">
      <c r="A59" s="30">
        <v>2008</v>
      </c>
      <c r="B59" s="30">
        <v>1.44</v>
      </c>
      <c r="C59" s="30">
        <v>30.2</v>
      </c>
      <c r="D59" s="20"/>
    </row>
    <row r="60" spans="1:4">
      <c r="A60" s="30">
        <v>2009</v>
      </c>
      <c r="B60" s="30">
        <v>1.44</v>
      </c>
      <c r="C60" s="30">
        <v>30.37</v>
      </c>
      <c r="D60" s="20"/>
    </row>
    <row r="61" spans="1:4">
      <c r="A61" s="30">
        <v>2010</v>
      </c>
      <c r="B61" s="30">
        <v>1.42</v>
      </c>
      <c r="C61" s="30">
        <v>30.53</v>
      </c>
      <c r="D61" s="20"/>
    </row>
    <row r="62" spans="1:4">
      <c r="A62" s="30">
        <v>2011</v>
      </c>
      <c r="B62" s="30">
        <v>1.41</v>
      </c>
      <c r="C62" s="30">
        <v>30.59</v>
      </c>
      <c r="D62" s="20"/>
    </row>
    <row r="63" spans="1:4">
      <c r="A63" s="30">
        <v>2012</v>
      </c>
      <c r="B63" s="30">
        <v>1.4</v>
      </c>
      <c r="C63" s="30">
        <v>30.58</v>
      </c>
      <c r="D63" s="20"/>
    </row>
    <row r="64" spans="1:4">
      <c r="A64" s="30">
        <v>2013</v>
      </c>
      <c r="B64" s="30">
        <v>1.37</v>
      </c>
      <c r="C64" s="30">
        <v>30.8</v>
      </c>
      <c r="D64" s="20"/>
    </row>
    <row r="65" spans="1:4">
      <c r="A65" s="30">
        <v>2014</v>
      </c>
      <c r="B65" s="30">
        <v>1.4</v>
      </c>
      <c r="C65" s="30">
        <v>30.79</v>
      </c>
      <c r="D65" s="20"/>
    </row>
    <row r="66" spans="1:4">
      <c r="A66" s="30">
        <v>2015</v>
      </c>
      <c r="B66" s="30">
        <v>1.38</v>
      </c>
      <c r="C66" s="30">
        <v>30.93</v>
      </c>
      <c r="D66" s="20"/>
    </row>
    <row r="67" spans="1:4">
      <c r="A67" s="30">
        <v>2016</v>
      </c>
      <c r="B67" s="30">
        <v>1.35</v>
      </c>
      <c r="C67" s="30">
        <v>30.98</v>
      </c>
      <c r="D67" s="20"/>
    </row>
    <row r="68" spans="1:4">
      <c r="A68" s="30">
        <v>2017</v>
      </c>
      <c r="B68" s="30">
        <v>1.37</v>
      </c>
      <c r="C68" s="30">
        <v>31.08</v>
      </c>
      <c r="D68" s="20"/>
    </row>
    <row r="69" spans="1:4">
      <c r="A69" s="30">
        <v>2018</v>
      </c>
      <c r="B69" s="30">
        <v>1.37</v>
      </c>
      <c r="C69" s="30">
        <v>31.19</v>
      </c>
      <c r="D69" s="20"/>
    </row>
    <row r="70" spans="1:4">
      <c r="A70" s="30">
        <v>2019</v>
      </c>
      <c r="B70" s="30">
        <v>1.33</v>
      </c>
      <c r="C70" s="30">
        <v>31.36</v>
      </c>
      <c r="D70" s="20"/>
    </row>
    <row r="71" spans="1:4">
      <c r="A71" s="30">
        <v>2020</v>
      </c>
      <c r="B71" s="30">
        <v>1.33</v>
      </c>
      <c r="C71" s="30">
        <v>31.34</v>
      </c>
      <c r="D71" s="20"/>
    </row>
    <row r="72" spans="1:4">
      <c r="A72" s="30">
        <v>2021</v>
      </c>
      <c r="B72" s="30">
        <v>1.35</v>
      </c>
      <c r="C72" s="30">
        <v>31.43</v>
      </c>
      <c r="D72" s="20"/>
    </row>
    <row r="73" spans="1:4">
      <c r="A73" s="30">
        <v>2022</v>
      </c>
      <c r="B73" s="30">
        <v>1.35</v>
      </c>
      <c r="C73" s="30">
        <v>31.44</v>
      </c>
      <c r="D73" s="20"/>
    </row>
    <row r="74" spans="1:4">
      <c r="A74" s="30">
        <v>2023</v>
      </c>
      <c r="B74" s="30">
        <v>1.32</v>
      </c>
      <c r="C74" s="30">
        <v>31.65</v>
      </c>
      <c r="D74" s="20"/>
    </row>
    <row r="75" spans="1:4">
      <c r="A75" s="30">
        <v>2024</v>
      </c>
      <c r="B75" s="30">
        <v>1.27</v>
      </c>
      <c r="C75" s="30">
        <v>31.72</v>
      </c>
      <c r="D75" s="20"/>
    </row>
    <row r="76" spans="1:4">
      <c r="A76" s="30">
        <v>2025</v>
      </c>
      <c r="B76" s="30">
        <v>1.23</v>
      </c>
      <c r="C76" s="30">
        <v>31.81</v>
      </c>
      <c r="D76" s="20"/>
    </row>
    <row r="77" spans="1:4">
      <c r="A77" s="20" t="s">
        <v>148</v>
      </c>
      <c r="B77" s="20"/>
      <c r="C77" s="20"/>
      <c r="D77" s="20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zoomScaleNormal="100" workbookViewId="0">
      <selection activeCell="H11" sqref="H11:I12"/>
    </sheetView>
  </sheetViews>
  <sheetFormatPr defaultRowHeight="14.4"/>
  <cols>
    <col min="1" max="1" width="7.33203125" style="177" customWidth="1"/>
    <col min="2" max="9" width="10.88671875" style="177" customWidth="1"/>
    <col min="10" max="10" width="9.44140625" style="177" customWidth="1"/>
  </cols>
  <sheetData>
    <row r="2" spans="1:12">
      <c r="A2" s="243" t="s">
        <v>149</v>
      </c>
      <c r="B2" s="245" t="s">
        <v>150</v>
      </c>
      <c r="C2" s="245"/>
      <c r="D2" s="245"/>
      <c r="E2" s="190"/>
      <c r="F2" s="245" t="s">
        <v>151</v>
      </c>
      <c r="G2" s="245"/>
      <c r="H2" s="245"/>
      <c r="I2" s="245"/>
      <c r="J2" s="246" t="s">
        <v>152</v>
      </c>
    </row>
    <row r="3" spans="1:12" ht="36">
      <c r="A3" s="244"/>
      <c r="B3" s="191" t="s">
        <v>114</v>
      </c>
      <c r="C3" s="191" t="s">
        <v>153</v>
      </c>
      <c r="D3" s="191" t="s">
        <v>68</v>
      </c>
      <c r="E3" s="191"/>
      <c r="F3" s="192" t="s">
        <v>154</v>
      </c>
      <c r="G3" s="192" t="s">
        <v>62</v>
      </c>
      <c r="H3" s="192" t="s">
        <v>63</v>
      </c>
      <c r="I3" s="192" t="s">
        <v>155</v>
      </c>
      <c r="J3" s="247"/>
      <c r="L3" s="164" t="s">
        <v>192</v>
      </c>
    </row>
    <row r="4" spans="1:12">
      <c r="A4" s="193">
        <v>1951</v>
      </c>
      <c r="B4" s="194">
        <v>959305</v>
      </c>
      <c r="C4" s="194">
        <v>912363</v>
      </c>
      <c r="D4" s="194">
        <v>1871668</v>
      </c>
      <c r="E4" s="194"/>
      <c r="F4" s="194">
        <v>1725867</v>
      </c>
      <c r="G4" s="194">
        <v>155816</v>
      </c>
      <c r="H4" s="194">
        <v>109473</v>
      </c>
      <c r="I4" s="194">
        <v>42356</v>
      </c>
      <c r="J4" s="195">
        <v>3905180</v>
      </c>
    </row>
    <row r="5" spans="1:12">
      <c r="A5" s="193">
        <v>1961</v>
      </c>
      <c r="B5" s="194">
        <v>664915</v>
      </c>
      <c r="C5" s="194">
        <v>933573</v>
      </c>
      <c r="D5" s="194">
        <v>1598488</v>
      </c>
      <c r="E5" s="194"/>
      <c r="F5" s="194">
        <v>2069032</v>
      </c>
      <c r="G5" s="194">
        <v>276706</v>
      </c>
      <c r="H5" s="194">
        <v>155116</v>
      </c>
      <c r="I5" s="194">
        <v>57984</v>
      </c>
      <c r="J5" s="195">
        <v>4157326</v>
      </c>
      <c r="L5" s="176"/>
    </row>
    <row r="6" spans="1:12">
      <c r="A6" s="193">
        <v>1971</v>
      </c>
      <c r="B6" s="194">
        <v>447784</v>
      </c>
      <c r="C6" s="194">
        <v>1456823</v>
      </c>
      <c r="D6" s="194">
        <v>1904607</v>
      </c>
      <c r="E6" s="194"/>
      <c r="F6" s="194">
        <v>1468048</v>
      </c>
      <c r="G6" s="194">
        <v>444245</v>
      </c>
      <c r="H6" s="194">
        <v>270670</v>
      </c>
      <c r="I6" s="194">
        <v>79279</v>
      </c>
      <c r="J6" s="195">
        <v>4166849</v>
      </c>
    </row>
    <row r="7" spans="1:12">
      <c r="A7" s="193">
        <v>1981</v>
      </c>
      <c r="B7" s="194">
        <v>280652</v>
      </c>
      <c r="C7" s="194">
        <v>1082778</v>
      </c>
      <c r="D7" s="194">
        <v>1363430</v>
      </c>
      <c r="E7" s="194"/>
      <c r="F7" s="194">
        <v>1658106</v>
      </c>
      <c r="G7" s="194">
        <v>868033</v>
      </c>
      <c r="H7" s="194">
        <v>445595</v>
      </c>
      <c r="I7" s="194">
        <v>126322</v>
      </c>
      <c r="J7" s="195">
        <v>4461486</v>
      </c>
    </row>
    <row r="8" spans="1:12">
      <c r="A8" s="193">
        <v>1991</v>
      </c>
      <c r="B8" s="195">
        <v>196007</v>
      </c>
      <c r="C8" s="195">
        <v>797782</v>
      </c>
      <c r="D8" s="195">
        <v>993789</v>
      </c>
      <c r="E8" s="195"/>
      <c r="F8" s="195">
        <v>1427952</v>
      </c>
      <c r="G8" s="195">
        <v>1309257</v>
      </c>
      <c r="H8" s="195">
        <v>697251</v>
      </c>
      <c r="I8" s="195">
        <v>161192</v>
      </c>
      <c r="J8" s="195">
        <v>4589441</v>
      </c>
    </row>
    <row r="9" spans="1:12">
      <c r="A9" s="193">
        <v>2001</v>
      </c>
      <c r="B9" s="195">
        <v>131752</v>
      </c>
      <c r="C9" s="195">
        <v>629444</v>
      </c>
      <c r="D9" s="195">
        <v>761196</v>
      </c>
      <c r="E9" s="195"/>
      <c r="F9" s="195">
        <v>1128839</v>
      </c>
      <c r="G9" s="195">
        <v>1398822</v>
      </c>
      <c r="H9" s="195">
        <v>1057671</v>
      </c>
      <c r="I9" s="195">
        <v>314514</v>
      </c>
      <c r="J9" s="195">
        <v>4661042</v>
      </c>
    </row>
    <row r="10" spans="1:12">
      <c r="A10" s="193">
        <v>2011</v>
      </c>
      <c r="B10" s="195">
        <v>92238</v>
      </c>
      <c r="C10" s="195">
        <v>459629</v>
      </c>
      <c r="D10" s="195">
        <v>551867</v>
      </c>
      <c r="E10" s="195"/>
      <c r="F10" s="195">
        <v>949295</v>
      </c>
      <c r="G10" s="195">
        <v>1482165</v>
      </c>
      <c r="H10" s="195">
        <v>1288852</v>
      </c>
      <c r="I10" s="195">
        <v>447081</v>
      </c>
      <c r="J10" s="195">
        <v>4719260</v>
      </c>
    </row>
    <row r="11" spans="1:12">
      <c r="A11" s="193">
        <v>2021</v>
      </c>
      <c r="B11" s="194">
        <v>40111</v>
      </c>
      <c r="C11" s="194">
        <v>194422</v>
      </c>
      <c r="D11" s="194">
        <v>234533</v>
      </c>
      <c r="E11" s="194"/>
      <c r="F11" s="194">
        <v>722632</v>
      </c>
      <c r="G11" s="194">
        <v>1477913</v>
      </c>
      <c r="H11" s="118">
        <v>1437970</v>
      </c>
      <c r="I11" s="118">
        <v>593584</v>
      </c>
      <c r="J11" s="194">
        <v>4466632</v>
      </c>
    </row>
    <row r="12" spans="1:12">
      <c r="A12" s="196">
        <v>2024</v>
      </c>
      <c r="B12" s="197">
        <v>35420</v>
      </c>
      <c r="C12" s="197">
        <v>183397</v>
      </c>
      <c r="D12" s="197">
        <v>218817</v>
      </c>
      <c r="E12" s="197"/>
      <c r="F12" s="197">
        <v>652912</v>
      </c>
      <c r="G12" s="197">
        <v>1477315</v>
      </c>
      <c r="H12" s="229">
        <v>1459788</v>
      </c>
      <c r="I12" s="229">
        <v>632516</v>
      </c>
      <c r="J12" s="197">
        <v>4441348</v>
      </c>
    </row>
    <row r="13" spans="1:12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 spans="1:12">
      <c r="A14" s="20"/>
      <c r="B14" s="20"/>
      <c r="C14" s="20"/>
      <c r="D14" s="20"/>
      <c r="E14" s="20"/>
      <c r="F14" s="20"/>
      <c r="G14" s="20"/>
      <c r="H14" s="20"/>
      <c r="I14" s="20"/>
      <c r="J14" s="20"/>
    </row>
    <row r="15" spans="1:12">
      <c r="A15" s="20"/>
      <c r="B15" s="20"/>
      <c r="C15" s="20"/>
      <c r="D15" s="20"/>
      <c r="E15" s="20"/>
      <c r="F15" s="20"/>
      <c r="G15" s="20"/>
      <c r="H15" s="20"/>
      <c r="I15" s="20"/>
      <c r="J15" s="20"/>
    </row>
    <row r="16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L16" s="17" t="s">
        <v>156</v>
      </c>
    </row>
    <row r="17" spans="1:12">
      <c r="A17" s="20"/>
      <c r="B17" s="20"/>
      <c r="C17" s="20"/>
      <c r="D17" s="20"/>
      <c r="E17" s="20"/>
      <c r="F17" s="20"/>
      <c r="G17" s="20"/>
      <c r="H17" s="20"/>
      <c r="I17" s="20"/>
      <c r="J17" s="20"/>
      <c r="L17" s="16" t="s">
        <v>191</v>
      </c>
    </row>
    <row r="18" spans="1:12">
      <c r="A18" s="20"/>
      <c r="B18" s="20"/>
      <c r="C18" s="20"/>
      <c r="D18" s="20"/>
      <c r="E18" s="20"/>
      <c r="F18" s="20"/>
      <c r="G18" s="20"/>
      <c r="H18" s="20"/>
      <c r="I18" s="20"/>
      <c r="J18" s="20"/>
      <c r="L18" s="16"/>
    </row>
    <row r="19" spans="1:12">
      <c r="A19" s="30"/>
      <c r="B19" s="30" t="s">
        <v>114</v>
      </c>
      <c r="C19" s="30" t="s">
        <v>157</v>
      </c>
      <c r="D19" s="30" t="s">
        <v>62</v>
      </c>
      <c r="E19" s="30" t="s">
        <v>63</v>
      </c>
      <c r="F19" s="30" t="s">
        <v>64</v>
      </c>
      <c r="G19" s="20"/>
      <c r="H19" s="20"/>
      <c r="I19" s="20"/>
      <c r="J19" s="20"/>
    </row>
    <row r="20" spans="1:12">
      <c r="A20" s="198">
        <v>1951</v>
      </c>
      <c r="B20" s="150">
        <f>B4*100/$J4</f>
        <v>24.564936827495789</v>
      </c>
      <c r="C20" s="150">
        <f>(C4+F4)*100/$J4</f>
        <v>67.557193266379528</v>
      </c>
      <c r="D20" s="150">
        <f>G4*100/$J4</f>
        <v>3.9899825360162655</v>
      </c>
      <c r="E20" s="150">
        <f>H4*100/$J4</f>
        <v>2.8032766735464176</v>
      </c>
      <c r="F20" s="150">
        <f>I4*100/$J4</f>
        <v>1.0846106965620024</v>
      </c>
      <c r="G20" s="20"/>
      <c r="H20" s="20"/>
      <c r="I20" s="20"/>
      <c r="J20" s="20"/>
    </row>
    <row r="21" spans="1:12">
      <c r="A21" s="198">
        <v>1961</v>
      </c>
      <c r="B21" s="150">
        <f t="shared" ref="B21:B28" si="0">B5*100/$J5</f>
        <v>15.993814293129766</v>
      </c>
      <c r="C21" s="150">
        <f t="shared" ref="C21:C28" si="1">(C5+F5)*100/$J5</f>
        <v>72.224429837833256</v>
      </c>
      <c r="D21" s="150">
        <f t="shared" ref="D21:F28" si="2">G5*100/$J5</f>
        <v>6.6558648515896994</v>
      </c>
      <c r="E21" s="150">
        <f t="shared" si="2"/>
        <v>3.7311483391006623</v>
      </c>
      <c r="F21" s="150">
        <f t="shared" si="2"/>
        <v>1.3947426783466104</v>
      </c>
      <c r="G21" s="20"/>
      <c r="H21" s="20"/>
      <c r="I21" s="20"/>
      <c r="J21" s="20"/>
    </row>
    <row r="22" spans="1:12">
      <c r="A22" s="198">
        <v>1971</v>
      </c>
      <c r="B22" s="150">
        <f t="shared" si="0"/>
        <v>10.746345739910421</v>
      </c>
      <c r="C22" s="150">
        <f t="shared" si="1"/>
        <v>70.193832317897773</v>
      </c>
      <c r="D22" s="150">
        <f t="shared" si="2"/>
        <v>10.661413456547141</v>
      </c>
      <c r="E22" s="150">
        <f t="shared" si="2"/>
        <v>6.4957957439782437</v>
      </c>
      <c r="F22" s="150">
        <f t="shared" si="2"/>
        <v>1.9026127416664247</v>
      </c>
      <c r="G22" s="20"/>
      <c r="H22" s="20"/>
      <c r="I22" s="20"/>
      <c r="J22" s="20"/>
    </row>
    <row r="23" spans="1:12">
      <c r="A23" s="198">
        <v>1981</v>
      </c>
      <c r="B23" s="150">
        <f t="shared" si="0"/>
        <v>6.2905498302583487</v>
      </c>
      <c r="C23" s="150">
        <f t="shared" si="1"/>
        <v>61.434329279527049</v>
      </c>
      <c r="D23" s="150">
        <f t="shared" si="2"/>
        <v>19.456140846345814</v>
      </c>
      <c r="E23" s="150">
        <f t="shared" si="2"/>
        <v>9.9875915782320064</v>
      </c>
      <c r="F23" s="150">
        <f t="shared" si="2"/>
        <v>2.8313884656367856</v>
      </c>
      <c r="G23" s="20"/>
      <c r="H23" s="20"/>
      <c r="I23" s="20"/>
      <c r="J23" s="20"/>
    </row>
    <row r="24" spans="1:12">
      <c r="A24" s="198">
        <v>1991</v>
      </c>
      <c r="B24" s="150">
        <f t="shared" si="0"/>
        <v>4.2708251397065569</v>
      </c>
      <c r="C24" s="150">
        <f t="shared" si="1"/>
        <v>48.496843079582021</v>
      </c>
      <c r="D24" s="150">
        <f t="shared" si="2"/>
        <v>28.527591922414953</v>
      </c>
      <c r="E24" s="150">
        <f t="shared" si="2"/>
        <v>15.192503836523882</v>
      </c>
      <c r="F24" s="150">
        <f t="shared" si="2"/>
        <v>3.5122360217725861</v>
      </c>
      <c r="G24" s="20"/>
      <c r="H24" s="20"/>
      <c r="I24" s="20"/>
      <c r="J24" s="20"/>
    </row>
    <row r="25" spans="1:12">
      <c r="A25" s="198">
        <v>2001</v>
      </c>
      <c r="B25" s="150">
        <f t="shared" si="0"/>
        <v>2.8266640806926864</v>
      </c>
      <c r="C25" s="150">
        <f t="shared" si="1"/>
        <v>37.722959801692411</v>
      </c>
      <c r="D25" s="150">
        <f t="shared" si="2"/>
        <v>30.010928886716748</v>
      </c>
      <c r="E25" s="150">
        <f t="shared" si="2"/>
        <v>22.691728587727809</v>
      </c>
      <c r="F25" s="150">
        <f t="shared" si="2"/>
        <v>6.7477186431703471</v>
      </c>
      <c r="G25" s="20"/>
      <c r="H25" s="20"/>
      <c r="I25" s="20"/>
      <c r="J25" s="20"/>
    </row>
    <row r="26" spans="1:12">
      <c r="A26" s="198">
        <v>2011</v>
      </c>
      <c r="B26" s="150">
        <f t="shared" si="0"/>
        <v>1.9545013413119854</v>
      </c>
      <c r="C26" s="150">
        <f t="shared" si="1"/>
        <v>29.854765365756496</v>
      </c>
      <c r="D26" s="150">
        <f t="shared" si="2"/>
        <v>31.406724783122776</v>
      </c>
      <c r="E26" s="150">
        <f t="shared" si="2"/>
        <v>27.310468166619344</v>
      </c>
      <c r="F26" s="150">
        <f t="shared" si="2"/>
        <v>9.4735403431893985</v>
      </c>
      <c r="G26" s="20"/>
      <c r="H26" s="20"/>
      <c r="I26" s="20"/>
      <c r="J26" s="20"/>
    </row>
    <row r="27" spans="1:12">
      <c r="A27" s="198">
        <v>2021</v>
      </c>
      <c r="B27" s="150">
        <f t="shared" si="0"/>
        <v>0.89801443235081824</v>
      </c>
      <c r="C27" s="150">
        <f t="shared" si="1"/>
        <v>20.531219048267239</v>
      </c>
      <c r="D27" s="150">
        <f t="shared" si="2"/>
        <v>33.087861278923356</v>
      </c>
      <c r="E27" s="150">
        <f t="shared" si="2"/>
        <v>32.193608069793974</v>
      </c>
      <c r="F27" s="150">
        <f t="shared" si="2"/>
        <v>13.289297170664609</v>
      </c>
      <c r="G27" s="20"/>
      <c r="H27" s="20"/>
      <c r="I27" s="20"/>
      <c r="J27" s="20"/>
    </row>
    <row r="28" spans="1:12">
      <c r="A28" s="198">
        <v>2024</v>
      </c>
      <c r="B28" s="150">
        <f t="shared" si="0"/>
        <v>0.79750562216696375</v>
      </c>
      <c r="C28" s="150">
        <f t="shared" si="1"/>
        <v>18.83007141075187</v>
      </c>
      <c r="D28" s="150">
        <f t="shared" si="2"/>
        <v>33.262761666052739</v>
      </c>
      <c r="E28" s="150">
        <f t="shared" si="2"/>
        <v>32.868129225631499</v>
      </c>
      <c r="F28" s="150">
        <f t="shared" si="2"/>
        <v>14.241532075396929</v>
      </c>
      <c r="G28" s="20"/>
      <c r="H28" s="20"/>
      <c r="I28" s="20"/>
      <c r="J28" s="20"/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zoomScaleNormal="100" workbookViewId="0">
      <selection activeCell="D11" sqref="D11"/>
    </sheetView>
  </sheetViews>
  <sheetFormatPr defaultRowHeight="14.4"/>
  <cols>
    <col min="1" max="1" width="14.6640625" customWidth="1"/>
    <col min="2" max="2" width="10.109375" bestFit="1" customWidth="1"/>
    <col min="3" max="3" width="9.109375" customWidth="1"/>
    <col min="4" max="4" width="8.6640625" customWidth="1"/>
    <col min="5" max="5" width="9.6640625" customWidth="1"/>
    <col min="6" max="6" width="10.109375" customWidth="1"/>
    <col min="8" max="8" width="11.109375" customWidth="1"/>
    <col min="9" max="9" width="10.44140625" customWidth="1"/>
    <col min="10" max="10" width="3.6640625" customWidth="1"/>
  </cols>
  <sheetData>
    <row r="3" spans="1:11">
      <c r="A3" s="178"/>
      <c r="B3" s="18"/>
      <c r="C3" s="18"/>
      <c r="D3" s="18"/>
      <c r="E3" s="18"/>
      <c r="F3" s="18"/>
      <c r="G3" s="18"/>
      <c r="H3" s="18"/>
      <c r="I3" s="18"/>
    </row>
    <row r="4" spans="1:11" ht="43.2" customHeight="1">
      <c r="A4" s="30"/>
      <c r="B4" s="248" t="s">
        <v>158</v>
      </c>
      <c r="C4" s="249"/>
      <c r="D4" s="250"/>
      <c r="E4" s="87"/>
      <c r="F4" s="251" t="s">
        <v>159</v>
      </c>
      <c r="G4" s="252"/>
      <c r="H4" s="253"/>
      <c r="I4" s="199"/>
    </row>
    <row r="5" spans="1:11" ht="31.95" customHeight="1">
      <c r="A5" s="202" t="s">
        <v>160</v>
      </c>
      <c r="B5" s="21" t="s">
        <v>161</v>
      </c>
      <c r="C5" s="21" t="s">
        <v>162</v>
      </c>
      <c r="D5" s="21" t="s">
        <v>163</v>
      </c>
      <c r="E5" s="21"/>
      <c r="F5" s="21" t="s">
        <v>164</v>
      </c>
      <c r="G5" s="21" t="s">
        <v>165</v>
      </c>
      <c r="H5" s="21" t="s">
        <v>162</v>
      </c>
      <c r="I5" s="200"/>
    </row>
    <row r="6" spans="1:11">
      <c r="A6" s="52">
        <v>1961</v>
      </c>
      <c r="B6" s="203">
        <v>557756</v>
      </c>
      <c r="C6" s="204">
        <v>488370</v>
      </c>
      <c r="D6" s="204">
        <v>236730</v>
      </c>
      <c r="E6" s="87"/>
      <c r="F6" s="205">
        <v>2241.34</v>
      </c>
      <c r="G6" s="206">
        <v>2344.65</v>
      </c>
      <c r="H6" s="206">
        <v>1887.26</v>
      </c>
      <c r="I6" s="201"/>
      <c r="K6" s="214" t="s">
        <v>193</v>
      </c>
    </row>
    <row r="7" spans="1:11">
      <c r="A7" s="52">
        <v>1970</v>
      </c>
      <c r="B7" s="203">
        <v>465947</v>
      </c>
      <c r="C7" s="203">
        <v>432535</v>
      </c>
      <c r="D7" s="203">
        <v>118748</v>
      </c>
      <c r="E7" s="207"/>
      <c r="F7" s="205">
        <v>1920.3</v>
      </c>
      <c r="G7" s="206">
        <v>2178.3000000000002</v>
      </c>
      <c r="H7" s="206">
        <v>1840.17</v>
      </c>
      <c r="I7" s="201"/>
    </row>
    <row r="8" spans="1:11">
      <c r="A8" s="52">
        <v>1982</v>
      </c>
      <c r="B8" s="203">
        <v>436044</v>
      </c>
      <c r="C8" s="203">
        <v>414713</v>
      </c>
      <c r="D8" s="204">
        <v>45140</v>
      </c>
      <c r="E8" s="207"/>
      <c r="F8" s="205">
        <v>1694.9</v>
      </c>
      <c r="G8" s="206">
        <v>1992.48</v>
      </c>
      <c r="H8" s="206">
        <v>1684</v>
      </c>
      <c r="I8" s="201"/>
    </row>
    <row r="9" spans="1:11">
      <c r="A9" s="52">
        <v>1990</v>
      </c>
      <c r="B9" s="203">
        <v>404204</v>
      </c>
      <c r="C9" s="203">
        <v>387788</v>
      </c>
      <c r="D9" s="204">
        <v>30010</v>
      </c>
      <c r="E9" s="207"/>
      <c r="F9" s="205">
        <v>1598.9</v>
      </c>
      <c r="G9" s="206">
        <v>1913.84</v>
      </c>
      <c r="H9" s="206">
        <v>1537.92</v>
      </c>
      <c r="I9" s="201"/>
    </row>
    <row r="10" spans="1:11">
      <c r="A10" s="52">
        <v>2000</v>
      </c>
      <c r="B10" s="208">
        <v>365346</v>
      </c>
      <c r="C10" s="203">
        <v>343777</v>
      </c>
      <c r="D10" s="203">
        <v>18281</v>
      </c>
      <c r="E10" s="207"/>
      <c r="F10" s="205">
        <v>1281.6500000000001</v>
      </c>
      <c r="G10" s="206">
        <v>1504.24</v>
      </c>
      <c r="H10" s="206">
        <v>1200.06</v>
      </c>
      <c r="I10" s="201"/>
    </row>
    <row r="11" spans="1:11">
      <c r="A11" s="52">
        <v>2010</v>
      </c>
      <c r="B11" s="208">
        <v>219677</v>
      </c>
      <c r="C11" s="208">
        <v>200648</v>
      </c>
      <c r="D11" s="208">
        <v>15308</v>
      </c>
      <c r="E11" s="209"/>
      <c r="F11" s="205">
        <v>1387.52</v>
      </c>
      <c r="G11" s="206">
        <v>1549.41</v>
      </c>
      <c r="H11" s="206">
        <v>1284.6600000000001</v>
      </c>
      <c r="I11" s="201"/>
    </row>
    <row r="12" spans="1:11">
      <c r="A12" s="52">
        <v>2020</v>
      </c>
      <c r="B12" s="203">
        <v>142416</v>
      </c>
      <c r="C12" s="203">
        <v>120643</v>
      </c>
      <c r="D12" s="210">
        <v>15806</v>
      </c>
      <c r="E12" s="211"/>
      <c r="F12" s="205">
        <v>1342.12</v>
      </c>
      <c r="G12" s="206">
        <v>1492.95</v>
      </c>
      <c r="H12" s="206">
        <v>1131.76</v>
      </c>
      <c r="I12" s="201"/>
    </row>
    <row r="13" spans="1:11">
      <c r="A13" s="20"/>
      <c r="B13" s="20"/>
      <c r="C13" s="20"/>
      <c r="D13" s="20"/>
      <c r="E13" s="20"/>
      <c r="F13" s="20"/>
      <c r="G13" s="20"/>
      <c r="H13" s="20"/>
      <c r="I13" s="201"/>
    </row>
    <row r="14" spans="1:11">
      <c r="A14" s="20"/>
      <c r="B14" s="20"/>
      <c r="C14" s="20"/>
      <c r="D14" s="20"/>
      <c r="E14" s="20"/>
      <c r="F14" s="20"/>
      <c r="G14" s="20"/>
      <c r="H14" s="20"/>
      <c r="I14" s="201"/>
    </row>
    <row r="15" spans="1:11" ht="36">
      <c r="A15" s="202" t="s">
        <v>160</v>
      </c>
      <c r="B15" s="21" t="s">
        <v>167</v>
      </c>
      <c r="C15" s="21" t="s">
        <v>162</v>
      </c>
      <c r="D15" s="21" t="s">
        <v>163</v>
      </c>
      <c r="E15" s="202" t="s">
        <v>160</v>
      </c>
      <c r="F15" s="21" t="s">
        <v>168</v>
      </c>
      <c r="G15" s="30"/>
      <c r="H15" s="21" t="s">
        <v>169</v>
      </c>
      <c r="I15" s="21" t="s">
        <v>170</v>
      </c>
    </row>
    <row r="16" spans="1:11">
      <c r="A16" s="52">
        <v>1961</v>
      </c>
      <c r="B16" s="212">
        <f>+B6/1000</f>
        <v>557.75599999999997</v>
      </c>
      <c r="C16" s="212">
        <f t="shared" ref="C16:D16" si="0">+C6/1000</f>
        <v>488.37</v>
      </c>
      <c r="D16" s="212">
        <f t="shared" si="0"/>
        <v>236.73</v>
      </c>
      <c r="E16" s="52">
        <v>1961</v>
      </c>
      <c r="F16" s="212">
        <f>+F6</f>
        <v>2241.34</v>
      </c>
      <c r="G16" s="212">
        <f>+G6</f>
        <v>2344.65</v>
      </c>
      <c r="H16" s="213">
        <f>+G16-F16</f>
        <v>103.30999999999995</v>
      </c>
      <c r="I16" s="212">
        <f t="shared" ref="I16:I22" si="1">+H6</f>
        <v>1887.26</v>
      </c>
    </row>
    <row r="17" spans="1:11">
      <c r="A17" s="52">
        <v>1970</v>
      </c>
      <c r="B17" s="212">
        <f t="shared" ref="B17:D22" si="2">+B7/1000</f>
        <v>465.947</v>
      </c>
      <c r="C17" s="212">
        <f t="shared" si="2"/>
        <v>432.53500000000003</v>
      </c>
      <c r="D17" s="212">
        <f t="shared" si="2"/>
        <v>118.748</v>
      </c>
      <c r="E17" s="52">
        <v>1970</v>
      </c>
      <c r="F17" s="212">
        <f t="shared" ref="F17:G22" si="3">+F7</f>
        <v>1920.3</v>
      </c>
      <c r="G17" s="212">
        <f t="shared" si="3"/>
        <v>2178.3000000000002</v>
      </c>
      <c r="H17" s="213">
        <f t="shared" ref="H17:H22" si="4">+G17-F17</f>
        <v>258.00000000000023</v>
      </c>
      <c r="I17" s="212">
        <f t="shared" si="1"/>
        <v>1840.17</v>
      </c>
    </row>
    <row r="18" spans="1:11">
      <c r="A18" s="52">
        <v>1982</v>
      </c>
      <c r="B18" s="212">
        <f t="shared" si="2"/>
        <v>436.04399999999998</v>
      </c>
      <c r="C18" s="212">
        <f t="shared" si="2"/>
        <v>414.71300000000002</v>
      </c>
      <c r="D18" s="212">
        <f t="shared" si="2"/>
        <v>45.14</v>
      </c>
      <c r="E18" s="52">
        <v>1982</v>
      </c>
      <c r="F18" s="212">
        <f t="shared" si="3"/>
        <v>1694.9</v>
      </c>
      <c r="G18" s="212">
        <f t="shared" si="3"/>
        <v>1992.48</v>
      </c>
      <c r="H18" s="213">
        <f t="shared" si="4"/>
        <v>297.57999999999993</v>
      </c>
      <c r="I18" s="212">
        <f t="shared" si="1"/>
        <v>1684</v>
      </c>
    </row>
    <row r="19" spans="1:11">
      <c r="A19" s="52">
        <v>1990</v>
      </c>
      <c r="B19" s="212">
        <f t="shared" si="2"/>
        <v>404.20400000000001</v>
      </c>
      <c r="C19" s="212">
        <f t="shared" si="2"/>
        <v>387.78800000000001</v>
      </c>
      <c r="D19" s="212">
        <f t="shared" si="2"/>
        <v>30.01</v>
      </c>
      <c r="E19" s="52">
        <v>1990</v>
      </c>
      <c r="F19" s="212">
        <f t="shared" si="3"/>
        <v>1598.9</v>
      </c>
      <c r="G19" s="212">
        <f t="shared" si="3"/>
        <v>1913.84</v>
      </c>
      <c r="H19" s="213">
        <f t="shared" si="4"/>
        <v>314.93999999999983</v>
      </c>
      <c r="I19" s="212">
        <f t="shared" si="1"/>
        <v>1537.92</v>
      </c>
    </row>
    <row r="20" spans="1:11">
      <c r="A20" s="52">
        <v>2000</v>
      </c>
      <c r="B20" s="212">
        <f t="shared" si="2"/>
        <v>365.346</v>
      </c>
      <c r="C20" s="212">
        <f t="shared" si="2"/>
        <v>343.77699999999999</v>
      </c>
      <c r="D20" s="212">
        <f t="shared" si="2"/>
        <v>18.280999999999999</v>
      </c>
      <c r="E20" s="52">
        <v>2000</v>
      </c>
      <c r="F20" s="212">
        <f t="shared" si="3"/>
        <v>1281.6500000000001</v>
      </c>
      <c r="G20" s="212">
        <f t="shared" si="3"/>
        <v>1504.24</v>
      </c>
      <c r="H20" s="213">
        <f t="shared" si="4"/>
        <v>222.58999999999992</v>
      </c>
      <c r="I20" s="212">
        <f t="shared" si="1"/>
        <v>1200.06</v>
      </c>
    </row>
    <row r="21" spans="1:11">
      <c r="A21" s="52">
        <v>2010</v>
      </c>
      <c r="B21" s="212">
        <f t="shared" si="2"/>
        <v>219.67699999999999</v>
      </c>
      <c r="C21" s="212">
        <f t="shared" si="2"/>
        <v>200.648</v>
      </c>
      <c r="D21" s="212">
        <f t="shared" si="2"/>
        <v>15.308</v>
      </c>
      <c r="E21" s="52">
        <v>2010</v>
      </c>
      <c r="F21" s="212">
        <f t="shared" si="3"/>
        <v>1387.52</v>
      </c>
      <c r="G21" s="212">
        <f t="shared" si="3"/>
        <v>1549.41</v>
      </c>
      <c r="H21" s="213">
        <f t="shared" si="4"/>
        <v>161.8900000000001</v>
      </c>
      <c r="I21" s="212">
        <f t="shared" si="1"/>
        <v>1284.6600000000001</v>
      </c>
    </row>
    <row r="22" spans="1:11">
      <c r="A22" s="52">
        <v>2020</v>
      </c>
      <c r="B22" s="212">
        <f t="shared" si="2"/>
        <v>142.416</v>
      </c>
      <c r="C22" s="212">
        <f t="shared" si="2"/>
        <v>120.643</v>
      </c>
      <c r="D22" s="212">
        <f t="shared" si="2"/>
        <v>15.805999999999999</v>
      </c>
      <c r="E22" s="52">
        <v>2020</v>
      </c>
      <c r="F22" s="212">
        <f t="shared" si="3"/>
        <v>1342.12</v>
      </c>
      <c r="G22" s="212">
        <f t="shared" si="3"/>
        <v>1492.95</v>
      </c>
      <c r="H22" s="213">
        <f t="shared" si="4"/>
        <v>150.83000000000015</v>
      </c>
      <c r="I22" s="212">
        <f t="shared" si="1"/>
        <v>1131.76</v>
      </c>
    </row>
    <row r="23" spans="1:11">
      <c r="I23" s="179"/>
    </row>
    <row r="24" spans="1:11">
      <c r="I24" s="179"/>
    </row>
    <row r="25" spans="1:11">
      <c r="I25" s="179"/>
      <c r="K25" s="17" t="s">
        <v>171</v>
      </c>
    </row>
    <row r="26" spans="1:11">
      <c r="I26" s="179"/>
      <c r="K26" s="215" t="s">
        <v>172</v>
      </c>
    </row>
    <row r="27" spans="1:11">
      <c r="I27" s="179"/>
      <c r="K27" s="215" t="s">
        <v>173</v>
      </c>
    </row>
  </sheetData>
  <mergeCells count="2">
    <mergeCell ref="B4:D4"/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P7" sqref="P7"/>
    </sheetView>
  </sheetViews>
  <sheetFormatPr defaultRowHeight="14.4"/>
  <sheetData>
    <row r="2" spans="1:8">
      <c r="B2" s="135" t="s">
        <v>206</v>
      </c>
      <c r="C2" s="135"/>
      <c r="D2" s="135"/>
      <c r="H2" s="164" t="s">
        <v>207</v>
      </c>
    </row>
    <row r="3" spans="1:8">
      <c r="B3" s="135" t="s">
        <v>66</v>
      </c>
      <c r="C3" s="135" t="s">
        <v>67</v>
      </c>
      <c r="D3" s="135" t="s">
        <v>68</v>
      </c>
    </row>
    <row r="4" spans="1:8">
      <c r="A4" s="221">
        <v>1977</v>
      </c>
      <c r="B4" s="222">
        <v>74.099999999999994</v>
      </c>
      <c r="C4" s="222">
        <v>16.600000000000001</v>
      </c>
      <c r="D4" s="222">
        <v>44.5</v>
      </c>
    </row>
    <row r="5" spans="1:8">
      <c r="A5" s="221">
        <v>1978</v>
      </c>
      <c r="B5" s="222">
        <v>74.400000000000006</v>
      </c>
      <c r="C5" s="222">
        <v>16.600000000000001</v>
      </c>
      <c r="D5" s="222">
        <v>44.6</v>
      </c>
    </row>
    <row r="6" spans="1:8">
      <c r="A6" s="221">
        <v>1979</v>
      </c>
      <c r="B6" s="222">
        <v>74.7</v>
      </c>
      <c r="C6" s="222">
        <v>18.399999999999999</v>
      </c>
      <c r="D6" s="222">
        <v>45.5</v>
      </c>
    </row>
    <row r="7" spans="1:8">
      <c r="A7" s="221">
        <v>1980</v>
      </c>
      <c r="B7" s="222">
        <v>73.900000000000006</v>
      </c>
      <c r="C7" s="222">
        <v>19.100000000000001</v>
      </c>
      <c r="D7" s="222">
        <v>45.5</v>
      </c>
    </row>
    <row r="8" spans="1:8">
      <c r="A8" s="223">
        <v>1981</v>
      </c>
      <c r="B8" s="222">
        <v>74</v>
      </c>
      <c r="C8" s="222">
        <v>18.5</v>
      </c>
      <c r="D8" s="222">
        <v>45.5</v>
      </c>
    </row>
    <row r="9" spans="1:8">
      <c r="A9" s="221">
        <v>1982</v>
      </c>
      <c r="B9" s="222">
        <v>72.2</v>
      </c>
      <c r="C9" s="222">
        <v>18.600000000000001</v>
      </c>
      <c r="D9" s="222">
        <v>44.7</v>
      </c>
    </row>
    <row r="10" spans="1:8">
      <c r="A10" s="221">
        <v>1983</v>
      </c>
      <c r="B10" s="222">
        <v>70.900000000000006</v>
      </c>
      <c r="C10" s="222">
        <v>19</v>
      </c>
      <c r="D10" s="222">
        <v>44.2</v>
      </c>
    </row>
    <row r="11" spans="1:8">
      <c r="A11" s="221">
        <v>1984</v>
      </c>
      <c r="B11" s="222">
        <v>69.8</v>
      </c>
      <c r="C11" s="222">
        <v>19</v>
      </c>
      <c r="D11" s="222">
        <v>43.9</v>
      </c>
    </row>
    <row r="12" spans="1:8">
      <c r="A12" s="221">
        <v>1985</v>
      </c>
      <c r="B12" s="222">
        <v>69.900000000000006</v>
      </c>
      <c r="C12" s="222">
        <v>18.5</v>
      </c>
      <c r="D12" s="222">
        <v>43.5</v>
      </c>
    </row>
    <row r="13" spans="1:8">
      <c r="A13" s="221">
        <v>1986</v>
      </c>
      <c r="B13" s="222">
        <v>68.3</v>
      </c>
      <c r="C13" s="222">
        <v>20.2</v>
      </c>
      <c r="D13" s="222">
        <v>43.5</v>
      </c>
    </row>
    <row r="14" spans="1:8">
      <c r="A14" s="221">
        <v>1987</v>
      </c>
      <c r="B14" s="222">
        <v>67.7</v>
      </c>
      <c r="C14" s="222">
        <v>20.2</v>
      </c>
      <c r="D14" s="222">
        <v>43.1</v>
      </c>
    </row>
    <row r="15" spans="1:8">
      <c r="A15" s="221">
        <v>1988</v>
      </c>
      <c r="B15" s="222">
        <v>65.400000000000006</v>
      </c>
      <c r="C15" s="222">
        <v>19.600000000000001</v>
      </c>
      <c r="D15" s="222">
        <v>41.9</v>
      </c>
    </row>
    <row r="16" spans="1:8">
      <c r="A16" s="221">
        <v>1989</v>
      </c>
      <c r="B16" s="222">
        <v>64</v>
      </c>
      <c r="C16" s="222">
        <v>19.100000000000001</v>
      </c>
      <c r="D16" s="222">
        <v>41</v>
      </c>
    </row>
    <row r="17" spans="1:24">
      <c r="A17" s="221">
        <v>1990</v>
      </c>
      <c r="B17" s="222">
        <v>64.900000000000006</v>
      </c>
      <c r="C17" s="222">
        <v>19.8</v>
      </c>
      <c r="D17" s="222">
        <v>41.7</v>
      </c>
    </row>
    <row r="18" spans="1:24">
      <c r="A18" s="223">
        <v>1991</v>
      </c>
      <c r="B18" s="222">
        <v>63.6</v>
      </c>
      <c r="C18" s="222">
        <v>20.5</v>
      </c>
      <c r="D18" s="222">
        <v>41.7</v>
      </c>
    </row>
    <row r="19" spans="1:24">
      <c r="A19" s="221" t="s">
        <v>208</v>
      </c>
      <c r="B19" s="222">
        <v>62.8</v>
      </c>
      <c r="C19" s="222">
        <v>21</v>
      </c>
      <c r="D19" s="222">
        <v>41.6</v>
      </c>
    </row>
    <row r="20" spans="1:24">
      <c r="A20" s="224">
        <v>1993</v>
      </c>
      <c r="B20" s="222">
        <v>62.7</v>
      </c>
      <c r="C20" s="222">
        <v>23.2</v>
      </c>
      <c r="D20" s="222">
        <v>42.5</v>
      </c>
    </row>
    <row r="21" spans="1:24">
      <c r="A21" s="224">
        <v>1994</v>
      </c>
      <c r="B21" s="222">
        <v>60</v>
      </c>
      <c r="C21" s="222">
        <v>22</v>
      </c>
      <c r="D21" s="222">
        <v>40.6</v>
      </c>
      <c r="H21" s="225" t="s">
        <v>209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s="224">
        <v>1995</v>
      </c>
      <c r="B22" s="222">
        <v>59</v>
      </c>
      <c r="C22" s="222">
        <v>21.3</v>
      </c>
      <c r="D22" s="222">
        <v>39.799999999999997</v>
      </c>
      <c r="H22" s="254" t="s">
        <v>210</v>
      </c>
      <c r="I22" s="254"/>
      <c r="J22" s="254"/>
      <c r="K22" s="254"/>
      <c r="L22" s="254"/>
      <c r="M22" s="254"/>
      <c r="N22" s="254"/>
      <c r="O22" s="255"/>
      <c r="P22" s="255"/>
      <c r="Q22" s="255"/>
      <c r="R22" s="255"/>
      <c r="S22" s="255"/>
      <c r="T22" s="255"/>
      <c r="U22" s="255"/>
      <c r="V22" s="255"/>
      <c r="W22" s="255"/>
      <c r="X22" s="255"/>
    </row>
    <row r="23" spans="1:24">
      <c r="A23" s="224">
        <v>1996</v>
      </c>
      <c r="B23" s="222">
        <v>58.7</v>
      </c>
      <c r="C23" s="222">
        <v>21.6</v>
      </c>
      <c r="D23" s="222">
        <v>39.799999999999997</v>
      </c>
    </row>
    <row r="24" spans="1:24">
      <c r="A24" s="224">
        <v>1997</v>
      </c>
      <c r="B24" s="222">
        <v>59</v>
      </c>
      <c r="C24" s="222">
        <v>22.1</v>
      </c>
      <c r="D24" s="222">
        <v>40.200000000000003</v>
      </c>
    </row>
    <row r="25" spans="1:24">
      <c r="A25" s="224">
        <v>1998</v>
      </c>
      <c r="B25" s="222">
        <v>59.6</v>
      </c>
      <c r="C25" s="222">
        <v>23.4</v>
      </c>
      <c r="D25" s="222">
        <v>41.1</v>
      </c>
    </row>
    <row r="26" spans="1:24">
      <c r="A26" s="224">
        <v>1999</v>
      </c>
      <c r="B26" s="222">
        <v>59.2</v>
      </c>
      <c r="C26" s="222">
        <v>24.1</v>
      </c>
      <c r="D26" s="222">
        <v>41.3</v>
      </c>
    </row>
    <row r="27" spans="1:24">
      <c r="A27" s="224">
        <v>2000</v>
      </c>
      <c r="B27" s="222">
        <v>59.9</v>
      </c>
      <c r="C27" s="222">
        <v>24.6</v>
      </c>
      <c r="D27" s="222">
        <v>41.9</v>
      </c>
    </row>
    <row r="28" spans="1:24">
      <c r="A28" s="226">
        <v>2001</v>
      </c>
      <c r="B28" s="222">
        <v>60.9</v>
      </c>
      <c r="C28" s="222">
        <v>26.4</v>
      </c>
      <c r="D28" s="222">
        <v>43.3</v>
      </c>
    </row>
    <row r="29" spans="1:24">
      <c r="A29" s="224">
        <v>2002</v>
      </c>
      <c r="B29" s="222">
        <v>61.3</v>
      </c>
      <c r="C29" s="222">
        <v>27.1</v>
      </c>
      <c r="D29" s="222">
        <v>43.9</v>
      </c>
    </row>
    <row r="30" spans="1:24">
      <c r="A30" s="224">
        <v>2003</v>
      </c>
      <c r="B30" s="222">
        <v>59.9</v>
      </c>
      <c r="C30" s="222">
        <v>27.3</v>
      </c>
      <c r="D30" s="222">
        <v>43.3</v>
      </c>
    </row>
    <row r="31" spans="1:24">
      <c r="A31" s="224" t="s">
        <v>211</v>
      </c>
      <c r="B31" s="222">
        <v>60</v>
      </c>
      <c r="C31" s="222">
        <v>27.3</v>
      </c>
      <c r="D31" s="222">
        <v>43.3</v>
      </c>
    </row>
    <row r="32" spans="1:24">
      <c r="A32" s="224">
        <v>2005</v>
      </c>
      <c r="B32" s="222">
        <v>60.5</v>
      </c>
      <c r="C32" s="222">
        <v>28.3</v>
      </c>
      <c r="D32" s="222">
        <v>44.1</v>
      </c>
    </row>
    <row r="33" spans="1:4">
      <c r="A33" s="224">
        <v>2006</v>
      </c>
      <c r="B33" s="222">
        <v>61</v>
      </c>
      <c r="C33" s="222">
        <v>29.6</v>
      </c>
      <c r="D33" s="222">
        <v>45</v>
      </c>
    </row>
    <row r="34" spans="1:4">
      <c r="A34" s="224">
        <v>2007</v>
      </c>
      <c r="B34" s="222">
        <v>60.5</v>
      </c>
      <c r="C34" s="222">
        <v>29.1</v>
      </c>
      <c r="D34" s="222">
        <v>44.6</v>
      </c>
    </row>
    <row r="35" spans="1:4">
      <c r="A35" s="224">
        <v>2008</v>
      </c>
      <c r="B35" s="222">
        <v>59.5</v>
      </c>
      <c r="C35" s="222">
        <v>29.3</v>
      </c>
      <c r="D35" s="222">
        <v>44.1</v>
      </c>
    </row>
    <row r="36" spans="1:4">
      <c r="A36" s="224">
        <v>2009</v>
      </c>
      <c r="B36" s="222">
        <v>58.4</v>
      </c>
      <c r="C36" s="222">
        <v>29.3</v>
      </c>
      <c r="D36" s="222">
        <v>43.6</v>
      </c>
    </row>
    <row r="37" spans="1:4">
      <c r="A37" s="224">
        <v>2010</v>
      </c>
      <c r="B37" s="222">
        <v>57</v>
      </c>
      <c r="C37" s="222">
        <v>28.8</v>
      </c>
      <c r="D37" s="222">
        <v>42.7</v>
      </c>
    </row>
    <row r="38" spans="1:4">
      <c r="A38" s="227" t="s">
        <v>212</v>
      </c>
      <c r="B38" s="222">
        <v>56.4</v>
      </c>
      <c r="C38" s="222">
        <v>28.8</v>
      </c>
      <c r="D38" s="222">
        <v>42.4</v>
      </c>
    </row>
    <row r="39" spans="1:4">
      <c r="A39" s="228" t="s">
        <v>213</v>
      </c>
      <c r="B39" s="222">
        <v>54.3</v>
      </c>
      <c r="C39" s="222">
        <v>28.6</v>
      </c>
      <c r="D39" s="222">
        <v>41.3</v>
      </c>
    </row>
    <row r="40" spans="1:4">
      <c r="A40" s="228" t="s">
        <v>214</v>
      </c>
      <c r="B40" s="222">
        <v>51.9</v>
      </c>
      <c r="C40" s="222">
        <v>27.1</v>
      </c>
      <c r="D40" s="222">
        <v>39.299999999999997</v>
      </c>
    </row>
    <row r="41" spans="1:4">
      <c r="A41" s="228" t="s">
        <v>215</v>
      </c>
      <c r="B41" s="222">
        <v>51</v>
      </c>
      <c r="C41" s="222">
        <v>27.4</v>
      </c>
      <c r="D41" s="222">
        <v>39</v>
      </c>
    </row>
    <row r="42" spans="1:4">
      <c r="A42" s="228" t="s">
        <v>216</v>
      </c>
      <c r="B42" s="222">
        <v>52.1</v>
      </c>
      <c r="C42" s="222">
        <v>28.1</v>
      </c>
      <c r="D42" s="222">
        <v>40</v>
      </c>
    </row>
    <row r="43" spans="1:4">
      <c r="A43" s="228" t="s">
        <v>217</v>
      </c>
      <c r="B43" s="222">
        <v>52.125056737618976</v>
      </c>
      <c r="C43" s="222">
        <v>28.333391143968818</v>
      </c>
      <c r="D43" s="222">
        <v>40.102633779453726</v>
      </c>
    </row>
    <row r="44" spans="1:4">
      <c r="A44" s="228" t="s">
        <v>218</v>
      </c>
      <c r="B44" s="222">
        <v>52.294772563798332</v>
      </c>
      <c r="C44" s="222">
        <v>29.196625677258865</v>
      </c>
      <c r="D44" s="222">
        <v>40.627693543406259</v>
      </c>
    </row>
    <row r="45" spans="1:4">
      <c r="A45" s="228" t="s">
        <v>219</v>
      </c>
      <c r="B45" s="222">
        <v>52.568787999999998</v>
      </c>
      <c r="C45" s="222">
        <v>29.331676999999999</v>
      </c>
      <c r="D45" s="222">
        <v>40.829011000000001</v>
      </c>
    </row>
    <row r="46" spans="1:4">
      <c r="A46" s="228" t="s">
        <v>220</v>
      </c>
      <c r="B46" s="222">
        <v>52.720005999999998</v>
      </c>
      <c r="C46" s="222">
        <v>29.907402000000001</v>
      </c>
      <c r="D46" s="222">
        <v>41.196223000000003</v>
      </c>
    </row>
    <row r="47" spans="1:4">
      <c r="A47" s="228" t="s">
        <v>221</v>
      </c>
      <c r="B47" s="222">
        <v>52.456346000000003</v>
      </c>
      <c r="C47" s="222">
        <v>28.756881</v>
      </c>
      <c r="D47" s="222">
        <v>40.484318000000002</v>
      </c>
    </row>
    <row r="48" spans="1:4">
      <c r="A48" s="228" t="s">
        <v>222</v>
      </c>
      <c r="B48" s="222">
        <v>53.239989999999999</v>
      </c>
      <c r="C48" s="222">
        <v>29.141311000000002</v>
      </c>
      <c r="D48" s="222">
        <v>41.068477000000001</v>
      </c>
    </row>
    <row r="49" spans="1:4">
      <c r="A49" s="228" t="s">
        <v>223</v>
      </c>
      <c r="B49" s="222">
        <v>54.907699000000001</v>
      </c>
      <c r="C49" s="222">
        <v>30.487026</v>
      </c>
      <c r="D49" s="222">
        <v>42.576549</v>
      </c>
    </row>
    <row r="50" spans="1:4">
      <c r="A50" s="228" t="s">
        <v>224</v>
      </c>
      <c r="B50" s="222">
        <v>57.147478999999997</v>
      </c>
      <c r="C50" s="222">
        <v>32.817068999999996</v>
      </c>
      <c r="D50" s="222">
        <v>44.906964000000002</v>
      </c>
    </row>
    <row r="51" spans="1:4">
      <c r="A51" s="228" t="s">
        <v>225</v>
      </c>
      <c r="B51" s="222">
        <v>58.901128</v>
      </c>
      <c r="C51" s="222">
        <v>34.866689000000001</v>
      </c>
      <c r="D51" s="222">
        <v>46.815492999999996</v>
      </c>
    </row>
    <row r="52" spans="1:4">
      <c r="A52" s="228" t="s">
        <v>226</v>
      </c>
      <c r="B52" s="222">
        <v>60.173991999999998</v>
      </c>
      <c r="C52" s="222">
        <v>34.610821999999999</v>
      </c>
      <c r="D52" s="222">
        <v>47.331578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4158D6-B6ED-4A27-8CA2-458DB3A123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2026-10-15T09:04:40Z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