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9040" windowHeight="15720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49" l="1"/>
  <c r="G8" i="49"/>
  <c r="I22" i="75" l="1"/>
  <c r="G22" i="75"/>
  <c r="F22" i="75"/>
  <c r="D22" i="75"/>
  <c r="C22" i="75"/>
  <c r="B22" i="75"/>
  <c r="I21" i="75"/>
  <c r="H21" i="75"/>
  <c r="G21" i="75"/>
  <c r="F21" i="75"/>
  <c r="D21" i="75"/>
  <c r="C21" i="75"/>
  <c r="B21" i="75"/>
  <c r="I20" i="75"/>
  <c r="G20" i="75"/>
  <c r="H20" i="75" s="1"/>
  <c r="F20" i="75"/>
  <c r="D20" i="75"/>
  <c r="C20" i="75"/>
  <c r="B20" i="75"/>
  <c r="I19" i="75"/>
  <c r="G19" i="75"/>
  <c r="H19" i="75" s="1"/>
  <c r="F19" i="75"/>
  <c r="D19" i="75"/>
  <c r="C19" i="75"/>
  <c r="B19" i="75"/>
  <c r="I18" i="75"/>
  <c r="G18" i="75"/>
  <c r="F18" i="75"/>
  <c r="D18" i="75"/>
  <c r="C18" i="75"/>
  <c r="B18" i="75"/>
  <c r="I17" i="75"/>
  <c r="G17" i="75"/>
  <c r="F17" i="75"/>
  <c r="H17" i="75" s="1"/>
  <c r="D17" i="75"/>
  <c r="C17" i="75"/>
  <c r="B17" i="75"/>
  <c r="I16" i="75"/>
  <c r="G16" i="75"/>
  <c r="F16" i="75"/>
  <c r="D16" i="75"/>
  <c r="C16" i="75"/>
  <c r="B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8" i="75" l="1"/>
  <c r="H22" i="75"/>
  <c r="H16" i="75"/>
  <c r="E7" i="2"/>
  <c r="F7" i="2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<sst xmlns="http://schemas.openxmlformats.org/spreadsheetml/2006/main" count="423" uniqueCount="241">
  <si>
    <t>Marche</t>
  </si>
  <si>
    <t>Italia</t>
  </si>
  <si>
    <t>Fonte: Istat, Censimenti della popolazione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</si>
  <si>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</si>
  <si>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</si>
  <si>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</si>
  <si>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</si>
  <si>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</si>
  <si>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</si>
  <si>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</si>
  <si>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</si>
  <si>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</si>
  <si>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</si>
  <si>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</si>
  <si>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</si>
  <si>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</si>
  <si>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</si>
  <si>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</si>
  <si>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</si>
  <si>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</si>
  <si>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</si>
  <si>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</si>
  <si>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</si>
  <si>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</si>
  <si>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</si>
  <si>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</si>
  <si>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</si>
  <si>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</si>
  <si>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</si>
  <si>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</si>
  <si>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</si>
  <si>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</si>
  <si>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</si>
  <si>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</si>
  <si>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</si>
  <si>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</si>
  <si>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</si>
  <si>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</si>
  <si>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</si>
  <si>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</si>
  <si>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</si>
  <si>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</si>
  <si>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</si>
  <si>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</si>
  <si>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</si>
  <si>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</si>
  <si>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</si>
  <si>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</si>
  <si>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</si>
  <si>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</si>
  <si>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</si>
  <si>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</si>
  <si>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</si>
  <si>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</si>
  <si>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</si>
  <si>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</si>
  <si>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</si>
  <si>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</si>
  <si>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</si>
  <si>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</si>
  <si>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</si>
  <si>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</si>
  <si>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</si>
  <si>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</si>
  <si>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</si>
  <si>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</si>
  <si>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</si>
  <si>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</si>
  <si>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Agric-ITA</t>
  </si>
  <si>
    <t>Ind-ITA</t>
  </si>
  <si>
    <t>Anni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</si>
  <si>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</si>
  <si>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</si>
  <si>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</si>
  <si>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</si>
  <si>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</si>
  <si>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</si>
  <si>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</si>
  <si>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</si>
  <si>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</si>
  <si>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</si>
  <si>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</si>
  <si>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</si>
  <si>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</si>
  <si>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</si>
  <si>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</si>
  <si>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</si>
  <si>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</si>
  <si>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</si>
  <si>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</si>
  <si>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</si>
  <si>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</si>
  <si>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</si>
  <si>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</si>
  <si>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</si>
  <si>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</si>
  <si>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</si>
  <si>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</si>
  <si>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</si>
  <si>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</si>
  <si>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</si>
  <si>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</si>
  <si>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</si>
  <si>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</si>
  <si>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 xml:space="preserve">Molise </t>
  </si>
  <si>
    <t>LA CALABRIA</t>
  </si>
  <si>
    <t>Servizi-Calabria</t>
  </si>
  <si>
    <t>Catanzaro</t>
  </si>
  <si>
    <t>Agric-Cal</t>
  </si>
  <si>
    <t>Ind-Cal</t>
  </si>
  <si>
    <t>Analfabeti</t>
  </si>
  <si>
    <t>Alfabeti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</si>
  <si>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</si>
  <si>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</si>
  <si>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</si>
  <si>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</si>
  <si>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</si>
  <si>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</si>
  <si>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</si>
  <si>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</si>
  <si>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</si>
  <si>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</si>
  <si>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</si>
  <si>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</si>
  <si>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</si>
  <si>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</si>
  <si>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</si>
  <si>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</si>
  <si>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</si>
  <si>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</si>
  <si>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</si>
  <si>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</si>
  <si>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</si>
  <si>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</si>
  <si>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</si>
  <si>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</si>
  <si>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</si>
  <si>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</si>
  <si>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</si>
  <si>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</si>
  <si>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 xml:space="preserve">Appendice 3. SPERANZA DI VITA ALLA NASCITA. CALABRIA. ANNI 1974-2025. Valori assoluti 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</si>
  <si>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</si>
  <si>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</si>
  <si>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</si>
  <si>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</si>
  <si>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</si>
  <si>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</si>
  <si>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</si>
  <si>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</si>
  <si>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</si>
  <si>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</si>
  <si>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</si>
  <si>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Appendice 5. POPOLAZIONE RESIDENTE IN ETA' DI 6 ANNI E OLTRE PER GRADO DI ISTRUZIONE. CALABRIA. Censimenti dal 1951 a 2011, 2021, 2024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</si>
  <si>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</si>
  <si>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</si>
  <si>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</si>
  <si>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</si>
  <si>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</si>
  <si>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</si>
  <si>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</si>
  <si>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</si>
  <si>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</si>
  <si>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</si>
  <si>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CALABRIA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</si>
  <si>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</si>
  <si>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</si>
  <si>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</si>
  <si>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</si>
  <si>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</si>
  <si>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</si>
  <si>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</si>
  <si>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App_1</t>
  </si>
  <si>
    <t>App_2</t>
  </si>
  <si>
    <t>App_3</t>
  </si>
  <si>
    <t>App_4</t>
  </si>
  <si>
    <t>App_5</t>
  </si>
  <si>
    <t>App_6</t>
  </si>
  <si>
    <t xml:space="preserve">Appendice 1. POPOLAZIONE PER GRANDI CLASSI DI ETÀ. CALABRIA. ANNI 1881-2024. Valori assoluti </t>
  </si>
  <si>
    <t>Appendice 2. PIRAMIDI PER ETÀ E PER GENERE. CALABRIA. ANNI 1881, 1951 E 2024. Valori percentuali</t>
  </si>
  <si>
    <t xml:space="preserve">Appendice 4. NUMERO MEDIO DI FIGLI PER DONNA (TFT) E ETÀ MEDIA AL PARTO. CALABRIA. ANNI 1952-2025. Valori assoluti </t>
  </si>
  <si>
    <t>Calabria (1861=100, sc. destra)</t>
  </si>
  <si>
    <t>Italia (1861=100, sc. destra)</t>
  </si>
  <si>
    <t>FIGURA 8. POPOLAZIONE ATTIVA IN CONDIZIONE PROFESSIONALE PER SETTORE DI ATTIVITÀ IN CALABRIA E IN ITALIA. Anni 1861-2024. Valori percentuali (a)</t>
  </si>
  <si>
    <t>Fonte: Ministero Agricoltura Industria e Commercio (fino al 1921); Istat (dal 1931), Censimento della popolazione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</si>
  <si>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</si>
  <si>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</si>
  <si>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</si>
  <si>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CALABRIA. Censimenti dal 1951 a 2011, 2021, 2024 (a)</t>
  </si>
  <si>
    <t>Appendice 6. AZIENDE E RELATIVE SUPERFICI PER UBICAZIONE DEL CENTRO AZIENDALE IN CALABRIA (Universo Italia). Censimenti Agricoltura 1961-2020 (a)</t>
  </si>
  <si>
    <t>industria</t>
  </si>
  <si>
    <t>Alta
tecn.</t>
  </si>
  <si>
    <t>Bassa 
tecn.</t>
  </si>
  <si>
    <t>Intens. In conosc.</t>
  </si>
  <si>
    <t xml:space="preserve">
Altra</t>
  </si>
  <si>
    <t>Calabria (milioni)</t>
  </si>
  <si>
    <t>Tasso di occupazione 15-64 anni</t>
  </si>
  <si>
    <t>Appendice 7. TASSO DI OCCUPAZIONE 15-64 ANNI. CALABRIA. ANNI 1977-2025. Percentuali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</si>
  <si>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</si>
  <si>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</si>
  <si>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</si>
  <si>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</si>
  <si>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</si>
  <si>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</si>
  <si>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</si>
  <si>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</si>
  <si>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</si>
  <si>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</si>
  <si>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</si>
  <si>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</si>
  <si>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</si>
  <si>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</si>
  <si>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</si>
  <si>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</si>
  <si>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</si>
  <si>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</si>
  <si>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</si>
  <si>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</si>
  <si>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3. INDICE DI VECCHIAIA IN CALABRIA E IN ITALIA. Anni 1881-2024. Valori percentuali (a)</t>
  </si>
  <si>
    <t>FIGURA 4. SPERANZA DI VITA ALLA NASCITA PER REGIONE. Anni  1974 e 2025 (a). Valori in anni</t>
  </si>
  <si>
    <t>FIGURA 5. ANDAMENTO DEL PIL (SINISTRA) IN CALABRIA E IN ITALIA, E LIVELLI RELATIVI DEL PIL PRO CAPITE NELLE REGIONI (DESTRA). Anni 1980-2024. Numeri indice 1980=100 e Italia=100, su dati in volume (a)</t>
  </si>
  <si>
    <t>FIGURA 6. POPOLAZIONE CON ALMENO 6 ANNI PER LIVELLO DI ISTRUZIONE IN CALABRIA E IN ITALIA. Anni 1951 e 2024. Valori percentuali (a)</t>
  </si>
  <si>
    <t>FIGURA 10. ADDETTI EXTRA-AGRICOLI PER MACRO-SETTORE IN CALABRIA E IN ITALIA. Anno 2023. Composizione percentuale</t>
  </si>
  <si>
    <t>FIGURA 11. COMUNI DELLA CALABRIA (SINISTRA) E QUOTE DI COMUNI E POPOLAZIONE (DESTRA) PER QUINTI DELL’INDICE DI FRAGILITÀ. Anno 2022. Quinti e valori percentuali</t>
  </si>
  <si>
    <t>FIGURA 13. DIPLOMATI E LAUREATI A CATANZARO E NEGLI ALTRI COMUNI DELLA CALABRIA. Anni 1951, 1991, 2024. Valori per 100 residenti di 6 anni e più (a)</t>
  </si>
  <si>
    <t>FIGURA 14. OCCUPATI SULLA POPOLAZIONE IN ETÀ LAVORATIVA, PER GENERE (SINISTRA) E PER SETTORE DI ATTIVITÀ (DESTRA) A CATANZARO E NEGLI ALTRI COMUNI DELLA CALABRIA. Anni 1951 e 2024. Valori percentuali (a)</t>
  </si>
  <si>
    <t xml:space="preserve">Appendice 1. POPOLAZIONE PER GRANDI CLASSI DI ETA'. CALABRIA. Anni 1881-2024. Valori assoluti </t>
  </si>
  <si>
    <t>Appendice 2. PIRAMIDI PER ETA' E PER GENERE. CALABRIA. Anni 1881, 1951 E 2024. Valori percentuali</t>
  </si>
  <si>
    <t xml:space="preserve">Appendice 3. SPERANZA DI VITA ALLA NASCITA. CALABRIA. Anni 1974-2025. Valori assoluti </t>
  </si>
  <si>
    <t xml:space="preserve">Appendice 4. NUMERO MEDIO DI FIGLI PER DONNA (TFT) E ETA' MEDIA AL PARTO. CALABRIA. Anni 1952-2025. Valori assoluti </t>
  </si>
  <si>
    <t>Appendice 7. TASSO DI OCCUPAZIONE 15-64 ANNI. CALABRIA. Anni 1977-2025. Percentuali</t>
  </si>
  <si>
    <t>FIGURA 1. POPOLAZIONE RESIDENTE IN CALABRIA E IN ITALIA. Anni 1861-2024. Valori in milioni e indici base 1861=100</t>
  </si>
  <si>
    <t>FIGURA 2. TASSO DI CRESCITA NATURALE, MIGRATORIO E TOTALE DELLA POPOLAZIONE IN CALABRIA (SINISTRA) E CONFRONTO CON L’ITALIA (DESTRA). Anni 1926-2024 e media 2020-2024. Valori per 1.000</t>
  </si>
  <si>
    <t>(a) Rapporto tra le persone di 65 anni e oltre e quelle tra 0 e 14 anni</t>
  </si>
  <si>
    <t>(a) Serie 1980-1994 (SEC1995) raccordate al valore 1995 stimato sulla base del SEC2010</t>
  </si>
  <si>
    <t>(a) Popolazione 2024 di 9 anni e oltre</t>
  </si>
  <si>
    <t>FIGURA 7. TASSO DI OCCUPAZIONE (15-64 ANNI) PER GENERE IN CALABRIA E IN ITALIA. Anni 1977 e 2025. Valori percentuali</t>
  </si>
  <si>
    <t>(a)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</si>
  <si>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FIGURA 9. AZIENDE AGRICOLE (SINISTRA) E UNITÀ LOCALI DELLE IMPRESE DI INDUSTRIA E SERVIZI (DESTRA) IN CALABRIA E IN ITALIA. Anni 1961-2020 e 1951-2023. Valori per 1.000 abitanti</t>
  </si>
  <si>
    <t>FIGURA 12. POPOLAZIONE TOTALE (SINISTRA) E ULTRA 65ENNE (DESTRA) A CATANZARO E NEGLI ALTRI COMUNI DELLA CALABRIA. Anni 1861 – 2024. Numeri indice 1861=100 e valori per 100 abitanti</t>
  </si>
  <si>
    <t>(a) 2024 popolazione di 9 anni e più</t>
  </si>
  <si>
    <t>(a) 1951: popolazione di 10 anni ed oltre in condizione professionale; 2024: occupati e popolazione 15-64, occupati per settore di attività stimati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</si>
</sst>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_-* #,##0.0_-;\-* #,##0.0_-;_-* &quot;-&quot;??_-;_-@_-"/>
    <numFmt numFmtId="174" formatCode="_-* #,##0.0\ _€_-;\-* #,##0.0\ _€_-;_-* &quot;-&quot;?\ _€_-;_-@_-"/>
    <numFmt numFmtId="175" formatCode="#,##0.00_ ;\-#,##0.00\ "/>
  </numFmts>
  <fonts count="87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0"/>
      <color rgb="FF595959"/>
      <name val="Arial Narrow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7"/>
      <color theme="1"/>
      <name val="Arial Narrow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Calibri"/>
      <family val="2"/>
    </font>
    <font>
      <sz val="7.5"/>
      <color rgb="FF000000"/>
      <name val="Times New Roman"/>
      <family val="1"/>
    </font>
    <font>
      <sz val="7.5"/>
      <color theme="1"/>
      <name val="Times New Roman"/>
      <family val="1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2" fillId="0" borderId="0" applyNumberFormat="0" applyFill="0" applyBorder="0" applyAlignment="0" applyProtection="0"/>
  </cellStyleXfs>
  <cellXfs count="2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4" fillId="0" borderId="0" xfId="0" applyFont="1" applyAlignment="1">
      <alignment horizontal="justify" vertical="center"/>
    </xf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 applyAlignment="1">
      <alignment horizontal="right"/>
    </xf>
    <xf numFmtId="0" fontId="58" fillId="0" borderId="0" xfId="0" applyFont="1"/>
    <xf numFmtId="0" fontId="58" fillId="0" borderId="20" xfId="0" applyFont="1" applyBorder="1" applyAlignment="1">
      <alignment horizontal="right" vertical="center" wrapText="1"/>
    </xf>
    <xf numFmtId="0" fontId="59" fillId="0" borderId="0" xfId="0" applyFont="1"/>
    <xf numFmtId="0" fontId="60" fillId="0" borderId="0" xfId="0" applyFont="1" applyAlignment="1">
      <alignment horizontal="right"/>
    </xf>
    <xf numFmtId="0" fontId="60" fillId="0" borderId="0" xfId="0" applyFont="1"/>
    <xf numFmtId="0" fontId="60" fillId="0" borderId="20" xfId="0" applyFont="1" applyBorder="1" applyAlignment="1">
      <alignment horizontal="right" vertical="center" wrapText="1"/>
    </xf>
    <xf numFmtId="1" fontId="61" fillId="0" borderId="20" xfId="1" applyNumberFormat="1" applyFont="1" applyBorder="1" applyAlignment="1">
      <alignment horizontal="right" vertical="center" wrapText="1"/>
    </xf>
    <xf numFmtId="4" fontId="60" fillId="0" borderId="20" xfId="0" applyNumberFormat="1" applyFont="1" applyBorder="1"/>
    <xf numFmtId="1" fontId="62" fillId="0" borderId="20" xfId="1" applyNumberFormat="1" applyFont="1" applyBorder="1" applyAlignment="1">
      <alignment horizontal="right" vertical="center" wrapText="1"/>
    </xf>
    <xf numFmtId="0" fontId="58" fillId="0" borderId="0" xfId="0" applyFont="1" applyAlignment="1">
      <alignment vertical="center"/>
    </xf>
    <xf numFmtId="0" fontId="58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8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0" fontId="46" fillId="0" borderId="20" xfId="0" applyFont="1" applyBorder="1" applyAlignment="1">
      <alignment horizontal="left" vertical="center"/>
    </xf>
    <xf numFmtId="0" fontId="54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1" fontId="58" fillId="0" borderId="0" xfId="102" applyNumberFormat="1" applyFont="1" applyFill="1" applyBorder="1"/>
    <xf numFmtId="171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1" fontId="58" fillId="0" borderId="20" xfId="102" applyNumberFormat="1" applyFont="1" applyFill="1" applyBorder="1" applyAlignment="1">
      <alignment horizontal="right" vertical="center"/>
    </xf>
    <xf numFmtId="0" fontId="58" fillId="0" borderId="20" xfId="0" applyFont="1" applyBorder="1" applyAlignment="1">
      <alignment horizontal="right"/>
    </xf>
    <xf numFmtId="2" fontId="58" fillId="0" borderId="20" xfId="0" applyNumberFormat="1" applyFont="1" applyBorder="1" applyAlignment="1">
      <alignment horizontal="right"/>
    </xf>
    <xf numFmtId="0" fontId="48" fillId="0" borderId="0" xfId="0" applyFont="1" applyAlignment="1">
      <alignment horizontal="center" vertical="center"/>
    </xf>
    <xf numFmtId="0" fontId="49" fillId="0" borderId="0" xfId="105" applyFont="1"/>
    <xf numFmtId="0" fontId="50" fillId="0" borderId="0" xfId="105" applyFont="1"/>
    <xf numFmtId="0" fontId="51" fillId="0" borderId="0" xfId="0" applyFont="1"/>
    <xf numFmtId="0" fontId="53" fillId="0" borderId="0" xfId="106" applyFont="1" applyFill="1" applyBorder="1" applyAlignment="1">
      <alignment horizontal="left"/>
    </xf>
    <xf numFmtId="0" fontId="58" fillId="0" borderId="20" xfId="0" applyFont="1" applyBorder="1" applyAlignment="1">
      <alignment horizontal="center" vertical="center"/>
    </xf>
    <xf numFmtId="166" fontId="58" fillId="0" borderId="0" xfId="0" applyNumberFormat="1" applyFont="1"/>
    <xf numFmtId="0" fontId="63" fillId="0" borderId="0" xfId="0" applyFont="1"/>
    <xf numFmtId="0" fontId="60" fillId="0" borderId="20" xfId="0" applyFont="1" applyBorder="1"/>
    <xf numFmtId="166" fontId="60" fillId="0" borderId="20" xfId="0" applyNumberFormat="1" applyFont="1" applyBorder="1"/>
    <xf numFmtId="2" fontId="60" fillId="0" borderId="20" xfId="0" applyNumberFormat="1" applyFont="1" applyBorder="1"/>
    <xf numFmtId="2" fontId="60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4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8" fillId="0" borderId="0" xfId="0" applyFont="1" applyAlignment="1">
      <alignment horizontal="center" vertical="center"/>
    </xf>
    <xf numFmtId="170" fontId="58" fillId="0" borderId="20" xfId="100" applyNumberFormat="1" applyFont="1" applyFill="1" applyBorder="1"/>
    <xf numFmtId="170" fontId="58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6" fillId="0" borderId="0" xfId="0" applyFont="1"/>
    <xf numFmtId="3" fontId="60" fillId="0" borderId="0" xfId="0" applyNumberFormat="1" applyFont="1"/>
    <xf numFmtId="4" fontId="60" fillId="0" borderId="0" xfId="0" applyNumberFormat="1" applyFont="1"/>
    <xf numFmtId="0" fontId="52" fillId="0" borderId="0" xfId="106"/>
    <xf numFmtId="0" fontId="52" fillId="0" borderId="0" xfId="106" applyAlignment="1">
      <alignment vertical="center"/>
    </xf>
    <xf numFmtId="0" fontId="52" fillId="0" borderId="0" xfId="106" applyAlignment="1">
      <alignment horizontal="left" vertical="center"/>
    </xf>
    <xf numFmtId="0" fontId="58" fillId="0" borderId="20" xfId="0" applyFont="1" applyBorder="1" applyAlignment="1">
      <alignment vertical="center"/>
    </xf>
    <xf numFmtId="0" fontId="63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8" fillId="0" borderId="20" xfId="0" applyFont="1" applyBorder="1" applyAlignment="1">
      <alignment horizontal="right" vertical="center"/>
    </xf>
    <xf numFmtId="167" fontId="58" fillId="0" borderId="20" xfId="0" applyNumberFormat="1" applyFont="1" applyBorder="1" applyAlignment="1">
      <alignment horizontal="right" vertical="center"/>
    </xf>
    <xf numFmtId="0" fontId="61" fillId="0" borderId="20" xfId="104" applyFont="1" applyBorder="1"/>
    <xf numFmtId="0" fontId="61" fillId="0" borderId="0" xfId="104" applyFont="1"/>
    <xf numFmtId="4" fontId="61" fillId="0" borderId="20" xfId="104" applyNumberFormat="1" applyFont="1" applyBorder="1"/>
    <xf numFmtId="0" fontId="62" fillId="0" borderId="20" xfId="104" applyFont="1" applyBorder="1" applyAlignment="1">
      <alignment horizontal="right"/>
    </xf>
    <xf numFmtId="0" fontId="58" fillId="0" borderId="20" xfId="0" quotePrefix="1" applyFont="1" applyBorder="1"/>
    <xf numFmtId="0" fontId="67" fillId="0" borderId="0" xfId="0" applyFont="1"/>
    <xf numFmtId="4" fontId="58" fillId="0" borderId="20" xfId="0" applyNumberFormat="1" applyFont="1" applyBorder="1"/>
    <xf numFmtId="0" fontId="65" fillId="0" borderId="0" xfId="0" applyFont="1"/>
    <xf numFmtId="4" fontId="58" fillId="0" borderId="0" xfId="0" applyNumberFormat="1" applyFont="1"/>
    <xf numFmtId="0" fontId="58" fillId="0" borderId="20" xfId="0" applyFont="1" applyBorder="1" applyAlignment="1">
      <alignment horizontal="center"/>
    </xf>
    <xf numFmtId="167" fontId="58" fillId="0" borderId="20" xfId="0" applyNumberFormat="1" applyFont="1" applyBorder="1"/>
    <xf numFmtId="0" fontId="69" fillId="0" borderId="20" xfId="104" applyFont="1" applyBorder="1"/>
    <xf numFmtId="0" fontId="65" fillId="0" borderId="0" xfId="0" applyFont="1" applyAlignment="1">
      <alignment vertical="center"/>
    </xf>
    <xf numFmtId="0" fontId="69" fillId="0" borderId="0" xfId="104" applyFont="1"/>
    <xf numFmtId="0" fontId="62" fillId="0" borderId="0" xfId="104" applyFont="1" applyAlignment="1">
      <alignment horizontal="right"/>
    </xf>
    <xf numFmtId="3" fontId="61" fillId="0" borderId="0" xfId="0" applyNumberFormat="1" applyFont="1"/>
    <xf numFmtId="3" fontId="61" fillId="0" borderId="0" xfId="104" applyNumberFormat="1" applyFont="1"/>
    <xf numFmtId="0" fontId="60" fillId="0" borderId="0" xfId="0" applyFont="1" applyAlignment="1">
      <alignment horizontal="right" vertical="center" wrapText="1"/>
    </xf>
    <xf numFmtId="1" fontId="61" fillId="0" borderId="0" xfId="1" applyNumberFormat="1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1" fontId="58" fillId="0" borderId="0" xfId="102" applyNumberFormat="1" applyFont="1" applyFill="1" applyBorder="1" applyAlignment="1">
      <alignment vertical="center"/>
    </xf>
    <xf numFmtId="171" fontId="46" fillId="0" borderId="0" xfId="101" applyNumberFormat="1" applyFont="1" applyAlignment="1">
      <alignment vertical="center"/>
    </xf>
    <xf numFmtId="0" fontId="58" fillId="0" borderId="0" xfId="0" quotePrefix="1" applyFont="1"/>
    <xf numFmtId="3" fontId="58" fillId="0" borderId="0" xfId="0" applyNumberFormat="1" applyFont="1" applyAlignment="1">
      <alignment horizontal="right"/>
    </xf>
    <xf numFmtId="3" fontId="58" fillId="0" borderId="0" xfId="0" applyNumberFormat="1" applyFont="1"/>
    <xf numFmtId="3" fontId="58" fillId="0" borderId="0" xfId="0" quotePrefix="1" applyNumberFormat="1" applyFont="1"/>
    <xf numFmtId="0" fontId="58" fillId="0" borderId="0" xfId="0" applyFont="1" applyAlignment="1">
      <alignment horizontal="right" vertical="center"/>
    </xf>
    <xf numFmtId="0" fontId="68" fillId="0" borderId="20" xfId="0" applyFont="1" applyBorder="1" applyAlignment="1">
      <alignment vertical="center" wrapText="1"/>
    </xf>
    <xf numFmtId="167" fontId="60" fillId="0" borderId="20" xfId="0" applyNumberFormat="1" applyFont="1" applyBorder="1"/>
    <xf numFmtId="0" fontId="70" fillId="0" borderId="0" xfId="0" applyFont="1" applyAlignment="1">
      <alignment horizontal="center" vertical="center" readingOrder="1"/>
    </xf>
    <xf numFmtId="0" fontId="58" fillId="0" borderId="20" xfId="0" applyFont="1" applyBorder="1" applyAlignment="1">
      <alignment horizontal="left" vertical="center"/>
    </xf>
    <xf numFmtId="0" fontId="58" fillId="0" borderId="20" xfId="0" applyFont="1" applyBorder="1" applyAlignment="1">
      <alignment vertical="top"/>
    </xf>
    <xf numFmtId="0" fontId="58" fillId="0" borderId="20" xfId="0" applyFont="1" applyBorder="1" applyAlignment="1">
      <alignment horizontal="left" vertical="top" wrapText="1"/>
    </xf>
    <xf numFmtId="0" fontId="58" fillId="0" borderId="20" xfId="0" applyFont="1" applyBorder="1" applyAlignment="1">
      <alignment horizontal="left" vertical="top"/>
    </xf>
    <xf numFmtId="0" fontId="60" fillId="0" borderId="20" xfId="0" applyFont="1" applyBorder="1" applyAlignment="1">
      <alignment horizontal="right"/>
    </xf>
    <xf numFmtId="3" fontId="58" fillId="0" borderId="20" xfId="0" applyNumberFormat="1" applyFont="1" applyBorder="1"/>
    <xf numFmtId="3" fontId="58" fillId="0" borderId="20" xfId="0" applyNumberFormat="1" applyFont="1" applyBorder="1" applyAlignment="1">
      <alignment horizontal="right" vertical="center" wrapText="1"/>
    </xf>
    <xf numFmtId="0" fontId="72" fillId="0" borderId="0" xfId="0" applyFont="1" applyAlignment="1">
      <alignment vertical="center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3" fillId="0" borderId="0" xfId="0" applyFont="1"/>
    <xf numFmtId="0" fontId="74" fillId="0" borderId="0" xfId="0" applyFont="1"/>
    <xf numFmtId="0" fontId="75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5" fillId="0" borderId="0" xfId="0" applyFont="1"/>
    <xf numFmtId="0" fontId="78" fillId="0" borderId="0" xfId="0" applyFont="1"/>
    <xf numFmtId="0" fontId="77" fillId="0" borderId="0" xfId="0" applyFont="1"/>
    <xf numFmtId="0" fontId="78" fillId="0" borderId="0" xfId="0" applyFont="1" applyAlignment="1">
      <alignment vertical="center"/>
    </xf>
    <xf numFmtId="0" fontId="57" fillId="0" borderId="23" xfId="0" applyFont="1" applyBorder="1" applyAlignment="1">
      <alignment vertical="center" wrapText="1"/>
    </xf>
    <xf numFmtId="0" fontId="57" fillId="0" borderId="0" xfId="0" applyFont="1" applyAlignment="1">
      <alignment vertical="center" wrapText="1"/>
    </xf>
    <xf numFmtId="0" fontId="57" fillId="0" borderId="0" xfId="0" applyFont="1" applyAlignment="1">
      <alignment horizontal="right" vertical="center" wrapText="1"/>
    </xf>
    <xf numFmtId="43" fontId="57" fillId="0" borderId="0" xfId="100" applyFont="1"/>
    <xf numFmtId="0" fontId="72" fillId="0" borderId="0" xfId="0" applyFont="1"/>
    <xf numFmtId="0" fontId="58" fillId="0" borderId="0" xfId="0" applyFont="1" applyAlignment="1">
      <alignment horizontal="center"/>
    </xf>
    <xf numFmtId="0" fontId="58" fillId="0" borderId="27" xfId="0" applyFont="1" applyBorder="1" applyAlignment="1">
      <alignment horizontal="center"/>
    </xf>
    <xf numFmtId="0" fontId="79" fillId="0" borderId="20" xfId="0" applyFont="1" applyBorder="1"/>
    <xf numFmtId="0" fontId="64" fillId="0" borderId="20" xfId="0" applyFont="1" applyBorder="1"/>
    <xf numFmtId="0" fontId="71" fillId="0" borderId="0" xfId="0" applyFont="1"/>
    <xf numFmtId="0" fontId="62" fillId="0" borderId="20" xfId="0" applyFont="1" applyBorder="1" applyAlignment="1">
      <alignment horizontal="left" vertical="center"/>
    </xf>
    <xf numFmtId="0" fontId="61" fillId="0" borderId="20" xfId="0" applyFont="1" applyBorder="1" applyAlignment="1">
      <alignment horizontal="center"/>
    </xf>
    <xf numFmtId="0" fontId="61" fillId="0" borderId="20" xfId="0" applyFont="1" applyBorder="1" applyAlignment="1">
      <alignment horizontal="right"/>
    </xf>
    <xf numFmtId="0" fontId="61" fillId="0" borderId="20" xfId="0" applyFont="1" applyBorder="1" applyAlignment="1">
      <alignment horizontal="center" vertical="center"/>
    </xf>
    <xf numFmtId="166" fontId="61" fillId="0" borderId="20" xfId="0" applyNumberFormat="1" applyFont="1" applyBorder="1" applyAlignment="1">
      <alignment horizontal="center" vertical="center"/>
    </xf>
    <xf numFmtId="0" fontId="58" fillId="0" borderId="27" xfId="0" applyFont="1" applyBorder="1"/>
    <xf numFmtId="0" fontId="58" fillId="0" borderId="25" xfId="0" applyFont="1" applyBorder="1" applyAlignment="1">
      <alignment horizontal="center" vertical="center"/>
    </xf>
    <xf numFmtId="0" fontId="58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2" fontId="58" fillId="0" borderId="0" xfId="100" applyNumberFormat="1" applyFont="1" applyBorder="1" applyAlignment="1">
      <alignment vertical="center"/>
    </xf>
    <xf numFmtId="172" fontId="58" fillId="0" borderId="0" xfId="100" applyNumberFormat="1" applyFont="1" applyAlignment="1">
      <alignment vertical="center"/>
    </xf>
    <xf numFmtId="0" fontId="46" fillId="0" borderId="26" xfId="0" applyFont="1" applyBorder="1" applyAlignment="1">
      <alignment horizontal="center" vertical="center"/>
    </xf>
    <xf numFmtId="172" fontId="58" fillId="0" borderId="26" xfId="100" applyNumberFormat="1" applyFont="1" applyBorder="1" applyAlignment="1">
      <alignment vertical="center"/>
    </xf>
    <xf numFmtId="172" fontId="58" fillId="0" borderId="0" xfId="0" applyNumberFormat="1" applyFont="1"/>
    <xf numFmtId="0" fontId="77" fillId="0" borderId="26" xfId="0" applyFont="1" applyBorder="1"/>
    <xf numFmtId="0" fontId="58" fillId="0" borderId="23" xfId="0" applyFont="1" applyBorder="1"/>
    <xf numFmtId="0" fontId="58" fillId="0" borderId="26" xfId="0" applyFont="1" applyBorder="1"/>
    <xf numFmtId="172" fontId="58" fillId="0" borderId="26" xfId="0" applyNumberFormat="1" applyFont="1" applyBorder="1"/>
    <xf numFmtId="0" fontId="60" fillId="0" borderId="26" xfId="0" applyFont="1" applyBorder="1" applyAlignment="1">
      <alignment horizontal="right" vertical="center" wrapText="1"/>
    </xf>
    <xf numFmtId="173" fontId="60" fillId="0" borderId="0" xfId="100" applyNumberFormat="1" applyFont="1" applyFill="1" applyAlignment="1">
      <alignment vertical="center"/>
    </xf>
    <xf numFmtId="43" fontId="60" fillId="0" borderId="0" xfId="100" applyFont="1"/>
    <xf numFmtId="0" fontId="60" fillId="0" borderId="0" xfId="0" applyFont="1" applyAlignment="1">
      <alignment horizontal="center" vertical="center"/>
    </xf>
    <xf numFmtId="0" fontId="0" fillId="0" borderId="26" xfId="0" applyBorder="1"/>
    <xf numFmtId="43" fontId="57" fillId="0" borderId="26" xfId="100" applyFont="1" applyBorder="1"/>
    <xf numFmtId="0" fontId="60" fillId="0" borderId="23" xfId="0" applyFont="1" applyBorder="1" applyAlignment="1">
      <alignment vertical="center" wrapText="1"/>
    </xf>
    <xf numFmtId="0" fontId="60" fillId="0" borderId="23" xfId="0" applyFont="1" applyBorder="1" applyAlignment="1">
      <alignment horizontal="right" vertical="center" wrapText="1"/>
    </xf>
    <xf numFmtId="0" fontId="71" fillId="0" borderId="23" xfId="0" applyFont="1" applyBorder="1"/>
    <xf numFmtId="0" fontId="60" fillId="0" borderId="26" xfId="0" applyFont="1" applyBorder="1" applyAlignment="1">
      <alignment horizontal="center" vertical="center"/>
    </xf>
    <xf numFmtId="173" fontId="60" fillId="0" borderId="26" xfId="100" applyNumberFormat="1" applyFont="1" applyFill="1" applyBorder="1" applyAlignment="1">
      <alignment vertical="center"/>
    </xf>
    <xf numFmtId="3" fontId="60" fillId="0" borderId="0" xfId="100" quotePrefix="1" applyNumberFormat="1" applyFont="1" applyAlignment="1">
      <alignment horizontal="right" vertical="center"/>
    </xf>
    <xf numFmtId="3" fontId="60" fillId="0" borderId="0" xfId="100" applyNumberFormat="1" applyFont="1" applyAlignment="1">
      <alignment vertical="center"/>
    </xf>
    <xf numFmtId="0" fontId="60" fillId="0" borderId="0" xfId="0" applyFont="1" applyAlignment="1">
      <alignment vertical="center"/>
    </xf>
    <xf numFmtId="0" fontId="60" fillId="0" borderId="0" xfId="100" applyNumberFormat="1" applyFont="1" applyFill="1"/>
    <xf numFmtId="172" fontId="60" fillId="0" borderId="0" xfId="100" applyNumberFormat="1" applyFont="1" applyAlignment="1">
      <alignment vertical="center"/>
    </xf>
    <xf numFmtId="3" fontId="60" fillId="0" borderId="0" xfId="100" applyNumberFormat="1" applyFont="1"/>
    <xf numFmtId="3" fontId="60" fillId="0" borderId="0" xfId="100" quotePrefix="1" applyNumberFormat="1" applyFont="1" applyAlignment="1">
      <alignment horizontal="right"/>
    </xf>
    <xf numFmtId="172" fontId="60" fillId="0" borderId="0" xfId="100" applyNumberFormat="1" applyFont="1"/>
    <xf numFmtId="0" fontId="60" fillId="0" borderId="23" xfId="0" applyFont="1" applyBorder="1" applyAlignment="1">
      <alignment vertical="center"/>
    </xf>
    <xf numFmtId="0" fontId="58" fillId="0" borderId="26" xfId="0" applyFont="1" applyBorder="1" applyAlignment="1">
      <alignment horizontal="center" vertical="center"/>
    </xf>
    <xf numFmtId="3" fontId="60" fillId="0" borderId="26" xfId="100" applyNumberFormat="1" applyFont="1" applyBorder="1" applyAlignment="1">
      <alignment vertical="center"/>
    </xf>
    <xf numFmtId="3" fontId="60" fillId="0" borderId="26" xfId="100" quotePrefix="1" applyNumberFormat="1" applyFont="1" applyBorder="1" applyAlignment="1">
      <alignment horizontal="right" vertical="center"/>
    </xf>
    <xf numFmtId="3" fontId="60" fillId="0" borderId="26" xfId="100" applyNumberFormat="1" applyFont="1" applyFill="1" applyBorder="1" applyAlignment="1">
      <alignment vertical="center"/>
    </xf>
    <xf numFmtId="172" fontId="60" fillId="0" borderId="26" xfId="100" applyNumberFormat="1" applyFont="1" applyFill="1" applyBorder="1" applyAlignment="1">
      <alignment vertical="center"/>
    </xf>
    <xf numFmtId="0" fontId="60" fillId="0" borderId="26" xfId="100" applyNumberFormat="1" applyFont="1" applyFill="1" applyBorder="1"/>
    <xf numFmtId="43" fontId="60" fillId="0" borderId="26" xfId="100" applyFont="1" applyBorder="1"/>
    <xf numFmtId="174" fontId="60" fillId="0" borderId="0" xfId="0" applyNumberFormat="1" applyFont="1"/>
    <xf numFmtId="174" fontId="60" fillId="0" borderId="26" xfId="0" applyNumberFormat="1" applyFont="1" applyBorder="1"/>
    <xf numFmtId="0" fontId="80" fillId="0" borderId="0" xfId="0" applyFont="1" applyAlignment="1">
      <alignment vertical="center"/>
    </xf>
    <xf numFmtId="0" fontId="81" fillId="0" borderId="0" xfId="0" applyFont="1"/>
    <xf numFmtId="0" fontId="58" fillId="0" borderId="20" xfId="0" quotePrefix="1" applyFont="1" applyBorder="1" applyAlignment="1">
      <alignment horizontal="right" vertical="center" wrapText="1"/>
    </xf>
    <xf numFmtId="175" fontId="0" fillId="0" borderId="0" xfId="0" applyNumberFormat="1"/>
    <xf numFmtId="43" fontId="46" fillId="0" borderId="20" xfId="100" applyNumberFormat="1" applyFont="1" applyBorder="1" applyAlignment="1">
      <alignment horizontal="right" wrapText="1"/>
    </xf>
    <xf numFmtId="43" fontId="46" fillId="0" borderId="20" xfId="0" applyNumberFormat="1" applyFont="1" applyBorder="1" applyAlignment="1">
      <alignment horizontal="right" vertical="center" wrapText="1"/>
    </xf>
    <xf numFmtId="43" fontId="46" fillId="0" borderId="20" xfId="100" applyNumberFormat="1" applyFont="1" applyBorder="1" applyAlignment="1">
      <alignment horizontal="right" vertical="center" wrapText="1"/>
    </xf>
    <xf numFmtId="3" fontId="58" fillId="0" borderId="26" xfId="0" applyNumberFormat="1" applyFont="1" applyBorder="1"/>
    <xf numFmtId="49" fontId="24" fillId="0" borderId="20" xfId="0" applyNumberFormat="1" applyFont="1" applyBorder="1" applyAlignment="1">
      <alignment horizontal="left" vertical="center"/>
    </xf>
    <xf numFmtId="167" fontId="57" fillId="0" borderId="20" xfId="0" applyNumberFormat="1" applyFont="1" applyBorder="1"/>
    <xf numFmtId="49" fontId="82" fillId="0" borderId="20" xfId="0" applyNumberFormat="1" applyFont="1" applyBorder="1" applyAlignment="1">
      <alignment horizontal="left" vertical="center"/>
    </xf>
    <xf numFmtId="49" fontId="83" fillId="0" borderId="20" xfId="0" applyNumberFormat="1" applyFont="1" applyBorder="1" applyAlignment="1">
      <alignment wrapText="1"/>
    </xf>
    <xf numFmtId="49" fontId="84" fillId="0" borderId="20" xfId="0" applyNumberFormat="1" applyFont="1" applyBorder="1" applyAlignment="1">
      <alignment wrapText="1"/>
    </xf>
    <xf numFmtId="49" fontId="82" fillId="0" borderId="20" xfId="0" applyNumberFormat="1" applyFont="1" applyBorder="1" applyAlignment="1">
      <alignment wrapText="1"/>
    </xf>
    <xf numFmtId="49" fontId="24" fillId="0" borderId="20" xfId="0" applyNumberFormat="1" applyFont="1" applyBorder="1" applyAlignment="1">
      <alignment wrapText="1"/>
    </xf>
    <xf numFmtId="3" fontId="85" fillId="0" borderId="0" xfId="0" applyNumberFormat="1" applyFont="1"/>
    <xf numFmtId="0" fontId="85" fillId="0" borderId="0" xfId="0" applyFont="1"/>
    <xf numFmtId="0" fontId="46" fillId="0" borderId="0" xfId="101" applyFont="1" applyAlignment="1">
      <alignment horizontal="center" vertical="center"/>
    </xf>
    <xf numFmtId="0" fontId="63" fillId="0" borderId="20" xfId="0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3" fillId="0" borderId="21" xfId="0" applyFont="1" applyBorder="1" applyAlignment="1">
      <alignment horizontal="center"/>
    </xf>
    <xf numFmtId="0" fontId="63" fillId="0" borderId="23" xfId="0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0" fillId="0" borderId="21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 wrapText="1"/>
    </xf>
    <xf numFmtId="0" fontId="60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8" fillId="0" borderId="0" xfId="0" applyFont="1" applyAlignment="1">
      <alignment horizontal="center" wrapText="1"/>
    </xf>
    <xf numFmtId="0" fontId="54" fillId="0" borderId="0" xfId="0" applyFont="1" applyAlignment="1">
      <alignment horizontal="left" vertic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8" fillId="0" borderId="23" xfId="0" applyFont="1" applyBorder="1" applyAlignment="1">
      <alignment horizontal="center" vertical="center"/>
    </xf>
    <xf numFmtId="0" fontId="58" fillId="0" borderId="25" xfId="0" applyFont="1" applyBorder="1" applyAlignment="1">
      <alignment horizontal="right" vertical="center" wrapText="1"/>
    </xf>
    <xf numFmtId="0" fontId="58" fillId="0" borderId="26" xfId="0" applyFont="1" applyBorder="1" applyAlignment="1">
      <alignment horizontal="right" vertical="center" wrapText="1"/>
    </xf>
    <xf numFmtId="0" fontId="85" fillId="0" borderId="0" xfId="0" applyFont="1" applyAlignment="1">
      <alignment horizontal="justify" vertical="center" wrapText="1"/>
    </xf>
    <xf numFmtId="0" fontId="86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95CA1"/>
      <color rgb="FF41B39D"/>
      <color rgb="FF0E7863"/>
      <color rgb="FF96B5DB"/>
      <color rgb="FF5B9BD5"/>
      <color rgb="FF5B44B8"/>
      <color rgb="FFC1002A"/>
      <color rgb="FFE5B946"/>
      <color rgb="FFCB3706"/>
      <color rgb="FFA0D9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0239822963306056"/>
          <c:w val="0.89193117755947338"/>
          <c:h val="0.633728264785316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Calabria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_(* #,##0.00_);_(* \(#,##0.00\);_(* "-"??_);_(@_)</c:formatCode>
                <c:ptCount val="19"/>
                <c:pt idx="0">
                  <c:v>1.155</c:v>
                </c:pt>
                <c:pt idx="1">
                  <c:v>1.2190000000000001</c:v>
                </c:pt>
                <c:pt idx="2">
                  <c:v>1.282</c:v>
                </c:pt>
                <c:pt idx="4">
                  <c:v>1.4390000000000001</c:v>
                </c:pt>
                <c:pt idx="5">
                  <c:v>1.526</c:v>
                </c:pt>
                <c:pt idx="6">
                  <c:v>1.627</c:v>
                </c:pt>
                <c:pt idx="7">
                  <c:v>1.7230000000000001</c:v>
                </c:pt>
                <c:pt idx="8">
                  <c:v>1.772</c:v>
                </c:pt>
                <c:pt idx="10">
                  <c:v>2.044</c:v>
                </c:pt>
                <c:pt idx="11">
                  <c:v>2.0449999999999999</c:v>
                </c:pt>
                <c:pt idx="12">
                  <c:v>1.988</c:v>
                </c:pt>
                <c:pt idx="13">
                  <c:v>2.0609999999999999</c:v>
                </c:pt>
                <c:pt idx="14">
                  <c:v>2.0699999999999998</c:v>
                </c:pt>
                <c:pt idx="15">
                  <c:v>2.0110000000000001</c:v>
                </c:pt>
                <c:pt idx="16">
                  <c:v>1.9590000000000001</c:v>
                </c:pt>
                <c:pt idx="17">
                  <c:v>1.855</c:v>
                </c:pt>
                <c:pt idx="18">
                  <c:v>1.835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83-4F23-8C7B-B034D15EE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Calabria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105.54112554112554</c:v>
                </c:pt>
                <c:pt idx="2">
                  <c:v>110.99567099567101</c:v>
                </c:pt>
                <c:pt idx="4">
                  <c:v>124.58874458874459</c:v>
                </c:pt>
                <c:pt idx="5">
                  <c:v>132.12121212121212</c:v>
                </c:pt>
                <c:pt idx="6">
                  <c:v>140.86580086580088</c:v>
                </c:pt>
                <c:pt idx="7">
                  <c:v>149.17748917748918</c:v>
                </c:pt>
                <c:pt idx="8">
                  <c:v>153.4199134199134</c:v>
                </c:pt>
                <c:pt idx="10">
                  <c:v>176.96969696969697</c:v>
                </c:pt>
                <c:pt idx="11">
                  <c:v>177.05627705627705</c:v>
                </c:pt>
                <c:pt idx="12">
                  <c:v>172.12121212121212</c:v>
                </c:pt>
                <c:pt idx="13">
                  <c:v>178.44155844155841</c:v>
                </c:pt>
                <c:pt idx="14">
                  <c:v>179.22077922077921</c:v>
                </c:pt>
                <c:pt idx="15">
                  <c:v>174.11255411255414</c:v>
                </c:pt>
                <c:pt idx="16">
                  <c:v>169.6103896103896</c:v>
                </c:pt>
                <c:pt idx="17">
                  <c:v>160.60606060606059</c:v>
                </c:pt>
                <c:pt idx="18">
                  <c:v>158.87445887445887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83-4F23-8C7B-B034D15EEFF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83-4F23-8C7B-B034D15EE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_-* #,##0.0_-;\-* #,##0.0_-;_-* &quot;-&quot;?_-;_-@_-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</c:valAx>
      <c:valAx>
        <c:axId val="1425742704"/>
        <c:scaling>
          <c:orientation val="minMax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2742396171066857"/>
              <c:y val="0.113284196764932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4472C4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6328452039309627"/>
          <c:y val="2.2488940800558497E-2"/>
          <c:w val="0.65697673176245841"/>
          <c:h val="0.133916444587649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7632554552698593"/>
          <c:w val="0.86249444444444445"/>
          <c:h val="0.72955964462001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14.83</c:v>
                </c:pt>
                <c:pt idx="1">
                  <c:v>14.81</c:v>
                </c:pt>
                <c:pt idx="2">
                  <c:v>14.04</c:v>
                </c:pt>
                <c:pt idx="3">
                  <c:v>15.28</c:v>
                </c:pt>
                <c:pt idx="4">
                  <c:v>18.7</c:v>
                </c:pt>
                <c:pt idx="5">
                  <c:v>15.51</c:v>
                </c:pt>
                <c:pt idx="6">
                  <c:v>16.75</c:v>
                </c:pt>
                <c:pt idx="7">
                  <c:v>17.940000000000001</c:v>
                </c:pt>
                <c:pt idx="8">
                  <c:v>15.63</c:v>
                </c:pt>
                <c:pt idx="9">
                  <c:v>16.010000000000002</c:v>
                </c:pt>
                <c:pt idx="10">
                  <c:v>16.309999999999999</c:v>
                </c:pt>
                <c:pt idx="11">
                  <c:v>13.44</c:v>
                </c:pt>
                <c:pt idx="12">
                  <c:v>15.08</c:v>
                </c:pt>
                <c:pt idx="13">
                  <c:v>16.059999999999999</c:v>
                </c:pt>
                <c:pt idx="14">
                  <c:v>16.13</c:v>
                </c:pt>
                <c:pt idx="15">
                  <c:v>10.64</c:v>
                </c:pt>
                <c:pt idx="16">
                  <c:v>11.81</c:v>
                </c:pt>
                <c:pt idx="17">
                  <c:v>9.3000000000000007</c:v>
                </c:pt>
                <c:pt idx="18">
                  <c:v>10.08</c:v>
                </c:pt>
                <c:pt idx="19">
                  <c:v>11.4</c:v>
                </c:pt>
                <c:pt idx="20">
                  <c:v>18.14</c:v>
                </c:pt>
                <c:pt idx="21">
                  <c:v>20.86</c:v>
                </c:pt>
                <c:pt idx="22">
                  <c:v>20.34</c:v>
                </c:pt>
                <c:pt idx="23">
                  <c:v>19.59</c:v>
                </c:pt>
                <c:pt idx="24">
                  <c:v>19.72</c:v>
                </c:pt>
                <c:pt idx="25">
                  <c:v>17.079999999999998</c:v>
                </c:pt>
                <c:pt idx="26">
                  <c:v>15.85</c:v>
                </c:pt>
                <c:pt idx="27">
                  <c:v>16.71</c:v>
                </c:pt>
                <c:pt idx="28">
                  <c:v>18.27</c:v>
                </c:pt>
                <c:pt idx="29">
                  <c:v>17.989999999999998</c:v>
                </c:pt>
                <c:pt idx="30">
                  <c:v>16.79</c:v>
                </c:pt>
                <c:pt idx="31">
                  <c:v>16.63</c:v>
                </c:pt>
                <c:pt idx="32">
                  <c:v>15.99</c:v>
                </c:pt>
                <c:pt idx="33">
                  <c:v>17.39</c:v>
                </c:pt>
                <c:pt idx="34">
                  <c:v>16.920000000000002</c:v>
                </c:pt>
                <c:pt idx="35">
                  <c:v>16.329999999999998</c:v>
                </c:pt>
                <c:pt idx="36">
                  <c:v>15.22</c:v>
                </c:pt>
                <c:pt idx="37">
                  <c:v>14.27</c:v>
                </c:pt>
                <c:pt idx="38">
                  <c:v>15.52</c:v>
                </c:pt>
                <c:pt idx="39">
                  <c:v>14.16</c:v>
                </c:pt>
                <c:pt idx="40">
                  <c:v>14.01</c:v>
                </c:pt>
                <c:pt idx="41">
                  <c:v>13.47</c:v>
                </c:pt>
                <c:pt idx="42">
                  <c:v>11.9</c:v>
                </c:pt>
                <c:pt idx="43">
                  <c:v>11.92</c:v>
                </c:pt>
                <c:pt idx="44">
                  <c:v>10.17</c:v>
                </c:pt>
                <c:pt idx="45">
                  <c:v>10.02</c:v>
                </c:pt>
                <c:pt idx="46">
                  <c:v>9.7899999999999991</c:v>
                </c:pt>
                <c:pt idx="47">
                  <c:v>8.81</c:v>
                </c:pt>
                <c:pt idx="48">
                  <c:v>8.8800000000000008</c:v>
                </c:pt>
                <c:pt idx="49">
                  <c:v>8.36</c:v>
                </c:pt>
                <c:pt idx="50">
                  <c:v>8.6300000000000008</c:v>
                </c:pt>
                <c:pt idx="51">
                  <c:v>7.92</c:v>
                </c:pt>
                <c:pt idx="52">
                  <c:v>7.23</c:v>
                </c:pt>
                <c:pt idx="53">
                  <c:v>7.35</c:v>
                </c:pt>
                <c:pt idx="54">
                  <c:v>6.22</c:v>
                </c:pt>
                <c:pt idx="55">
                  <c:v>6.91</c:v>
                </c:pt>
                <c:pt idx="56">
                  <c:v>7.24</c:v>
                </c:pt>
                <c:pt idx="57">
                  <c:v>6.56</c:v>
                </c:pt>
                <c:pt idx="58">
                  <c:v>6.77</c:v>
                </c:pt>
                <c:pt idx="59">
                  <c:v>6.07</c:v>
                </c:pt>
                <c:pt idx="60">
                  <c:v>5.45</c:v>
                </c:pt>
                <c:pt idx="61">
                  <c:v>5.26</c:v>
                </c:pt>
                <c:pt idx="62">
                  <c:v>5.9</c:v>
                </c:pt>
                <c:pt idx="63">
                  <c:v>5.98</c:v>
                </c:pt>
                <c:pt idx="64">
                  <c:v>5.23</c:v>
                </c:pt>
                <c:pt idx="65">
                  <c:v>4.1900000000000004</c:v>
                </c:pt>
                <c:pt idx="66">
                  <c:v>4.4310037706347183</c:v>
                </c:pt>
                <c:pt idx="67">
                  <c:v>3.7931340740036248</c:v>
                </c:pt>
                <c:pt idx="68">
                  <c:v>2.6525500662774486</c:v>
                </c:pt>
                <c:pt idx="69">
                  <c:v>2.5138882999024639</c:v>
                </c:pt>
                <c:pt idx="70">
                  <c:v>2.0775053230610618</c:v>
                </c:pt>
                <c:pt idx="71">
                  <c:v>1.7026184089284218</c:v>
                </c:pt>
                <c:pt idx="72">
                  <c:v>1.2417076902770376</c:v>
                </c:pt>
                <c:pt idx="73">
                  <c:v>0.93143392901687028</c:v>
                </c:pt>
                <c:pt idx="74">
                  <c:v>0.80262355102108396</c:v>
                </c:pt>
                <c:pt idx="75">
                  <c:v>0.7611364049901912</c:v>
                </c:pt>
                <c:pt idx="76">
                  <c:v>0.65569647540689113</c:v>
                </c:pt>
                <c:pt idx="77">
                  <c:v>0.25997634215286408</c:v>
                </c:pt>
                <c:pt idx="78">
                  <c:v>0.7669141897659284</c:v>
                </c:pt>
                <c:pt idx="79">
                  <c:v>4.4288127485388067E-2</c:v>
                </c:pt>
                <c:pt idx="80">
                  <c:v>0.46232985414100097</c:v>
                </c:pt>
                <c:pt idx="81">
                  <c:v>6.5806058409457443E-3</c:v>
                </c:pt>
                <c:pt idx="82">
                  <c:v>-0.19617687671243958</c:v>
                </c:pt>
                <c:pt idx="83">
                  <c:v>-0.40150160587984673</c:v>
                </c:pt>
                <c:pt idx="84">
                  <c:v>-0.17335445689493276</c:v>
                </c:pt>
                <c:pt idx="85">
                  <c:v>-0.71359963051171338</c:v>
                </c:pt>
                <c:pt idx="86">
                  <c:v>-1.1518797160799661</c:v>
                </c:pt>
                <c:pt idx="87">
                  <c:v>-1.0559457396925414</c:v>
                </c:pt>
                <c:pt idx="88">
                  <c:v>-1.4250788819013191</c:v>
                </c:pt>
                <c:pt idx="89">
                  <c:v>-2.02</c:v>
                </c:pt>
                <c:pt idx="90">
                  <c:v>-1.67</c:v>
                </c:pt>
                <c:pt idx="91">
                  <c:v>-2.66</c:v>
                </c:pt>
                <c:pt idx="92">
                  <c:v>-2.39</c:v>
                </c:pt>
                <c:pt idx="93">
                  <c:v>-2.98</c:v>
                </c:pt>
                <c:pt idx="94">
                  <c:v>-3.76</c:v>
                </c:pt>
                <c:pt idx="95">
                  <c:v>-5.07</c:v>
                </c:pt>
                <c:pt idx="96">
                  <c:v>-5.13</c:v>
                </c:pt>
                <c:pt idx="97">
                  <c:v>-4.72</c:v>
                </c:pt>
                <c:pt idx="98">
                  <c:v>-4.43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0.98</c:v>
                </c:pt>
                <c:pt idx="1">
                  <c:v>1.86</c:v>
                </c:pt>
                <c:pt idx="2">
                  <c:v>2.16</c:v>
                </c:pt>
                <c:pt idx="3">
                  <c:v>1.26</c:v>
                </c:pt>
                <c:pt idx="4">
                  <c:v>1.26</c:v>
                </c:pt>
                <c:pt idx="5">
                  <c:v>1.27</c:v>
                </c:pt>
                <c:pt idx="6">
                  <c:v>0.66</c:v>
                </c:pt>
                <c:pt idx="7">
                  <c:v>1.17</c:v>
                </c:pt>
                <c:pt idx="8">
                  <c:v>-0.06</c:v>
                </c:pt>
                <c:pt idx="9">
                  <c:v>-1.65</c:v>
                </c:pt>
                <c:pt idx="10">
                  <c:v>-1.54</c:v>
                </c:pt>
                <c:pt idx="11">
                  <c:v>-3.53</c:v>
                </c:pt>
                <c:pt idx="12">
                  <c:v>-2.57</c:v>
                </c:pt>
                <c:pt idx="13">
                  <c:v>-2.44</c:v>
                </c:pt>
                <c:pt idx="14">
                  <c:v>-1.84</c:v>
                </c:pt>
                <c:pt idx="15">
                  <c:v>-1.56</c:v>
                </c:pt>
                <c:pt idx="16">
                  <c:v>-1.44</c:v>
                </c:pt>
                <c:pt idx="17">
                  <c:v>0.52</c:v>
                </c:pt>
                <c:pt idx="18">
                  <c:v>0.19</c:v>
                </c:pt>
                <c:pt idx="19">
                  <c:v>1.03</c:v>
                </c:pt>
                <c:pt idx="20">
                  <c:v>-3.76</c:v>
                </c:pt>
                <c:pt idx="21">
                  <c:v>-3.91</c:v>
                </c:pt>
                <c:pt idx="22">
                  <c:v>-3.47</c:v>
                </c:pt>
                <c:pt idx="23">
                  <c:v>-4.46</c:v>
                </c:pt>
                <c:pt idx="24">
                  <c:v>-3.35</c:v>
                </c:pt>
                <c:pt idx="25">
                  <c:v>-3.57</c:v>
                </c:pt>
                <c:pt idx="26">
                  <c:v>-3.39</c:v>
                </c:pt>
                <c:pt idx="27">
                  <c:v>-4.12</c:v>
                </c:pt>
                <c:pt idx="28">
                  <c:v>-4.74</c:v>
                </c:pt>
                <c:pt idx="29">
                  <c:v>-5</c:v>
                </c:pt>
                <c:pt idx="30">
                  <c:v>-5.3</c:v>
                </c:pt>
                <c:pt idx="31">
                  <c:v>-6.46</c:v>
                </c:pt>
                <c:pt idx="32">
                  <c:v>-7.22</c:v>
                </c:pt>
                <c:pt idx="33">
                  <c:v>-7.82</c:v>
                </c:pt>
                <c:pt idx="34">
                  <c:v>-11.25</c:v>
                </c:pt>
                <c:pt idx="35">
                  <c:v>-18.77</c:v>
                </c:pt>
                <c:pt idx="36">
                  <c:v>-16.600000000000001</c:v>
                </c:pt>
                <c:pt idx="37">
                  <c:v>-14.03</c:v>
                </c:pt>
                <c:pt idx="38">
                  <c:v>-9.8699999999999992</c:v>
                </c:pt>
                <c:pt idx="39">
                  <c:v>-5.23</c:v>
                </c:pt>
                <c:pt idx="40">
                  <c:v>-6.45</c:v>
                </c:pt>
                <c:pt idx="41">
                  <c:v>-9.85</c:v>
                </c:pt>
                <c:pt idx="42">
                  <c:v>-11.23</c:v>
                </c:pt>
                <c:pt idx="43">
                  <c:v>-12.65</c:v>
                </c:pt>
                <c:pt idx="44">
                  <c:v>-12.81</c:v>
                </c:pt>
                <c:pt idx="45">
                  <c:v>-10.35</c:v>
                </c:pt>
                <c:pt idx="46">
                  <c:v>-8.2200000000000006</c:v>
                </c:pt>
                <c:pt idx="47">
                  <c:v>-5.28</c:v>
                </c:pt>
                <c:pt idx="48">
                  <c:v>-4.59</c:v>
                </c:pt>
                <c:pt idx="49">
                  <c:v>-3.8</c:v>
                </c:pt>
                <c:pt idx="50">
                  <c:v>-3.74</c:v>
                </c:pt>
                <c:pt idx="51">
                  <c:v>-4.6100000000000003</c:v>
                </c:pt>
                <c:pt idx="52">
                  <c:v>-4.09</c:v>
                </c:pt>
                <c:pt idx="53">
                  <c:v>-3.33</c:v>
                </c:pt>
                <c:pt idx="54">
                  <c:v>-3.35</c:v>
                </c:pt>
                <c:pt idx="55">
                  <c:v>-2.81</c:v>
                </c:pt>
                <c:pt idx="56">
                  <c:v>-1.1399999999999999</c:v>
                </c:pt>
                <c:pt idx="57">
                  <c:v>1.32</c:v>
                </c:pt>
                <c:pt idx="58">
                  <c:v>1.1000000000000001</c:v>
                </c:pt>
                <c:pt idx="59">
                  <c:v>0.04</c:v>
                </c:pt>
                <c:pt idx="60">
                  <c:v>-2.21</c:v>
                </c:pt>
                <c:pt idx="61">
                  <c:v>-3.15</c:v>
                </c:pt>
                <c:pt idx="62">
                  <c:v>-4.4400000000000004</c:v>
                </c:pt>
                <c:pt idx="63">
                  <c:v>-6.06</c:v>
                </c:pt>
                <c:pt idx="64">
                  <c:v>-6.51</c:v>
                </c:pt>
                <c:pt idx="65">
                  <c:v>-16.16</c:v>
                </c:pt>
                <c:pt idx="66">
                  <c:v>-5.8441451631474397</c:v>
                </c:pt>
                <c:pt idx="67">
                  <c:v>-2.2268993077058412</c:v>
                </c:pt>
                <c:pt idx="68">
                  <c:v>-3.27938443412951</c:v>
                </c:pt>
                <c:pt idx="69">
                  <c:v>-3.2384425718041765</c:v>
                </c:pt>
                <c:pt idx="70">
                  <c:v>-4.1467550148710632</c:v>
                </c:pt>
                <c:pt idx="71">
                  <c:v>-3.8065404703045038</c:v>
                </c:pt>
                <c:pt idx="72">
                  <c:v>-4.5258778726711872</c:v>
                </c:pt>
                <c:pt idx="73">
                  <c:v>-5.6510268506105312</c:v>
                </c:pt>
                <c:pt idx="74">
                  <c:v>-4.7564341471840592</c:v>
                </c:pt>
                <c:pt idx="75">
                  <c:v>-5.0232019830312815</c:v>
                </c:pt>
                <c:pt idx="76">
                  <c:v>-6.4960857814664443</c:v>
                </c:pt>
                <c:pt idx="77">
                  <c:v>-5.7249790269085512</c:v>
                </c:pt>
                <c:pt idx="78">
                  <c:v>-7.3515562697614403</c:v>
                </c:pt>
                <c:pt idx="79">
                  <c:v>-6.2531816364312123</c:v>
                </c:pt>
                <c:pt idx="80">
                  <c:v>-6.044178804300679</c:v>
                </c:pt>
                <c:pt idx="81">
                  <c:v>-5.5069546879729812</c:v>
                </c:pt>
                <c:pt idx="82">
                  <c:v>-5.7528363485415914</c:v>
                </c:pt>
                <c:pt idx="83">
                  <c:v>-4.6656208047702235</c:v>
                </c:pt>
                <c:pt idx="84">
                  <c:v>-4.5127916074139947</c:v>
                </c:pt>
                <c:pt idx="85">
                  <c:v>-4.5896738682200739</c:v>
                </c:pt>
                <c:pt idx="86">
                  <c:v>-5.2592670605647571</c:v>
                </c:pt>
                <c:pt idx="87">
                  <c:v>-4.0702372256071433</c:v>
                </c:pt>
                <c:pt idx="88">
                  <c:v>-3.570881433795086</c:v>
                </c:pt>
                <c:pt idx="89">
                  <c:v>-4.03</c:v>
                </c:pt>
                <c:pt idx="90">
                  <c:v>-4.42</c:v>
                </c:pt>
                <c:pt idx="91">
                  <c:v>-5.27</c:v>
                </c:pt>
                <c:pt idx="92">
                  <c:v>-6</c:v>
                </c:pt>
                <c:pt idx="93">
                  <c:v>-5.83</c:v>
                </c:pt>
                <c:pt idx="94">
                  <c:v>-4.41</c:v>
                </c:pt>
                <c:pt idx="95">
                  <c:v>-4.3</c:v>
                </c:pt>
                <c:pt idx="96">
                  <c:v>-5.28</c:v>
                </c:pt>
                <c:pt idx="97">
                  <c:v>-5.43</c:v>
                </c:pt>
                <c:pt idx="98">
                  <c:v>-4.43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-6.77</c:v>
                </c:pt>
                <c:pt idx="1">
                  <c:v>-5.75</c:v>
                </c:pt>
                <c:pt idx="2">
                  <c:v>-2.2400000000000002</c:v>
                </c:pt>
                <c:pt idx="3">
                  <c:v>-2.2999999999999998</c:v>
                </c:pt>
                <c:pt idx="4">
                  <c:v>-1.89</c:v>
                </c:pt>
                <c:pt idx="5">
                  <c:v>-0.66</c:v>
                </c:pt>
                <c:pt idx="6">
                  <c:v>-0.19</c:v>
                </c:pt>
                <c:pt idx="7">
                  <c:v>-0.47</c:v>
                </c:pt>
                <c:pt idx="8">
                  <c:v>-0.83</c:v>
                </c:pt>
                <c:pt idx="9">
                  <c:v>-2</c:v>
                </c:pt>
                <c:pt idx="10">
                  <c:v>-1.18</c:v>
                </c:pt>
                <c:pt idx="11">
                  <c:v>-2.0299999999999998</c:v>
                </c:pt>
                <c:pt idx="12">
                  <c:v>-2.1800000000000002</c:v>
                </c:pt>
                <c:pt idx="13">
                  <c:v>-0.8</c:v>
                </c:pt>
                <c:pt idx="14">
                  <c:v>-0.09</c:v>
                </c:pt>
                <c:pt idx="15">
                  <c:v>0.18</c:v>
                </c:pt>
                <c:pt idx="16">
                  <c:v>0.09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-1.44</c:v>
                </c:pt>
                <c:pt idx="21">
                  <c:v>-4.84</c:v>
                </c:pt>
                <c:pt idx="22">
                  <c:v>-8.0399999999999991</c:v>
                </c:pt>
                <c:pt idx="23">
                  <c:v>-11.83</c:v>
                </c:pt>
                <c:pt idx="24">
                  <c:v>-10.43</c:v>
                </c:pt>
                <c:pt idx="25">
                  <c:v>-11.56</c:v>
                </c:pt>
                <c:pt idx="26">
                  <c:v>-10.15</c:v>
                </c:pt>
                <c:pt idx="27">
                  <c:v>-8.4700000000000006</c:v>
                </c:pt>
                <c:pt idx="28">
                  <c:v>-14.54</c:v>
                </c:pt>
                <c:pt idx="29">
                  <c:v>-13.08</c:v>
                </c:pt>
                <c:pt idx="30">
                  <c:v>-14.28</c:v>
                </c:pt>
                <c:pt idx="31">
                  <c:v>-13.88</c:v>
                </c:pt>
                <c:pt idx="32">
                  <c:v>-8.8800000000000008</c:v>
                </c:pt>
                <c:pt idx="33">
                  <c:v>-7.65</c:v>
                </c:pt>
                <c:pt idx="34">
                  <c:v>-10.48</c:v>
                </c:pt>
                <c:pt idx="35">
                  <c:v>-10.08</c:v>
                </c:pt>
                <c:pt idx="36">
                  <c:v>-9.85</c:v>
                </c:pt>
                <c:pt idx="37">
                  <c:v>-6.63</c:v>
                </c:pt>
                <c:pt idx="38">
                  <c:v>-6.14</c:v>
                </c:pt>
                <c:pt idx="39">
                  <c:v>-6.95</c:v>
                </c:pt>
                <c:pt idx="40">
                  <c:v>-7.93</c:v>
                </c:pt>
                <c:pt idx="41">
                  <c:v>-7.02</c:v>
                </c:pt>
                <c:pt idx="42">
                  <c:v>-5.43</c:v>
                </c:pt>
                <c:pt idx="43">
                  <c:v>-2.87</c:v>
                </c:pt>
                <c:pt idx="44">
                  <c:v>-2.39</c:v>
                </c:pt>
                <c:pt idx="45">
                  <c:v>-2.68</c:v>
                </c:pt>
                <c:pt idx="46">
                  <c:v>-2.11</c:v>
                </c:pt>
                <c:pt idx="47">
                  <c:v>-1.07</c:v>
                </c:pt>
                <c:pt idx="48">
                  <c:v>-0.42</c:v>
                </c:pt>
                <c:pt idx="49">
                  <c:v>0.39</c:v>
                </c:pt>
                <c:pt idx="50">
                  <c:v>0</c:v>
                </c:pt>
                <c:pt idx="51">
                  <c:v>-0.15</c:v>
                </c:pt>
                <c:pt idx="52">
                  <c:v>-0.41</c:v>
                </c:pt>
                <c:pt idx="53">
                  <c:v>-0.33</c:v>
                </c:pt>
                <c:pt idx="54">
                  <c:v>0.02</c:v>
                </c:pt>
                <c:pt idx="55">
                  <c:v>-0.21</c:v>
                </c:pt>
                <c:pt idx="56">
                  <c:v>0.13</c:v>
                </c:pt>
                <c:pt idx="57">
                  <c:v>-0.17</c:v>
                </c:pt>
                <c:pt idx="58">
                  <c:v>-0.02</c:v>
                </c:pt>
                <c:pt idx="59">
                  <c:v>-0.03</c:v>
                </c:pt>
                <c:pt idx="60">
                  <c:v>-0.11</c:v>
                </c:pt>
                <c:pt idx="61">
                  <c:v>0.86</c:v>
                </c:pt>
                <c:pt idx="62">
                  <c:v>0.6</c:v>
                </c:pt>
                <c:pt idx="63">
                  <c:v>0.49</c:v>
                </c:pt>
                <c:pt idx="64">
                  <c:v>0.53</c:v>
                </c:pt>
                <c:pt idx="65">
                  <c:v>-0.4</c:v>
                </c:pt>
                <c:pt idx="66">
                  <c:v>-0.48136791699765752</c:v>
                </c:pt>
                <c:pt idx="67">
                  <c:v>-0.56579988930843905</c:v>
                </c:pt>
                <c:pt idx="68">
                  <c:v>-0.53341426515287382</c:v>
                </c:pt>
                <c:pt idx="69">
                  <c:v>-0.63295510307935565</c:v>
                </c:pt>
                <c:pt idx="70">
                  <c:v>-0.58857794566386323</c:v>
                </c:pt>
                <c:pt idx="71">
                  <c:v>-0.97014183941230447</c:v>
                </c:pt>
                <c:pt idx="72">
                  <c:v>-1.1957547285108796</c:v>
                </c:pt>
                <c:pt idx="73">
                  <c:v>-1.6608523726374695</c:v>
                </c:pt>
                <c:pt idx="74">
                  <c:v>-0.63508082700867785</c:v>
                </c:pt>
                <c:pt idx="75">
                  <c:v>-0.97640228569610421</c:v>
                </c:pt>
                <c:pt idx="76">
                  <c:v>1.6397401964893792</c:v>
                </c:pt>
                <c:pt idx="77">
                  <c:v>5.8799649231919897</c:v>
                </c:pt>
                <c:pt idx="78">
                  <c:v>2.2917259426382248</c:v>
                </c:pt>
                <c:pt idx="79">
                  <c:v>1.1373996376929207</c:v>
                </c:pt>
                <c:pt idx="80">
                  <c:v>0.51695963996947814</c:v>
                </c:pt>
                <c:pt idx="81">
                  <c:v>9.1095832856661243</c:v>
                </c:pt>
                <c:pt idx="82">
                  <c:v>4.6748747476371557</c:v>
                </c:pt>
                <c:pt idx="83">
                  <c:v>3.5871864787625651</c:v>
                </c:pt>
                <c:pt idx="84">
                  <c:v>3.8878031707138425</c:v>
                </c:pt>
                <c:pt idx="85">
                  <c:v>3.520289500163047</c:v>
                </c:pt>
                <c:pt idx="86">
                  <c:v>3.3045312526234007</c:v>
                </c:pt>
                <c:pt idx="87">
                  <c:v>2.981643888165654</c:v>
                </c:pt>
                <c:pt idx="88">
                  <c:v>1.6746978676758504</c:v>
                </c:pt>
                <c:pt idx="89">
                  <c:v>1.61</c:v>
                </c:pt>
                <c:pt idx="90">
                  <c:v>1.97</c:v>
                </c:pt>
                <c:pt idx="91">
                  <c:v>2.2999999999999998</c:v>
                </c:pt>
                <c:pt idx="92">
                  <c:v>2.0099999999999998</c:v>
                </c:pt>
                <c:pt idx="93">
                  <c:v>1.1100000000000001</c:v>
                </c:pt>
                <c:pt idx="94">
                  <c:v>0.66</c:v>
                </c:pt>
                <c:pt idx="95">
                  <c:v>2.65</c:v>
                </c:pt>
                <c:pt idx="96">
                  <c:v>4.9800000000000004</c:v>
                </c:pt>
                <c:pt idx="97">
                  <c:v>5.75</c:v>
                </c:pt>
                <c:pt idx="98">
                  <c:v>6.36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9.0500000000000007</c:v>
                </c:pt>
                <c:pt idx="1">
                  <c:v>10.92</c:v>
                </c:pt>
                <c:pt idx="2">
                  <c:v>13.96</c:v>
                </c:pt>
                <c:pt idx="3">
                  <c:v>14.24</c:v>
                </c:pt>
                <c:pt idx="4">
                  <c:v>18.079999999999998</c:v>
                </c:pt>
                <c:pt idx="5">
                  <c:v>16.11</c:v>
                </c:pt>
                <c:pt idx="6">
                  <c:v>17.21</c:v>
                </c:pt>
                <c:pt idx="7">
                  <c:v>18.64</c:v>
                </c:pt>
                <c:pt idx="8">
                  <c:v>14.74</c:v>
                </c:pt>
                <c:pt idx="9">
                  <c:v>12.37</c:v>
                </c:pt>
                <c:pt idx="10">
                  <c:v>13.58</c:v>
                </c:pt>
                <c:pt idx="11">
                  <c:v>7.88</c:v>
                </c:pt>
                <c:pt idx="12">
                  <c:v>10.33</c:v>
                </c:pt>
                <c:pt idx="13">
                  <c:v>12.82</c:v>
                </c:pt>
                <c:pt idx="14">
                  <c:v>14.2</c:v>
                </c:pt>
                <c:pt idx="15">
                  <c:v>9.26</c:v>
                </c:pt>
                <c:pt idx="16">
                  <c:v>10.45</c:v>
                </c:pt>
                <c:pt idx="17">
                  <c:v>9.82</c:v>
                </c:pt>
                <c:pt idx="18">
                  <c:v>10.28</c:v>
                </c:pt>
                <c:pt idx="19">
                  <c:v>12.43</c:v>
                </c:pt>
                <c:pt idx="20">
                  <c:v>12.93</c:v>
                </c:pt>
                <c:pt idx="21">
                  <c:v>12.11</c:v>
                </c:pt>
                <c:pt idx="22">
                  <c:v>8.83</c:v>
                </c:pt>
                <c:pt idx="23">
                  <c:v>3.3</c:v>
                </c:pt>
                <c:pt idx="24">
                  <c:v>5.94</c:v>
                </c:pt>
                <c:pt idx="25">
                  <c:v>1.95</c:v>
                </c:pt>
                <c:pt idx="26">
                  <c:v>2.3199999999999998</c:v>
                </c:pt>
                <c:pt idx="27">
                  <c:v>4.12</c:v>
                </c:pt>
                <c:pt idx="28">
                  <c:v>-1</c:v>
                </c:pt>
                <c:pt idx="29">
                  <c:v>-0.09</c:v>
                </c:pt>
                <c:pt idx="30">
                  <c:v>-2.79</c:v>
                </c:pt>
                <c:pt idx="31">
                  <c:v>-3.71</c:v>
                </c:pt>
                <c:pt idx="32">
                  <c:v>-0.11</c:v>
                </c:pt>
                <c:pt idx="33">
                  <c:v>1.92</c:v>
                </c:pt>
                <c:pt idx="34">
                  <c:v>-4.8099999999999996</c:v>
                </c:pt>
                <c:pt idx="35">
                  <c:v>-12.52</c:v>
                </c:pt>
                <c:pt idx="36">
                  <c:v>-11.24</c:v>
                </c:pt>
                <c:pt idx="37">
                  <c:v>-6.38</c:v>
                </c:pt>
                <c:pt idx="38">
                  <c:v>-0.5</c:v>
                </c:pt>
                <c:pt idx="39">
                  <c:v>1.97</c:v>
                </c:pt>
                <c:pt idx="40">
                  <c:v>-0.37</c:v>
                </c:pt>
                <c:pt idx="41">
                  <c:v>-3.39</c:v>
                </c:pt>
                <c:pt idx="42">
                  <c:v>-4.76</c:v>
                </c:pt>
                <c:pt idx="43">
                  <c:v>-3.6</c:v>
                </c:pt>
                <c:pt idx="44">
                  <c:v>-5.03</c:v>
                </c:pt>
                <c:pt idx="45">
                  <c:v>-3</c:v>
                </c:pt>
                <c:pt idx="46">
                  <c:v>-0.54</c:v>
                </c:pt>
                <c:pt idx="47">
                  <c:v>2.46</c:v>
                </c:pt>
                <c:pt idx="48">
                  <c:v>3.87</c:v>
                </c:pt>
                <c:pt idx="49">
                  <c:v>4.95</c:v>
                </c:pt>
                <c:pt idx="50">
                  <c:v>4.8899999999999997</c:v>
                </c:pt>
                <c:pt idx="51">
                  <c:v>3.15</c:v>
                </c:pt>
                <c:pt idx="52">
                  <c:v>2.73</c:v>
                </c:pt>
                <c:pt idx="53">
                  <c:v>3.7</c:v>
                </c:pt>
                <c:pt idx="54">
                  <c:v>2.88</c:v>
                </c:pt>
                <c:pt idx="55">
                  <c:v>3.89</c:v>
                </c:pt>
                <c:pt idx="56">
                  <c:v>6.23</c:v>
                </c:pt>
                <c:pt idx="57">
                  <c:v>7.72</c:v>
                </c:pt>
                <c:pt idx="58">
                  <c:v>7.84</c:v>
                </c:pt>
                <c:pt idx="59">
                  <c:v>6.08</c:v>
                </c:pt>
                <c:pt idx="60">
                  <c:v>3.12</c:v>
                </c:pt>
                <c:pt idx="61">
                  <c:v>2.96</c:v>
                </c:pt>
                <c:pt idx="62">
                  <c:v>2.06</c:v>
                </c:pt>
                <c:pt idx="63">
                  <c:v>0.41</c:v>
                </c:pt>
                <c:pt idx="64">
                  <c:v>-0.75</c:v>
                </c:pt>
                <c:pt idx="65">
                  <c:v>-12.37</c:v>
                </c:pt>
                <c:pt idx="66">
                  <c:v>-1.8945093095103789</c:v>
                </c:pt>
                <c:pt idx="67">
                  <c:v>1.0004348769893445</c:v>
                </c:pt>
                <c:pt idx="68">
                  <c:v>-1.1602486330049353</c:v>
                </c:pt>
                <c:pt idx="69">
                  <c:v>-1.3575093749810683</c:v>
                </c:pt>
                <c:pt idx="70">
                  <c:v>-2.6578276374738645</c:v>
                </c:pt>
                <c:pt idx="71">
                  <c:v>-3.0740639007883863</c:v>
                </c:pt>
                <c:pt idx="72">
                  <c:v>-4.4799249109050292</c:v>
                </c:pt>
                <c:pt idx="73">
                  <c:v>-6.38044529423113</c:v>
                </c:pt>
                <c:pt idx="74">
                  <c:v>-4.5888914231716527</c:v>
                </c:pt>
                <c:pt idx="75">
                  <c:v>-5.2384678637371946</c:v>
                </c:pt>
                <c:pt idx="76">
                  <c:v>-4.2006491095701737</c:v>
                </c:pt>
                <c:pt idx="77">
                  <c:v>0.41496223843630275</c:v>
                </c:pt>
                <c:pt idx="78">
                  <c:v>-4.2929161373572873</c:v>
                </c:pt>
                <c:pt idx="79">
                  <c:v>-5.071493871252903</c:v>
                </c:pt>
                <c:pt idx="80">
                  <c:v>-5.0648893101901997</c:v>
                </c:pt>
                <c:pt idx="81">
                  <c:v>3.609209203534089</c:v>
                </c:pt>
                <c:pt idx="82">
                  <c:v>-1.2741384776168756</c:v>
                </c:pt>
                <c:pt idx="83">
                  <c:v>-1.4799359318875047</c:v>
                </c:pt>
                <c:pt idx="84">
                  <c:v>-0.79834289359508448</c:v>
                </c:pt>
                <c:pt idx="85">
                  <c:v>-1.7829839985687403</c:v>
                </c:pt>
                <c:pt idx="86">
                  <c:v>-3.1066155240213225</c:v>
                </c:pt>
                <c:pt idx="87">
                  <c:v>-2.1445390771340307</c:v>
                </c:pt>
                <c:pt idx="88">
                  <c:v>-3.3212624480205548</c:v>
                </c:pt>
                <c:pt idx="89">
                  <c:v>-4.4400000000000004</c:v>
                </c:pt>
                <c:pt idx="90">
                  <c:v>-4.12</c:v>
                </c:pt>
                <c:pt idx="91">
                  <c:v>-5.62</c:v>
                </c:pt>
                <c:pt idx="92">
                  <c:v>-6.38</c:v>
                </c:pt>
                <c:pt idx="93">
                  <c:v>-7.7</c:v>
                </c:pt>
                <c:pt idx="94">
                  <c:v>-7.5</c:v>
                </c:pt>
                <c:pt idx="95">
                  <c:v>-6.71</c:v>
                </c:pt>
                <c:pt idx="96">
                  <c:v>-5.42</c:v>
                </c:pt>
                <c:pt idx="97">
                  <c:v>-4.4000000000000004</c:v>
                </c:pt>
                <c:pt idx="98">
                  <c:v>-2.5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8.288699932419484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48815472299046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211101522106051"/>
          <c:y val="0.19250019490137987"/>
          <c:w val="0.80298998755126516"/>
          <c:h val="0.676063817590652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Calabria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#,##0.0_ ;\-#,##0.0\ </c:formatCode>
                <c:ptCount val="3"/>
                <c:pt idx="0">
                  <c:v>-4.6189074850000003</c:v>
                </c:pt>
                <c:pt idx="1">
                  <c:v>-0.70238217400000003</c:v>
                </c:pt>
                <c:pt idx="2">
                  <c:v>-6.4177095279999996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80-4C0F-82B7-1C1BAA37E1E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80-4C0F-82B7-1C1BAA37E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7508496458"/>
          <c:y val="3.5430777908731122E-3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Calabria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12.8</c:v>
                </c:pt>
                <c:pt idx="2">
                  <c:v>16.760000000000002</c:v>
                </c:pt>
                <c:pt idx="3">
                  <c:v>19.190000000000001</c:v>
                </c:pt>
                <c:pt idx="4">
                  <c:v>21.03</c:v>
                </c:pt>
                <c:pt idx="5">
                  <c:v>21.56</c:v>
                </c:pt>
                <c:pt idx="6">
                  <c:v>20.07</c:v>
                </c:pt>
                <c:pt idx="8">
                  <c:v>21.96</c:v>
                </c:pt>
                <c:pt idx="9">
                  <c:v>25.77</c:v>
                </c:pt>
                <c:pt idx="10">
                  <c:v>36.36</c:v>
                </c:pt>
                <c:pt idx="11">
                  <c:v>45.56</c:v>
                </c:pt>
                <c:pt idx="12">
                  <c:v>63.83</c:v>
                </c:pt>
                <c:pt idx="13">
                  <c:v>102.32</c:v>
                </c:pt>
                <c:pt idx="14">
                  <c:v>134.31</c:v>
                </c:pt>
                <c:pt idx="15">
                  <c:v>178.56</c:v>
                </c:pt>
                <c:pt idx="16">
                  <c:v>196.72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721004486685079"/>
          <c:y val="1.1972222222222204E-3"/>
          <c:w val="0.53321954900936319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6D3A-421B-AC4F-A1847ECD96A6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 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7E0-412F-97E4-A65BAA9A919C}"/>
              </c:ext>
            </c:extLst>
          </c:dPt>
          <c:dPt>
            <c:idx val="3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99E-4BC3-8F9D-96DDD8CA2060}"/>
              </c:ext>
            </c:extLst>
          </c:dPt>
          <c:dPt>
            <c:idx val="6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65C-4F18-A33A-15B83ACEE5D6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 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7569724722867417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Calabria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104.1</c:v>
                </c:pt>
                <c:pt idx="2">
                  <c:v>101.8</c:v>
                </c:pt>
                <c:pt idx="3">
                  <c:v>107.1</c:v>
                </c:pt>
                <c:pt idx="4">
                  <c:v>106.1</c:v>
                </c:pt>
                <c:pt idx="5">
                  <c:v>113.7</c:v>
                </c:pt>
                <c:pt idx="6">
                  <c:v>114.5</c:v>
                </c:pt>
                <c:pt idx="7">
                  <c:v>117.8</c:v>
                </c:pt>
                <c:pt idx="8">
                  <c:v>118.7</c:v>
                </c:pt>
                <c:pt idx="9">
                  <c:v>129</c:v>
                </c:pt>
                <c:pt idx="10">
                  <c:v>124.9</c:v>
                </c:pt>
                <c:pt idx="11">
                  <c:v>129.4</c:v>
                </c:pt>
                <c:pt idx="12">
                  <c:v>129</c:v>
                </c:pt>
                <c:pt idx="13">
                  <c:v>132.19999999999999</c:v>
                </c:pt>
                <c:pt idx="14">
                  <c:v>131.1</c:v>
                </c:pt>
                <c:pt idx="15">
                  <c:v>135.19999999999999</c:v>
                </c:pt>
                <c:pt idx="16">
                  <c:v>135.19999999999999</c:v>
                </c:pt>
                <c:pt idx="17">
                  <c:v>139.69999999999999</c:v>
                </c:pt>
                <c:pt idx="18">
                  <c:v>142.80000000000001</c:v>
                </c:pt>
                <c:pt idx="19">
                  <c:v>148.5</c:v>
                </c:pt>
                <c:pt idx="20">
                  <c:v>151.1</c:v>
                </c:pt>
                <c:pt idx="21">
                  <c:v>154.19999999999999</c:v>
                </c:pt>
                <c:pt idx="22">
                  <c:v>152</c:v>
                </c:pt>
                <c:pt idx="23">
                  <c:v>152</c:v>
                </c:pt>
                <c:pt idx="24">
                  <c:v>155.1</c:v>
                </c:pt>
                <c:pt idx="25">
                  <c:v>153.9</c:v>
                </c:pt>
                <c:pt idx="26">
                  <c:v>155.1</c:v>
                </c:pt>
                <c:pt idx="27">
                  <c:v>156.19999999999999</c:v>
                </c:pt>
                <c:pt idx="28">
                  <c:v>154.4</c:v>
                </c:pt>
                <c:pt idx="29">
                  <c:v>148.1</c:v>
                </c:pt>
                <c:pt idx="30">
                  <c:v>146.30000000000001</c:v>
                </c:pt>
                <c:pt idx="31">
                  <c:v>144.9</c:v>
                </c:pt>
                <c:pt idx="32">
                  <c:v>139</c:v>
                </c:pt>
                <c:pt idx="33">
                  <c:v>134.4</c:v>
                </c:pt>
                <c:pt idx="34">
                  <c:v>133</c:v>
                </c:pt>
                <c:pt idx="35">
                  <c:v>135.4</c:v>
                </c:pt>
                <c:pt idx="36">
                  <c:v>134.30000000000001</c:v>
                </c:pt>
                <c:pt idx="37">
                  <c:v>134.9</c:v>
                </c:pt>
                <c:pt idx="38">
                  <c:v>133.4</c:v>
                </c:pt>
                <c:pt idx="39">
                  <c:v>133.19999999999999</c:v>
                </c:pt>
                <c:pt idx="40">
                  <c:v>121.7</c:v>
                </c:pt>
                <c:pt idx="41">
                  <c:v>131.4</c:v>
                </c:pt>
                <c:pt idx="42">
                  <c:v>136.30000000000001</c:v>
                </c:pt>
                <c:pt idx="43">
                  <c:v>137.9</c:v>
                </c:pt>
                <c:pt idx="44">
                  <c:v>137.1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1980=100</a:t>
                </a:r>
              </a:p>
            </c:rich>
          </c:tx>
          <c:layout>
            <c:manualLayout>
              <c:xMode val="edge"/>
              <c:yMode val="edge"/>
              <c:x val="0.11269992677380816"/>
              <c:y val="2.079913599187489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682688991379659"/>
          <c:y val="1.2956481481481491E-2"/>
          <c:w val="0.54315401131219143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dPt>
            <c:idx val="14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F93-4330-B597-E4D3B35876FC}"/>
              </c:ext>
            </c:extLst>
          </c:dPt>
          <c:dPt>
            <c:idx val="17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DAC-4442-B9C6-9B47BB051E85}"/>
              </c:ext>
            </c:extLst>
          </c:dPt>
          <c:dPt>
            <c:idx val="19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775-467D-8A21-70271EA06C1E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Italia=100</a:t>
                </a:r>
              </a:p>
            </c:rich>
          </c:tx>
          <c:layout>
            <c:manualLayout>
              <c:xMode val="edge"/>
              <c:yMode val="edge"/>
              <c:x val="0.26926349959364193"/>
              <c:y val="1.92947975841118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3211906291935204"/>
          <c:y val="1.3711870338960232E-2"/>
          <c:w val="0.21256260749588918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440843091508754E-2"/>
          <c:y val="0.11926884260027779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31.9</c:v>
                </c:pt>
                <c:pt idx="1">
                  <c:v>12.898040235455399</c:v>
                </c:pt>
                <c:pt idx="3">
                  <c:v>1.2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62.5</c:v>
                </c:pt>
                <c:pt idx="1">
                  <c:v>76.896527268858904</c:v>
                </c:pt>
                <c:pt idx="3">
                  <c:v>18.7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2.8</c:v>
                </c:pt>
                <c:pt idx="1">
                  <c:v>5.9454859223186212</c:v>
                </c:pt>
                <c:pt idx="3">
                  <c:v>27.4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2.1</c:v>
                </c:pt>
                <c:pt idx="1">
                  <c:v>3.2623342237772155</c:v>
                </c:pt>
                <c:pt idx="3">
                  <c:v>36.9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0.7</c:v>
                </c:pt>
                <c:pt idx="1">
                  <c:v>0.99761234958984424</c:v>
                </c:pt>
                <c:pt idx="3">
                  <c:v>15.8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590363890698534"/>
          <c:y val="0.20064214766454508"/>
          <c:w val="0.1903513933047378"/>
          <c:h val="0.524400980872152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45.1</c:v>
                </c:pt>
                <c:pt idx="1">
                  <c:v>53.8</c:v>
                </c:pt>
                <c:pt idx="3">
                  <c:v>46.4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61-4CE5-A0A4-78A662C9D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67.2</c:v>
                </c:pt>
                <c:pt idx="1">
                  <c:v>74.599999999999994</c:v>
                </c:pt>
                <c:pt idx="3">
                  <c:v>58.1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61-4CE5-A0A4-78A662C9D822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23.9</c:v>
                </c:pt>
                <c:pt idx="1">
                  <c:v>33.5</c:v>
                </c:pt>
                <c:pt idx="3">
                  <c:v>34.9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61-4CE5-A0A4-78A662C9D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04762338646429E-2"/>
          <c:y val="0.11748379629629628"/>
          <c:w val="0.88020134261543292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Agric-Cal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62</c:v>
                </c:pt>
                <c:pt idx="1">
                  <c:v>61.1</c:v>
                </c:pt>
                <c:pt idx="2">
                  <c:v>60.5</c:v>
                </c:pt>
                <c:pt idx="4">
                  <c:v>63</c:v>
                </c:pt>
                <c:pt idx="5">
                  <c:v>65.7</c:v>
                </c:pt>
                <c:pt idx="6">
                  <c:v>66.400000000000006</c:v>
                </c:pt>
                <c:pt idx="7">
                  <c:v>67.3</c:v>
                </c:pt>
                <c:pt idx="8">
                  <c:v>66.599999999999994</c:v>
                </c:pt>
                <c:pt idx="10">
                  <c:v>63.3</c:v>
                </c:pt>
                <c:pt idx="11">
                  <c:v>46</c:v>
                </c:pt>
                <c:pt idx="12">
                  <c:v>32.6</c:v>
                </c:pt>
                <c:pt idx="13">
                  <c:v>24.2</c:v>
                </c:pt>
                <c:pt idx="14">
                  <c:v>16.100000000000001</c:v>
                </c:pt>
                <c:pt idx="15">
                  <c:v>13.6</c:v>
                </c:pt>
                <c:pt idx="16">
                  <c:v>17.2</c:v>
                </c:pt>
                <c:pt idx="17">
                  <c:v>10</c:v>
                </c:pt>
                <c:pt idx="18" formatCode="0.0">
                  <c:v>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Ind-Cal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28.8</c:v>
                </c:pt>
                <c:pt idx="1">
                  <c:v>29.2</c:v>
                </c:pt>
                <c:pt idx="2">
                  <c:v>29.3</c:v>
                </c:pt>
                <c:pt idx="4">
                  <c:v>26</c:v>
                </c:pt>
                <c:pt idx="5">
                  <c:v>21.9</c:v>
                </c:pt>
                <c:pt idx="6">
                  <c:v>20.9</c:v>
                </c:pt>
                <c:pt idx="7">
                  <c:v>18.399999999999999</c:v>
                </c:pt>
                <c:pt idx="8">
                  <c:v>17.899999999999999</c:v>
                </c:pt>
                <c:pt idx="10">
                  <c:v>20.100000000000001</c:v>
                </c:pt>
                <c:pt idx="11">
                  <c:v>32.200000000000003</c:v>
                </c:pt>
                <c:pt idx="12">
                  <c:v>36.299999999999997</c:v>
                </c:pt>
                <c:pt idx="13">
                  <c:v>27.9</c:v>
                </c:pt>
                <c:pt idx="14">
                  <c:v>24.7</c:v>
                </c:pt>
                <c:pt idx="15">
                  <c:v>21.5</c:v>
                </c:pt>
                <c:pt idx="16">
                  <c:v>16.100000000000001</c:v>
                </c:pt>
                <c:pt idx="17">
                  <c:v>14.7</c:v>
                </c:pt>
                <c:pt idx="18" formatCode="0.0">
                  <c:v>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2984451291290076E-2"/>
          <c:y val="9.8226851851851184E-3"/>
          <c:w val="0.8887839225116998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608300015340582E-2"/>
          <c:y val="0.11748411457474704"/>
          <c:w val="0.87599345159384645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Servizi-Calabria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9.1999999999999993</c:v>
                </c:pt>
                <c:pt idx="1">
                  <c:v>9.6999999999999993</c:v>
                </c:pt>
                <c:pt idx="2">
                  <c:v>10.199999999999999</c:v>
                </c:pt>
                <c:pt idx="4">
                  <c:v>11</c:v>
                </c:pt>
                <c:pt idx="5">
                  <c:v>12.4</c:v>
                </c:pt>
                <c:pt idx="6">
                  <c:v>12.7</c:v>
                </c:pt>
                <c:pt idx="7">
                  <c:v>14.3</c:v>
                </c:pt>
                <c:pt idx="8">
                  <c:v>15.5</c:v>
                </c:pt>
                <c:pt idx="10">
                  <c:v>16.600000000000001</c:v>
                </c:pt>
                <c:pt idx="11">
                  <c:v>21.8</c:v>
                </c:pt>
                <c:pt idx="12">
                  <c:v>31.1</c:v>
                </c:pt>
                <c:pt idx="13">
                  <c:v>48</c:v>
                </c:pt>
                <c:pt idx="14">
                  <c:v>59.2</c:v>
                </c:pt>
                <c:pt idx="15">
                  <c:v>65</c:v>
                </c:pt>
                <c:pt idx="16">
                  <c:v>66.8</c:v>
                </c:pt>
                <c:pt idx="17">
                  <c:v>75.3</c:v>
                </c:pt>
                <c:pt idx="18" formatCode="0.0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8690222134316076E-2"/>
          <c:y val="9.8226851851851184E-3"/>
          <c:w val="0.91404541481659296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Calabria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136.32449523164993</c:v>
                </c:pt>
                <c:pt idx="1">
                  <c:v>123.68143473180517</c:v>
                </c:pt>
                <c:pt idx="2">
                  <c:v>107.57371255910445</c:v>
                </c:pt>
                <c:pt idx="3">
                  <c:v>102.38706059260855</c:v>
                </c:pt>
                <c:pt idx="4">
                  <c:v>86.698457741766461</c:v>
                </c:pt>
                <c:pt idx="5">
                  <c:v>70.335111406038649</c:v>
                </c:pt>
                <c:pt idx="6">
                  <c:v>52.793548101973968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C7-466E-B0C2-DA0F31F727CB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C7-466E-B0C2-DA0F31F727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7780235335751564E-3"/>
              <c:y val="3.476365278747531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48314606741573"/>
          <c:y val="1.3980699244651755E-2"/>
          <c:w val="0.86067365174858756"/>
          <c:h val="0.11939907407407409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Calabria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27.373358046106052</c:v>
                </c:pt>
                <c:pt idx="1">
                  <c:v>31.347934790740752</c:v>
                </c:pt>
                <c:pt idx="2">
                  <c:v>33.352263095866256</c:v>
                </c:pt>
                <c:pt idx="3">
                  <c:v>37.924841183359845</c:v>
                </c:pt>
                <c:pt idx="4">
                  <c:v>40.837058008320923</c:v>
                </c:pt>
                <c:pt idx="5">
                  <c:v>42.529180209856889</c:v>
                </c:pt>
                <c:pt idx="6">
                  <c:v>59.725887547535798</c:v>
                </c:pt>
                <c:pt idx="7">
                  <c:v>68.077678023815196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E0-4D44-B808-64FB9666AAB8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E0-4D44-B808-64FB9666A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1.56728958203242E-2"/>
              <c:y val="4.056187137191792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184397163120568"/>
          <c:y val="1.3980555555555555E-2"/>
          <c:w val="0.85366108733506962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604079021175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Calabria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Intens. In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0.9</c:v>
                </c:pt>
                <c:pt idx="1">
                  <c:v>7.9</c:v>
                </c:pt>
                <c:pt idx="2">
                  <c:v>13.6</c:v>
                </c:pt>
                <c:pt idx="3">
                  <c:v>23.7</c:v>
                </c:pt>
                <c:pt idx="4">
                  <c:v>53.8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Intens. In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812141577060931"/>
          <c:y val="5.2178934019143162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Calabria</c:v>
                  </c:pt>
                  <c:pt idx="3">
                    <c:v>Italia</c:v>
                  </c:pt>
                  <c:pt idx="4">
                    <c:v>Calabria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45.434047804202002</c:v>
                </c:pt>
                <c:pt idx="1">
                  <c:v>0</c:v>
                </c:pt>
                <c:pt idx="3">
                  <c:v>26.799949386308995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8-475A-A6DD-2DE6D4C42B53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Calabria</c:v>
                  </c:pt>
                  <c:pt idx="3">
                    <c:v>Italia</c:v>
                  </c:pt>
                  <c:pt idx="4">
                    <c:v>Calabria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3.5</c:v>
                </c:pt>
                <c:pt idx="3">
                  <c:v>18.575224598253829</c:v>
                </c:pt>
                <c:pt idx="4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8-475A-A6DD-2DE6D4C42B53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Calabria</c:v>
                  </c:pt>
                  <c:pt idx="3">
                    <c:v>Italia</c:v>
                  </c:pt>
                  <c:pt idx="4">
                    <c:v>Calabria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37.6</c:v>
                </c:pt>
                <c:pt idx="3">
                  <c:v>19.815260027837532</c:v>
                </c:pt>
                <c:pt idx="4">
                  <c:v>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E8-475A-A6DD-2DE6D4C42B53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Calabria</c:v>
                  </c:pt>
                  <c:pt idx="3">
                    <c:v>Italia</c:v>
                  </c:pt>
                  <c:pt idx="4">
                    <c:v>Calabria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29.4</c:v>
                </c:pt>
                <c:pt idx="3">
                  <c:v>19.865873718840945</c:v>
                </c:pt>
                <c:pt idx="4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E8-475A-A6DD-2DE6D4C42B53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Calabria</c:v>
                  </c:pt>
                  <c:pt idx="3">
                    <c:v>Italia</c:v>
                  </c:pt>
                  <c:pt idx="4">
                    <c:v>Calabria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29.5</c:v>
                </c:pt>
                <c:pt idx="3">
                  <c:v>14.943692268758699</c:v>
                </c:pt>
                <c:pt idx="4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E8-475A-A6DD-2DE6D4C42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9847354555974"/>
          <c:y val="0.16518892670554314"/>
          <c:w val="0.86009404928970623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Catanzaro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108.26630919999999</c:v>
                </c:pt>
                <c:pt idx="2">
                  <c:v>124.2627346</c:v>
                </c:pt>
                <c:pt idx="4">
                  <c:v>143.0294906</c:v>
                </c:pt>
                <c:pt idx="5">
                  <c:v>152.36818589999999</c:v>
                </c:pt>
                <c:pt idx="6">
                  <c:v>158.71313670000001</c:v>
                </c:pt>
                <c:pt idx="7">
                  <c:v>181.0991957</c:v>
                </c:pt>
                <c:pt idx="8">
                  <c:v>202.8596962</c:v>
                </c:pt>
                <c:pt idx="10">
                  <c:v>267.9624665</c:v>
                </c:pt>
                <c:pt idx="11">
                  <c:v>330.83109919999998</c:v>
                </c:pt>
                <c:pt idx="12">
                  <c:v>385.52278819999998</c:v>
                </c:pt>
                <c:pt idx="13">
                  <c:v>450.53619300000003</c:v>
                </c:pt>
                <c:pt idx="14">
                  <c:v>431.6800715</c:v>
                </c:pt>
                <c:pt idx="15">
                  <c:v>425.60321720000002</c:v>
                </c:pt>
                <c:pt idx="16">
                  <c:v>399.285076</c:v>
                </c:pt>
                <c:pt idx="17">
                  <c:v>382.52904380000001</c:v>
                </c:pt>
                <c:pt idx="18">
                  <c:v>372.25201070000003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105.4872773</c:v>
                </c:pt>
                <c:pt idx="2">
                  <c:v>110.7335205</c:v>
                </c:pt>
                <c:pt idx="4">
                  <c:v>124.2243647</c:v>
                </c:pt>
                <c:pt idx="5">
                  <c:v>131.72114210000001</c:v>
                </c:pt>
                <c:pt idx="6">
                  <c:v>140.5131465</c:v>
                </c:pt>
                <c:pt idx="7">
                  <c:v>148.5467324</c:v>
                </c:pt>
                <c:pt idx="8">
                  <c:v>152.44300820000001</c:v>
                </c:pt>
                <c:pt idx="10">
                  <c:v>175.1717257</c:v>
                </c:pt>
                <c:pt idx="11">
                  <c:v>174.01776409999999</c:v>
                </c:pt>
                <c:pt idx="12">
                  <c:v>167.9045046</c:v>
                </c:pt>
                <c:pt idx="13">
                  <c:v>173.0651057</c:v>
                </c:pt>
                <c:pt idx="14">
                  <c:v>174.23231089999999</c:v>
                </c:pt>
                <c:pt idx="15">
                  <c:v>169.14322540000001</c:v>
                </c:pt>
                <c:pt idx="16">
                  <c:v>165.0721336</c:v>
                </c:pt>
                <c:pt idx="17">
                  <c:v>156.22097439999999</c:v>
                </c:pt>
                <c:pt idx="18">
                  <c:v>154.65822610000001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1.6704122309018257E-2"/>
              <c:y val="4.981085627242472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24467587462"/>
          <c:y val="3.4956847075130484E-2"/>
          <c:w val="0.68240490435039514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>
                <a:solidFill>
                  <a:sysClr val="windowText" lastClr="000000"/>
                </a:solidFill>
              </a:rPr>
              <a:t>65 anni e più</a:t>
            </a:r>
          </a:p>
        </c:rich>
      </c:tx>
      <c:layout>
        <c:manualLayout>
          <c:xMode val="edge"/>
          <c:yMode val="edge"/>
          <c:x val="0.37906313769319577"/>
          <c:y val="1.25748945130623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3695462485239374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Catanzaro</c:v>
                  </c:pt>
                  <c:pt idx="1">
                    <c:v>Altri comuni</c:v>
                  </c:pt>
                  <c:pt idx="2">
                    <c:v>Catanzaro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4.5324193890000002</c:v>
                </c:pt>
                <c:pt idx="1">
                  <c:v>4.218129341</c:v>
                </c:pt>
                <c:pt idx="2">
                  <c:v>24.37194676</c:v>
                </c:pt>
                <c:pt idx="3">
                  <c:v>24.469532640000001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Catanzaro</c:v>
                  </c:pt>
                  <c:pt idx="1">
                    <c:v>Altri comuni</c:v>
                  </c:pt>
                  <c:pt idx="2">
                    <c:v>Catanzaro</c:v>
                  </c:pt>
                  <c:pt idx="3">
                    <c:v>Altri comuni</c:v>
                  </c:pt>
                  <c:pt idx="4">
                    <c:v>Catanzaro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6.41</c:v>
                </c:pt>
                <c:pt idx="1">
                  <c:v>1.97</c:v>
                </c:pt>
                <c:pt idx="2">
                  <c:v>27.21</c:v>
                </c:pt>
                <c:pt idx="3">
                  <c:v>15.83</c:v>
                </c:pt>
                <c:pt idx="4">
                  <c:v>40.200000000000003</c:v>
                </c:pt>
                <c:pt idx="5">
                  <c:v>36.700000000000003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0-4585-AD71-625C1D893043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Catanzaro</c:v>
                  </c:pt>
                  <c:pt idx="1">
                    <c:v>Altri comuni</c:v>
                  </c:pt>
                  <c:pt idx="2">
                    <c:v>Catanzaro</c:v>
                  </c:pt>
                  <c:pt idx="3">
                    <c:v>Altri comuni</c:v>
                  </c:pt>
                  <c:pt idx="4">
                    <c:v>Catanzaro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2.33</c:v>
                </c:pt>
                <c:pt idx="1">
                  <c:v>0.63</c:v>
                </c:pt>
                <c:pt idx="2">
                  <c:v>6.64</c:v>
                </c:pt>
                <c:pt idx="3">
                  <c:v>3.27</c:v>
                </c:pt>
                <c:pt idx="4">
                  <c:v>21.9</c:v>
                </c:pt>
                <c:pt idx="5">
                  <c:v>15.5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40-4585-AD71-625C1D893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659788219022446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Catanzaro</c:v>
                  </c:pt>
                  <c:pt idx="1">
                    <c:v>Altri comuni</c:v>
                  </c:pt>
                  <c:pt idx="3">
                    <c:v>Catanzaro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8.7609228473998293</c:v>
                </c:pt>
                <c:pt idx="1">
                  <c:v>61.341888041057246</c:v>
                </c:pt>
                <c:pt idx="3">
                  <c:v>0.3</c:v>
                </c:pt>
                <c:pt idx="4">
                  <c:v>8.3000000000000007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4-45AE-9D9F-C247809C8AF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F4-45AE-9D9F-C247809C8AFB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Catanzaro</c:v>
                  </c:pt>
                  <c:pt idx="1">
                    <c:v>Altri comuni</c:v>
                  </c:pt>
                  <c:pt idx="3">
                    <c:v>Catanzaro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35.208866155157715</c:v>
                </c:pt>
                <c:pt idx="1">
                  <c:v>21.16462124842861</c:v>
                </c:pt>
                <c:pt idx="3">
                  <c:v>10.7</c:v>
                </c:pt>
                <c:pt idx="4">
                  <c:v>14.5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F4-45AE-9D9F-C247809C8AF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Catanzaro</c:v>
                  </c:pt>
                  <c:pt idx="1">
                    <c:v>Altri comuni</c:v>
                  </c:pt>
                  <c:pt idx="3">
                    <c:v>Catanzaro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56.030210997442452</c:v>
                </c:pt>
                <c:pt idx="1">
                  <c:v>17.493490710514145</c:v>
                </c:pt>
                <c:pt idx="3">
                  <c:v>89</c:v>
                </c:pt>
                <c:pt idx="4">
                  <c:v>77.2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F4-45AE-9D9F-C247809C8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23668316040126552"/>
          <c:y val="5.0210595089356908E-2"/>
          <c:w val="0.50790484327862384"/>
          <c:h val="8.44383486928802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07929460889084"/>
          <c:y val="0.18657933519815709"/>
          <c:w val="0.82699994223516893"/>
          <c:h val="0.62591075591534673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Catanzaro</c:v>
                  </c:pt>
                  <c:pt idx="1">
                    <c:v>Altri comuni</c:v>
                  </c:pt>
                  <c:pt idx="3">
                    <c:v>Catanzaro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42.29</c:v>
                </c:pt>
                <c:pt idx="1">
                  <c:v>54.63</c:v>
                </c:pt>
                <c:pt idx="3">
                  <c:v>55.72</c:v>
                </c:pt>
                <c:pt idx="4">
                  <c:v>51.34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07-438D-B1AE-BE1944C63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Catanzaro</c:v>
                  </c:pt>
                  <c:pt idx="1">
                    <c:v>Altri comuni</c:v>
                  </c:pt>
                  <c:pt idx="3">
                    <c:v>Catanzaro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73.47</c:v>
                </c:pt>
                <c:pt idx="1">
                  <c:v>83.11</c:v>
                </c:pt>
                <c:pt idx="3">
                  <c:v>64.69</c:v>
                </c:pt>
                <c:pt idx="4">
                  <c:v>60.46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7-438D-B1AE-BE1944C63C87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Catanzaro</c:v>
                  </c:pt>
                  <c:pt idx="1">
                    <c:v>Altri comuni</c:v>
                  </c:pt>
                  <c:pt idx="3">
                    <c:v>Catanzaro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12.77</c:v>
                </c:pt>
                <c:pt idx="1">
                  <c:v>28.19</c:v>
                </c:pt>
                <c:pt idx="3">
                  <c:v>47.19</c:v>
                </c:pt>
                <c:pt idx="4">
                  <c:v>42.19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07-438D-B1AE-BE1944C63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415328</c:v>
                </c:pt>
                <c:pt idx="1">
                  <c:v>497490</c:v>
                </c:pt>
                <c:pt idx="2">
                  <c:v>505296</c:v>
                </c:pt>
                <c:pt idx="3">
                  <c:v>525842</c:v>
                </c:pt>
                <c:pt idx="4">
                  <c:v>596363</c:v>
                </c:pt>
                <c:pt idx="5">
                  <c:v>658767</c:v>
                </c:pt>
                <c:pt idx="6">
                  <c:v>631480</c:v>
                </c:pt>
                <c:pt idx="7">
                  <c:v>624170</c:v>
                </c:pt>
                <c:pt idx="8">
                  <c:v>588754</c:v>
                </c:pt>
                <c:pt idx="9">
                  <c:v>531780</c:v>
                </c:pt>
                <c:pt idx="10">
                  <c:v>431073</c:v>
                </c:pt>
                <c:pt idx="11">
                  <c:v>335858</c:v>
                </c:pt>
                <c:pt idx="12">
                  <c:v>278362</c:v>
                </c:pt>
                <c:pt idx="13">
                  <c:v>241012</c:v>
                </c:pt>
                <c:pt idx="14">
                  <c:v>228171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F-4ED3-A05B-2DB8914C9CCC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789406</c:v>
                </c:pt>
                <c:pt idx="1">
                  <c:v>788165</c:v>
                </c:pt>
                <c:pt idx="2">
                  <c:v>788369</c:v>
                </c:pt>
                <c:pt idx="3">
                  <c:v>862139</c:v>
                </c:pt>
                <c:pt idx="4">
                  <c:v>942426</c:v>
                </c:pt>
                <c:pt idx="5">
                  <c:v>980356</c:v>
                </c:pt>
                <c:pt idx="6">
                  <c:v>1274105</c:v>
                </c:pt>
                <c:pt idx="7">
                  <c:v>1260011</c:v>
                </c:pt>
                <c:pt idx="8">
                  <c:v>1198514</c:v>
                </c:pt>
                <c:pt idx="9">
                  <c:v>1287099</c:v>
                </c:pt>
                <c:pt idx="10">
                  <c:v>1363994</c:v>
                </c:pt>
                <c:pt idx="11">
                  <c:v>1331954</c:v>
                </c:pt>
                <c:pt idx="12">
                  <c:v>1306817</c:v>
                </c:pt>
                <c:pt idx="13">
                  <c:v>1184090</c:v>
                </c:pt>
                <c:pt idx="14">
                  <c:v>1157627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3F-4ED3-A05B-2DB8914C9CCC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53149</c:v>
                </c:pt>
                <c:pt idx="1">
                  <c:v>83374</c:v>
                </c:pt>
                <c:pt idx="2">
                  <c:v>96969</c:v>
                </c:pt>
                <c:pt idx="3">
                  <c:v>110598</c:v>
                </c:pt>
                <c:pt idx="4">
                  <c:v>128558</c:v>
                </c:pt>
                <c:pt idx="5">
                  <c:v>132207</c:v>
                </c:pt>
                <c:pt idx="6">
                  <c:v>138702</c:v>
                </c:pt>
                <c:pt idx="7">
                  <c:v>160866</c:v>
                </c:pt>
                <c:pt idx="8">
                  <c:v>200783</c:v>
                </c:pt>
                <c:pt idx="9">
                  <c:v>242303</c:v>
                </c:pt>
                <c:pt idx="10">
                  <c:v>275136</c:v>
                </c:pt>
                <c:pt idx="11">
                  <c:v>343654</c:v>
                </c:pt>
                <c:pt idx="12">
                  <c:v>373871</c:v>
                </c:pt>
                <c:pt idx="13">
                  <c:v>430352</c:v>
                </c:pt>
                <c:pt idx="14">
                  <c:v>448848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3F-4ED3-A05B-2DB8914C9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-6.0957983861350717</c:v>
                </c:pt>
                <c:pt idx="1">
                  <c:v>-5.6969431967245701</c:v>
                </c:pt>
                <c:pt idx="2">
                  <c:v>-5.2542831021186949</c:v>
                </c:pt>
                <c:pt idx="3">
                  <c:v>-4.4227054100250429</c:v>
                </c:pt>
                <c:pt idx="4">
                  <c:v>-4.2790475811901256</c:v>
                </c:pt>
                <c:pt idx="5">
                  <c:v>-3.7131613467424573</c:v>
                </c:pt>
                <c:pt idx="6">
                  <c:v>-3.616806455459713</c:v>
                </c:pt>
                <c:pt idx="7">
                  <c:v>-2.7639225662837381</c:v>
                </c:pt>
                <c:pt idx="8">
                  <c:v>-3.2735222800810906</c:v>
                </c:pt>
                <c:pt idx="9">
                  <c:v>-2.0282227610605399</c:v>
                </c:pt>
                <c:pt idx="10">
                  <c:v>-2.4945740748101919</c:v>
                </c:pt>
                <c:pt idx="11">
                  <c:v>-1.4115355567038994</c:v>
                </c:pt>
                <c:pt idx="12">
                  <c:v>-1.8756608498628613</c:v>
                </c:pt>
                <c:pt idx="13">
                  <c:v>-0.74571689788130535</c:v>
                </c:pt>
                <c:pt idx="14">
                  <c:v>-0.69014588384942566</c:v>
                </c:pt>
                <c:pt idx="15">
                  <c:v>-0.26720197161823744</c:v>
                </c:pt>
                <c:pt idx="16">
                  <c:v>-0.21846802082919267</c:v>
                </c:pt>
                <c:pt idx="17">
                  <c:v>-4.2691894900027824E-2</c:v>
                </c:pt>
                <c:pt idx="18">
                  <c:v>-2.162420002385022E-2</c:v>
                </c:pt>
                <c:pt idx="19">
                  <c:v>-9.4605875104344719E-3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23-4F9D-A327-2B7BB030E46A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5.753388718845649</c:v>
                </c:pt>
                <c:pt idx="1">
                  <c:v>5.320586715427118</c:v>
                </c:pt>
                <c:pt idx="2">
                  <c:v>4.8978813054020751</c:v>
                </c:pt>
                <c:pt idx="3">
                  <c:v>4.5924394800651909</c:v>
                </c:pt>
                <c:pt idx="4">
                  <c:v>4.625750288190166</c:v>
                </c:pt>
                <c:pt idx="5">
                  <c:v>4.0153436419286876</c:v>
                </c:pt>
                <c:pt idx="6">
                  <c:v>4.0625670787454782</c:v>
                </c:pt>
                <c:pt idx="7">
                  <c:v>2.9309536113209047</c:v>
                </c:pt>
                <c:pt idx="8">
                  <c:v>3.6890726239217715</c:v>
                </c:pt>
                <c:pt idx="9">
                  <c:v>2.2161624995031204</c:v>
                </c:pt>
                <c:pt idx="10">
                  <c:v>2.9807210716699131</c:v>
                </c:pt>
                <c:pt idx="11">
                  <c:v>1.5971697738204078</c:v>
                </c:pt>
                <c:pt idx="12">
                  <c:v>2.166395039154112</c:v>
                </c:pt>
                <c:pt idx="13">
                  <c:v>0.76813610525897369</c:v>
                </c:pt>
                <c:pt idx="14">
                  <c:v>0.84628532813928525</c:v>
                </c:pt>
                <c:pt idx="15">
                  <c:v>0.25964940175696627</c:v>
                </c:pt>
                <c:pt idx="16">
                  <c:v>0.26688396867671027</c:v>
                </c:pt>
                <c:pt idx="17">
                  <c:v>4.4440911078427472E-2</c:v>
                </c:pt>
                <c:pt idx="18">
                  <c:v>3.2674802241920736E-2</c:v>
                </c:pt>
                <c:pt idx="19">
                  <c:v>1.2004611042652144E-2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23-4F9D-A327-2B7BB030E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-5.2635506970276653</c:v>
                </c:pt>
                <c:pt idx="1">
                  <c:v>-5.4565148223944444</c:v>
                </c:pt>
                <c:pt idx="2">
                  <c:v>-5.2158252186926752</c:v>
                </c:pt>
                <c:pt idx="3">
                  <c:v>-5.2179856312922013</c:v>
                </c:pt>
                <c:pt idx="4">
                  <c:v>-4.8079982402457375</c:v>
                </c:pt>
                <c:pt idx="5">
                  <c:v>-4.0799882944917334</c:v>
                </c:pt>
                <c:pt idx="6">
                  <c:v>-2.944347771436203</c:v>
                </c:pt>
                <c:pt idx="7">
                  <c:v>-2.87226855107019</c:v>
                </c:pt>
                <c:pt idx="8">
                  <c:v>-2.9749863501203939</c:v>
                </c:pt>
                <c:pt idx="9">
                  <c:v>-2.3038345359630137</c:v>
                </c:pt>
                <c:pt idx="10">
                  <c:v>-1.8883970131313805</c:v>
                </c:pt>
                <c:pt idx="11">
                  <c:v>-1.4143337483944207</c:v>
                </c:pt>
                <c:pt idx="12">
                  <c:v>-1.1703544255070095</c:v>
                </c:pt>
                <c:pt idx="13">
                  <c:v>-1.0030206496164287</c:v>
                </c:pt>
                <c:pt idx="14">
                  <c:v>-0.88085913717048803</c:v>
                </c:pt>
                <c:pt idx="15">
                  <c:v>-0.63958033003248471</c:v>
                </c:pt>
                <c:pt idx="16">
                  <c:v>-0.32165597589765144</c:v>
                </c:pt>
                <c:pt idx="17">
                  <c:v>-0.1316378677120445</c:v>
                </c:pt>
                <c:pt idx="18">
                  <c:v>-2.4353742031023525E-2</c:v>
                </c:pt>
                <c:pt idx="19">
                  <c:v>-3.2406188992894205E-3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E8-4495-AF7D-29DBA7AB215D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4.9869196837155956</c:v>
                </c:pt>
                <c:pt idx="1">
                  <c:v>5.1001940443316665</c:v>
                </c:pt>
                <c:pt idx="2">
                  <c:v>4.9828443599483077</c:v>
                </c:pt>
                <c:pt idx="3">
                  <c:v>5.0620431218354867</c:v>
                </c:pt>
                <c:pt idx="4">
                  <c:v>4.7026290257324783</c:v>
                </c:pt>
                <c:pt idx="5">
                  <c:v>4.2120680647809534</c:v>
                </c:pt>
                <c:pt idx="6">
                  <c:v>3.2898173862149962</c:v>
                </c:pt>
                <c:pt idx="7">
                  <c:v>3.1539077935902524</c:v>
                </c:pt>
                <c:pt idx="8">
                  <c:v>3.1551844010354269</c:v>
                </c:pt>
                <c:pt idx="9">
                  <c:v>2.5751136180626206</c:v>
                </c:pt>
                <c:pt idx="10">
                  <c:v>2.2378437511047564</c:v>
                </c:pt>
                <c:pt idx="11">
                  <c:v>2.1471064219246525</c:v>
                </c:pt>
                <c:pt idx="12">
                  <c:v>1.8220134259823004</c:v>
                </c:pt>
                <c:pt idx="13">
                  <c:v>1.4728612897270417</c:v>
                </c:pt>
                <c:pt idx="14">
                  <c:v>1.1242983569080174</c:v>
                </c:pt>
                <c:pt idx="15">
                  <c:v>0.77170920060805792</c:v>
                </c:pt>
                <c:pt idx="16">
                  <c:v>0.39172208452319696</c:v>
                </c:pt>
                <c:pt idx="17">
                  <c:v>0.15888852663788736</c:v>
                </c:pt>
                <c:pt idx="18">
                  <c:v>3.1375082979483937E-2</c:v>
                </c:pt>
                <c:pt idx="19">
                  <c:v>6.7267392303431914E-3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E8-4495-AF7D-29DBA7AB2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-1.8654824963507946</c:v>
                </c:pt>
                <c:pt idx="1">
                  <c:v>-2.1643412407625231</c:v>
                </c:pt>
                <c:pt idx="2">
                  <c:v>-2.3533150264410683</c:v>
                </c:pt>
                <c:pt idx="3">
                  <c:v>-2.5929252836787042</c:v>
                </c:pt>
                <c:pt idx="4">
                  <c:v>-2.7463608783383826</c:v>
                </c:pt>
                <c:pt idx="5">
                  <c:v>-2.7439080890809455</c:v>
                </c:pt>
                <c:pt idx="6">
                  <c:v>-2.8757591382751766</c:v>
                </c:pt>
                <c:pt idx="7">
                  <c:v>-3.0458736998854277</c:v>
                </c:pt>
                <c:pt idx="8">
                  <c:v>-3.1761440626693105</c:v>
                </c:pt>
                <c:pt idx="9">
                  <c:v>-3.432378780429576</c:v>
                </c:pt>
                <c:pt idx="10">
                  <c:v>-3.5755671666359614</c:v>
                </c:pt>
                <c:pt idx="11">
                  <c:v>-3.721262848527727</c:v>
                </c:pt>
                <c:pt idx="12">
                  <c:v>-3.654492474297494</c:v>
                </c:pt>
                <c:pt idx="13">
                  <c:v>-3.2415517762009673</c:v>
                </c:pt>
                <c:pt idx="14">
                  <c:v>-2.7954711699150683</c:v>
                </c:pt>
                <c:pt idx="15">
                  <c:v>-2.2910686857301084</c:v>
                </c:pt>
                <c:pt idx="16">
                  <c:v>-1.4204375121958133</c:v>
                </c:pt>
                <c:pt idx="17">
                  <c:v>-0.93522129064680593</c:v>
                </c:pt>
                <c:pt idx="18">
                  <c:v>-0.37723898779383053</c:v>
                </c:pt>
                <c:pt idx="19">
                  <c:v>-8.8245906839793622E-2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80-4CFF-A010-FF667735C2B1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1.7811065458949573</c:v>
                </c:pt>
                <c:pt idx="1">
                  <c:v>2.0554373977323146</c:v>
                </c:pt>
                <c:pt idx="2">
                  <c:v>2.217103463011393</c:v>
                </c:pt>
                <c:pt idx="3">
                  <c:v>2.3999725287603169</c:v>
                </c:pt>
                <c:pt idx="4">
                  <c:v>2.4899626412942877</c:v>
                </c:pt>
                <c:pt idx="5">
                  <c:v>2.506478088961031</c:v>
                </c:pt>
                <c:pt idx="6">
                  <c:v>2.7246128135891063</c:v>
                </c:pt>
                <c:pt idx="7">
                  <c:v>2.969510194337218</c:v>
                </c:pt>
                <c:pt idx="8">
                  <c:v>3.1274153160882263</c:v>
                </c:pt>
                <c:pt idx="9">
                  <c:v>3.5065075224321203</c:v>
                </c:pt>
                <c:pt idx="10">
                  <c:v>3.7966997448009043</c:v>
                </c:pt>
                <c:pt idx="11">
                  <c:v>4.0401799584224971</c:v>
                </c:pt>
                <c:pt idx="12">
                  <c:v>3.9721014299216306</c:v>
                </c:pt>
                <c:pt idx="13">
                  <c:v>3.4766925063472733</c:v>
                </c:pt>
                <c:pt idx="14">
                  <c:v>3.0456011677457124</c:v>
                </c:pt>
                <c:pt idx="15">
                  <c:v>2.6462870766349478</c:v>
                </c:pt>
                <c:pt idx="16">
                  <c:v>1.797949032129359</c:v>
                </c:pt>
                <c:pt idx="17">
                  <c:v>1.4093182008954317</c:v>
                </c:pt>
                <c:pt idx="18">
                  <c:v>0.71370716748626162</c:v>
                </c:pt>
                <c:pt idx="19">
                  <c:v>0.22631068881953248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80-4CFF-A010-FF667735C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General</c:formatCode>
                <c:ptCount val="52"/>
                <c:pt idx="0">
                  <c:v>71.7</c:v>
                </c:pt>
                <c:pt idx="1">
                  <c:v>71.599999999999994</c:v>
                </c:pt>
                <c:pt idx="2">
                  <c:v>71.900000000000006</c:v>
                </c:pt>
                <c:pt idx="3">
                  <c:v>71.8</c:v>
                </c:pt>
                <c:pt idx="4">
                  <c:v>71.900000000000006</c:v>
                </c:pt>
                <c:pt idx="5">
                  <c:v>72.3</c:v>
                </c:pt>
                <c:pt idx="6">
                  <c:v>72.2</c:v>
                </c:pt>
                <c:pt idx="7">
                  <c:v>72.3</c:v>
                </c:pt>
                <c:pt idx="8">
                  <c:v>72.5</c:v>
                </c:pt>
                <c:pt idx="9">
                  <c:v>72.5</c:v>
                </c:pt>
                <c:pt idx="10">
                  <c:v>73.3</c:v>
                </c:pt>
                <c:pt idx="11">
                  <c:v>73.2</c:v>
                </c:pt>
                <c:pt idx="12">
                  <c:v>73.2</c:v>
                </c:pt>
                <c:pt idx="13">
                  <c:v>73.599999999999994</c:v>
                </c:pt>
                <c:pt idx="14">
                  <c:v>73.900000000000006</c:v>
                </c:pt>
                <c:pt idx="15">
                  <c:v>74.5</c:v>
                </c:pt>
                <c:pt idx="16">
                  <c:v>74.3</c:v>
                </c:pt>
                <c:pt idx="17">
                  <c:v>74.400000000000006</c:v>
                </c:pt>
                <c:pt idx="18">
                  <c:v>74.400000000000006</c:v>
                </c:pt>
                <c:pt idx="19">
                  <c:v>75</c:v>
                </c:pt>
                <c:pt idx="20">
                  <c:v>75</c:v>
                </c:pt>
                <c:pt idx="21">
                  <c:v>75.599999999999994</c:v>
                </c:pt>
                <c:pt idx="22">
                  <c:v>75.599999999999994</c:v>
                </c:pt>
                <c:pt idx="23">
                  <c:v>75.599999999999994</c:v>
                </c:pt>
                <c:pt idx="24">
                  <c:v>75.900000000000006</c:v>
                </c:pt>
                <c:pt idx="25">
                  <c:v>76.400000000000006</c:v>
                </c:pt>
                <c:pt idx="26">
                  <c:v>76.900000000000006</c:v>
                </c:pt>
                <c:pt idx="27">
                  <c:v>77.5</c:v>
                </c:pt>
                <c:pt idx="28" formatCode="0.0">
                  <c:v>77.8</c:v>
                </c:pt>
                <c:pt idx="29" formatCode="0.0">
                  <c:v>77.599999999999994</c:v>
                </c:pt>
                <c:pt idx="30" formatCode="0.0">
                  <c:v>78.2</c:v>
                </c:pt>
                <c:pt idx="31" formatCode="0.0">
                  <c:v>78</c:v>
                </c:pt>
                <c:pt idx="32" formatCode="0.0">
                  <c:v>78.5</c:v>
                </c:pt>
                <c:pt idx="33" formatCode="0.0">
                  <c:v>78.5</c:v>
                </c:pt>
                <c:pt idx="34" formatCode="0.0">
                  <c:v>78.599999999999994</c:v>
                </c:pt>
                <c:pt idx="35" formatCode="0.0">
                  <c:v>78.599999999999994</c:v>
                </c:pt>
                <c:pt idx="36" formatCode="0.0">
                  <c:v>79</c:v>
                </c:pt>
                <c:pt idx="37" formatCode="0.0">
                  <c:v>79.3</c:v>
                </c:pt>
                <c:pt idx="38" formatCode="0.0">
                  <c:v>79.2</c:v>
                </c:pt>
                <c:pt idx="39" formatCode="0.0">
                  <c:v>79.5</c:v>
                </c:pt>
                <c:pt idx="40" formatCode="0.0">
                  <c:v>79.5</c:v>
                </c:pt>
                <c:pt idx="41" formatCode="0.0">
                  <c:v>79.5</c:v>
                </c:pt>
                <c:pt idx="42" formatCode="0.0">
                  <c:v>80</c:v>
                </c:pt>
                <c:pt idx="43" formatCode="0.0">
                  <c:v>79.7</c:v>
                </c:pt>
                <c:pt idx="44" formatCode="0.0">
                  <c:v>80.400000000000006</c:v>
                </c:pt>
                <c:pt idx="45" formatCode="0.0">
                  <c:v>80.2</c:v>
                </c:pt>
                <c:pt idx="46" formatCode="0.0">
                  <c:v>79.900000000000006</c:v>
                </c:pt>
                <c:pt idx="47" formatCode="0.0">
                  <c:v>79.400000000000006</c:v>
                </c:pt>
                <c:pt idx="48" formatCode="0.0">
                  <c:v>79.599999999999994</c:v>
                </c:pt>
                <c:pt idx="49" formatCode="0.0">
                  <c:v>79.8</c:v>
                </c:pt>
                <c:pt idx="50" formatCode="0.0">
                  <c:v>80.400000000000006</c:v>
                </c:pt>
                <c:pt idx="51" formatCode="0.0">
                  <c:v>80.8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BB-420D-BA3A-ECA9D036E425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General</c:formatCode>
                <c:ptCount val="52"/>
                <c:pt idx="0">
                  <c:v>76.099999999999994</c:v>
                </c:pt>
                <c:pt idx="1">
                  <c:v>75.7</c:v>
                </c:pt>
                <c:pt idx="2">
                  <c:v>76.400000000000006</c:v>
                </c:pt>
                <c:pt idx="3">
                  <c:v>77</c:v>
                </c:pt>
                <c:pt idx="4">
                  <c:v>77.099999999999994</c:v>
                </c:pt>
                <c:pt idx="5">
                  <c:v>77.400000000000006</c:v>
                </c:pt>
                <c:pt idx="6">
                  <c:v>77.099999999999994</c:v>
                </c:pt>
                <c:pt idx="7">
                  <c:v>77.5</c:v>
                </c:pt>
                <c:pt idx="8">
                  <c:v>77.8</c:v>
                </c:pt>
                <c:pt idx="9">
                  <c:v>77.8</c:v>
                </c:pt>
                <c:pt idx="10">
                  <c:v>78.5</c:v>
                </c:pt>
                <c:pt idx="11">
                  <c:v>78.599999999999994</c:v>
                </c:pt>
                <c:pt idx="12">
                  <c:v>78.599999999999994</c:v>
                </c:pt>
                <c:pt idx="13">
                  <c:v>78.8</c:v>
                </c:pt>
                <c:pt idx="14">
                  <c:v>78.900000000000006</c:v>
                </c:pt>
                <c:pt idx="15">
                  <c:v>79.900000000000006</c:v>
                </c:pt>
                <c:pt idx="16">
                  <c:v>79.900000000000006</c:v>
                </c:pt>
                <c:pt idx="17">
                  <c:v>80.099999999999994</c:v>
                </c:pt>
                <c:pt idx="18">
                  <c:v>80.2</c:v>
                </c:pt>
                <c:pt idx="19">
                  <c:v>80.099999999999994</c:v>
                </c:pt>
                <c:pt idx="20">
                  <c:v>80.3</c:v>
                </c:pt>
                <c:pt idx="21">
                  <c:v>80.5</c:v>
                </c:pt>
                <c:pt idx="22">
                  <c:v>81</c:v>
                </c:pt>
                <c:pt idx="23">
                  <c:v>81.099999999999994</c:v>
                </c:pt>
                <c:pt idx="24">
                  <c:v>81</c:v>
                </c:pt>
                <c:pt idx="25">
                  <c:v>81.5</c:v>
                </c:pt>
                <c:pt idx="26">
                  <c:v>81.7</c:v>
                </c:pt>
                <c:pt idx="27">
                  <c:v>82.3</c:v>
                </c:pt>
                <c:pt idx="28" formatCode="0.0">
                  <c:v>83</c:v>
                </c:pt>
                <c:pt idx="29" formatCode="0.0">
                  <c:v>82.5</c:v>
                </c:pt>
                <c:pt idx="30" formatCode="0.0">
                  <c:v>83.2</c:v>
                </c:pt>
                <c:pt idx="31" formatCode="0.0">
                  <c:v>83.1</c:v>
                </c:pt>
                <c:pt idx="32" formatCode="0.0">
                  <c:v>83.7</c:v>
                </c:pt>
                <c:pt idx="33" formatCode="0.0">
                  <c:v>83.5</c:v>
                </c:pt>
                <c:pt idx="34" formatCode="0.0">
                  <c:v>83.6</c:v>
                </c:pt>
                <c:pt idx="35" formatCode="0.0">
                  <c:v>83.5</c:v>
                </c:pt>
                <c:pt idx="36" formatCode="0.0">
                  <c:v>84.3</c:v>
                </c:pt>
                <c:pt idx="37" formatCode="0.0">
                  <c:v>84</c:v>
                </c:pt>
                <c:pt idx="38" formatCode="0.0">
                  <c:v>84</c:v>
                </c:pt>
                <c:pt idx="39" formatCode="0.0">
                  <c:v>84.4</c:v>
                </c:pt>
                <c:pt idx="40" formatCode="0.0">
                  <c:v>84.4</c:v>
                </c:pt>
                <c:pt idx="41" formatCode="0.0">
                  <c:v>84.1</c:v>
                </c:pt>
                <c:pt idx="42" formatCode="0.0">
                  <c:v>84.7</c:v>
                </c:pt>
                <c:pt idx="43" formatCode="0.0">
                  <c:v>84.2</c:v>
                </c:pt>
                <c:pt idx="44" formatCode="0.0">
                  <c:v>84.7</c:v>
                </c:pt>
                <c:pt idx="45" formatCode="0.0">
                  <c:v>84.7</c:v>
                </c:pt>
                <c:pt idx="46" formatCode="0.0">
                  <c:v>84.5</c:v>
                </c:pt>
                <c:pt idx="47" formatCode="0.0">
                  <c:v>83.8</c:v>
                </c:pt>
                <c:pt idx="48" formatCode="0.0">
                  <c:v>83.9</c:v>
                </c:pt>
                <c:pt idx="49" formatCode="0.0">
                  <c:v>84.1</c:v>
                </c:pt>
                <c:pt idx="50" formatCode="0.0">
                  <c:v>84.9</c:v>
                </c:pt>
                <c:pt idx="51" formatCode="0.0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BB-420D-BA3A-ECA9D036E425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73.900000000000006</c:v>
                </c:pt>
                <c:pt idx="1">
                  <c:v>73.599999999999994</c:v>
                </c:pt>
                <c:pt idx="2">
                  <c:v>74.099999999999994</c:v>
                </c:pt>
                <c:pt idx="3">
                  <c:v>74.3</c:v>
                </c:pt>
                <c:pt idx="4">
                  <c:v>74.5</c:v>
                </c:pt>
                <c:pt idx="5">
                  <c:v>74.8</c:v>
                </c:pt>
                <c:pt idx="6">
                  <c:v>74.599999999999994</c:v>
                </c:pt>
                <c:pt idx="7">
                  <c:v>74.8</c:v>
                </c:pt>
                <c:pt idx="8">
                  <c:v>75.099999999999994</c:v>
                </c:pt>
                <c:pt idx="9">
                  <c:v>75.099999999999994</c:v>
                </c:pt>
                <c:pt idx="10">
                  <c:v>75.8</c:v>
                </c:pt>
                <c:pt idx="11">
                  <c:v>75.8</c:v>
                </c:pt>
                <c:pt idx="12">
                  <c:v>75.8</c:v>
                </c:pt>
                <c:pt idx="13">
                  <c:v>76.099999999999994</c:v>
                </c:pt>
                <c:pt idx="14">
                  <c:v>76.3</c:v>
                </c:pt>
                <c:pt idx="15">
                  <c:v>77.2</c:v>
                </c:pt>
                <c:pt idx="16">
                  <c:v>77</c:v>
                </c:pt>
                <c:pt idx="17">
                  <c:v>77.099999999999994</c:v>
                </c:pt>
                <c:pt idx="18">
                  <c:v>77.2</c:v>
                </c:pt>
                <c:pt idx="19">
                  <c:v>77.400000000000006</c:v>
                </c:pt>
                <c:pt idx="20">
                  <c:v>77.599999999999994</c:v>
                </c:pt>
                <c:pt idx="21">
                  <c:v>78</c:v>
                </c:pt>
                <c:pt idx="22">
                  <c:v>78.2</c:v>
                </c:pt>
                <c:pt idx="23">
                  <c:v>78.3</c:v>
                </c:pt>
                <c:pt idx="24">
                  <c:v>78.400000000000006</c:v>
                </c:pt>
                <c:pt idx="25">
                  <c:v>78.900000000000006</c:v>
                </c:pt>
                <c:pt idx="26">
                  <c:v>79.3</c:v>
                </c:pt>
                <c:pt idx="27">
                  <c:v>79.8</c:v>
                </c:pt>
                <c:pt idx="28">
                  <c:v>80.3</c:v>
                </c:pt>
                <c:pt idx="29">
                  <c:v>80</c:v>
                </c:pt>
                <c:pt idx="30">
                  <c:v>80.7</c:v>
                </c:pt>
                <c:pt idx="31">
                  <c:v>80.5</c:v>
                </c:pt>
                <c:pt idx="32">
                  <c:v>81</c:v>
                </c:pt>
                <c:pt idx="33">
                  <c:v>80.900000000000006</c:v>
                </c:pt>
                <c:pt idx="34">
                  <c:v>81</c:v>
                </c:pt>
                <c:pt idx="35">
                  <c:v>81</c:v>
                </c:pt>
                <c:pt idx="36">
                  <c:v>81.599999999999994</c:v>
                </c:pt>
                <c:pt idx="37">
                  <c:v>81.599999999999994</c:v>
                </c:pt>
                <c:pt idx="38">
                  <c:v>81.599999999999994</c:v>
                </c:pt>
                <c:pt idx="39">
                  <c:v>81.900000000000006</c:v>
                </c:pt>
                <c:pt idx="40">
                  <c:v>81.900000000000006</c:v>
                </c:pt>
                <c:pt idx="41">
                  <c:v>81.7</c:v>
                </c:pt>
                <c:pt idx="42">
                  <c:v>82.3</c:v>
                </c:pt>
                <c:pt idx="43">
                  <c:v>81.900000000000006</c:v>
                </c:pt>
                <c:pt idx="44">
                  <c:v>82.5</c:v>
                </c:pt>
                <c:pt idx="45">
                  <c:v>82.4</c:v>
                </c:pt>
                <c:pt idx="46">
                  <c:v>82.1</c:v>
                </c:pt>
                <c:pt idx="47">
                  <c:v>81.599999999999994</c:v>
                </c:pt>
                <c:pt idx="48">
                  <c:v>81.7</c:v>
                </c:pt>
                <c:pt idx="49">
                  <c:v>81.900000000000006</c:v>
                </c:pt>
                <c:pt idx="50">
                  <c:v>82.6</c:v>
                </c:pt>
                <c:pt idx="51">
                  <c:v>82.9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BB-420D-BA3A-ECA9D036E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3.39</c:v>
                </c:pt>
                <c:pt idx="1">
                  <c:v>3.43</c:v>
                </c:pt>
                <c:pt idx="2">
                  <c:v>3.48</c:v>
                </c:pt>
                <c:pt idx="3">
                  <c:v>3.41</c:v>
                </c:pt>
                <c:pt idx="4">
                  <c:v>3.39</c:v>
                </c:pt>
                <c:pt idx="5">
                  <c:v>3.39</c:v>
                </c:pt>
                <c:pt idx="6">
                  <c:v>3.23</c:v>
                </c:pt>
                <c:pt idx="7">
                  <c:v>3.41</c:v>
                </c:pt>
                <c:pt idx="8">
                  <c:v>3.46</c:v>
                </c:pt>
                <c:pt idx="9">
                  <c:v>3.31</c:v>
                </c:pt>
                <c:pt idx="10">
                  <c:v>3.33</c:v>
                </c:pt>
                <c:pt idx="11">
                  <c:v>3.26</c:v>
                </c:pt>
                <c:pt idx="12">
                  <c:v>3.4</c:v>
                </c:pt>
                <c:pt idx="13">
                  <c:v>3.33</c:v>
                </c:pt>
                <c:pt idx="14">
                  <c:v>3.3</c:v>
                </c:pt>
                <c:pt idx="15">
                  <c:v>3.19</c:v>
                </c:pt>
                <c:pt idx="16">
                  <c:v>3.12</c:v>
                </c:pt>
                <c:pt idx="17">
                  <c:v>3.16</c:v>
                </c:pt>
                <c:pt idx="18">
                  <c:v>2.99</c:v>
                </c:pt>
                <c:pt idx="19">
                  <c:v>2.93</c:v>
                </c:pt>
                <c:pt idx="20">
                  <c:v>2.88</c:v>
                </c:pt>
                <c:pt idx="21">
                  <c:v>2.8</c:v>
                </c:pt>
                <c:pt idx="22">
                  <c:v>2.75</c:v>
                </c:pt>
                <c:pt idx="23">
                  <c:v>2.63</c:v>
                </c:pt>
                <c:pt idx="24">
                  <c:v>2.63</c:v>
                </c:pt>
                <c:pt idx="25">
                  <c:v>2.5</c:v>
                </c:pt>
                <c:pt idx="26">
                  <c:v>2.37</c:v>
                </c:pt>
                <c:pt idx="27">
                  <c:v>2.34</c:v>
                </c:pt>
                <c:pt idx="28">
                  <c:v>2.25</c:v>
                </c:pt>
                <c:pt idx="29">
                  <c:v>2.15</c:v>
                </c:pt>
                <c:pt idx="30">
                  <c:v>2.15</c:v>
                </c:pt>
                <c:pt idx="31">
                  <c:v>2.0699999999999998</c:v>
                </c:pt>
                <c:pt idx="32">
                  <c:v>2.0099999999999998</c:v>
                </c:pt>
                <c:pt idx="33">
                  <c:v>1.92</c:v>
                </c:pt>
                <c:pt idx="34">
                  <c:v>1.83</c:v>
                </c:pt>
                <c:pt idx="35">
                  <c:v>1.78</c:v>
                </c:pt>
                <c:pt idx="36">
                  <c:v>1.85</c:v>
                </c:pt>
                <c:pt idx="37">
                  <c:v>1.8</c:v>
                </c:pt>
                <c:pt idx="38">
                  <c:v>1.74</c:v>
                </c:pt>
                <c:pt idx="39">
                  <c:v>1.66</c:v>
                </c:pt>
                <c:pt idx="40">
                  <c:v>1.64</c:v>
                </c:pt>
                <c:pt idx="41">
                  <c:v>1.56</c:v>
                </c:pt>
                <c:pt idx="42">
                  <c:v>1.43</c:v>
                </c:pt>
                <c:pt idx="43">
                  <c:v>1.4</c:v>
                </c:pt>
                <c:pt idx="44">
                  <c:v>1.35</c:v>
                </c:pt>
                <c:pt idx="45">
                  <c:v>1.35</c:v>
                </c:pt>
                <c:pt idx="46">
                  <c:v>1.32</c:v>
                </c:pt>
                <c:pt idx="47">
                  <c:v>1.25</c:v>
                </c:pt>
                <c:pt idx="48">
                  <c:v>1.26</c:v>
                </c:pt>
                <c:pt idx="49">
                  <c:v>1.24</c:v>
                </c:pt>
                <c:pt idx="50">
                  <c:v>1.23</c:v>
                </c:pt>
                <c:pt idx="51">
                  <c:v>1.27</c:v>
                </c:pt>
                <c:pt idx="52">
                  <c:v>1.27</c:v>
                </c:pt>
                <c:pt idx="53">
                  <c:v>1.26</c:v>
                </c:pt>
                <c:pt idx="54">
                  <c:v>1.29</c:v>
                </c:pt>
                <c:pt idx="55">
                  <c:v>1.29</c:v>
                </c:pt>
                <c:pt idx="56">
                  <c:v>1.29</c:v>
                </c:pt>
                <c:pt idx="57">
                  <c:v>1.31</c:v>
                </c:pt>
                <c:pt idx="58">
                  <c:v>1.32</c:v>
                </c:pt>
                <c:pt idx="59">
                  <c:v>1.29</c:v>
                </c:pt>
                <c:pt idx="60">
                  <c:v>1.3</c:v>
                </c:pt>
                <c:pt idx="61">
                  <c:v>1.29</c:v>
                </c:pt>
                <c:pt idx="62">
                  <c:v>1.3</c:v>
                </c:pt>
                <c:pt idx="63">
                  <c:v>1.31</c:v>
                </c:pt>
                <c:pt idx="64">
                  <c:v>1.31</c:v>
                </c:pt>
                <c:pt idx="65">
                  <c:v>1.3</c:v>
                </c:pt>
                <c:pt idx="66">
                  <c:v>1.29</c:v>
                </c:pt>
                <c:pt idx="67">
                  <c:v>1.26</c:v>
                </c:pt>
                <c:pt idx="68">
                  <c:v>1.26</c:v>
                </c:pt>
                <c:pt idx="69">
                  <c:v>1.23</c:v>
                </c:pt>
                <c:pt idx="70">
                  <c:v>1.28</c:v>
                </c:pt>
                <c:pt idx="71">
                  <c:v>1.28</c:v>
                </c:pt>
                <c:pt idx="72">
                  <c:v>1.25</c:v>
                </c:pt>
                <c:pt idx="73">
                  <c:v>1.19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F7-4ABD-868D-9A56E5AB3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30.22</c:v>
                </c:pt>
                <c:pt idx="1">
                  <c:v>30.07</c:v>
                </c:pt>
                <c:pt idx="2">
                  <c:v>30.18</c:v>
                </c:pt>
                <c:pt idx="3">
                  <c:v>29.93</c:v>
                </c:pt>
                <c:pt idx="4">
                  <c:v>29.88</c:v>
                </c:pt>
                <c:pt idx="5">
                  <c:v>29.79</c:v>
                </c:pt>
                <c:pt idx="6">
                  <c:v>29.76</c:v>
                </c:pt>
                <c:pt idx="7">
                  <c:v>29.64</c:v>
                </c:pt>
                <c:pt idx="8">
                  <c:v>29.64</c:v>
                </c:pt>
                <c:pt idx="9">
                  <c:v>29.54</c:v>
                </c:pt>
                <c:pt idx="10">
                  <c:v>29.65</c:v>
                </c:pt>
                <c:pt idx="11">
                  <c:v>29.52</c:v>
                </c:pt>
                <c:pt idx="12">
                  <c:v>29.41</c:v>
                </c:pt>
                <c:pt idx="13">
                  <c:v>29.19</c:v>
                </c:pt>
                <c:pt idx="14">
                  <c:v>29.28</c:v>
                </c:pt>
                <c:pt idx="15">
                  <c:v>29.11</c:v>
                </c:pt>
                <c:pt idx="16">
                  <c:v>29.02</c:v>
                </c:pt>
                <c:pt idx="17">
                  <c:v>29.07</c:v>
                </c:pt>
                <c:pt idx="18">
                  <c:v>29</c:v>
                </c:pt>
                <c:pt idx="19">
                  <c:v>28.86</c:v>
                </c:pt>
                <c:pt idx="20">
                  <c:v>28.73</c:v>
                </c:pt>
                <c:pt idx="21">
                  <c:v>28.67</c:v>
                </c:pt>
                <c:pt idx="22">
                  <c:v>28.57</c:v>
                </c:pt>
                <c:pt idx="23">
                  <c:v>28.35</c:v>
                </c:pt>
                <c:pt idx="24">
                  <c:v>28.1</c:v>
                </c:pt>
                <c:pt idx="25">
                  <c:v>27.98</c:v>
                </c:pt>
                <c:pt idx="26">
                  <c:v>27.81</c:v>
                </c:pt>
                <c:pt idx="27">
                  <c:v>27.83</c:v>
                </c:pt>
                <c:pt idx="28">
                  <c:v>27.7</c:v>
                </c:pt>
                <c:pt idx="29">
                  <c:v>27.56</c:v>
                </c:pt>
                <c:pt idx="30">
                  <c:v>27.52</c:v>
                </c:pt>
                <c:pt idx="31">
                  <c:v>27.58</c:v>
                </c:pt>
                <c:pt idx="32">
                  <c:v>27.63</c:v>
                </c:pt>
                <c:pt idx="33">
                  <c:v>27.69</c:v>
                </c:pt>
                <c:pt idx="34">
                  <c:v>27.79</c:v>
                </c:pt>
                <c:pt idx="35">
                  <c:v>27.81</c:v>
                </c:pt>
                <c:pt idx="36">
                  <c:v>27.92</c:v>
                </c:pt>
                <c:pt idx="37">
                  <c:v>28.13</c:v>
                </c:pt>
                <c:pt idx="38">
                  <c:v>28.15</c:v>
                </c:pt>
                <c:pt idx="39">
                  <c:v>28.28</c:v>
                </c:pt>
                <c:pt idx="40">
                  <c:v>28.43</c:v>
                </c:pt>
                <c:pt idx="41">
                  <c:v>28.48</c:v>
                </c:pt>
                <c:pt idx="42">
                  <c:v>28.68</c:v>
                </c:pt>
                <c:pt idx="43">
                  <c:v>28.95</c:v>
                </c:pt>
                <c:pt idx="44">
                  <c:v>29.11</c:v>
                </c:pt>
                <c:pt idx="45">
                  <c:v>29.27</c:v>
                </c:pt>
                <c:pt idx="46">
                  <c:v>29.55</c:v>
                </c:pt>
                <c:pt idx="47">
                  <c:v>29.6</c:v>
                </c:pt>
                <c:pt idx="48">
                  <c:v>29.76</c:v>
                </c:pt>
                <c:pt idx="49">
                  <c:v>29.97</c:v>
                </c:pt>
                <c:pt idx="50">
                  <c:v>30.03</c:v>
                </c:pt>
                <c:pt idx="51">
                  <c:v>30.23</c:v>
                </c:pt>
                <c:pt idx="52">
                  <c:v>30.44</c:v>
                </c:pt>
                <c:pt idx="53">
                  <c:v>30.58</c:v>
                </c:pt>
                <c:pt idx="54">
                  <c:v>30.65</c:v>
                </c:pt>
                <c:pt idx="55">
                  <c:v>30.73</c:v>
                </c:pt>
                <c:pt idx="56">
                  <c:v>30.82</c:v>
                </c:pt>
                <c:pt idx="57">
                  <c:v>30.98</c:v>
                </c:pt>
                <c:pt idx="58">
                  <c:v>31.05</c:v>
                </c:pt>
                <c:pt idx="59">
                  <c:v>31.16</c:v>
                </c:pt>
                <c:pt idx="60">
                  <c:v>31.22</c:v>
                </c:pt>
                <c:pt idx="61">
                  <c:v>31.28</c:v>
                </c:pt>
                <c:pt idx="62">
                  <c:v>31.42</c:v>
                </c:pt>
                <c:pt idx="63">
                  <c:v>31.46</c:v>
                </c:pt>
                <c:pt idx="64">
                  <c:v>31.63</c:v>
                </c:pt>
                <c:pt idx="65">
                  <c:v>31.63</c:v>
                </c:pt>
                <c:pt idx="66">
                  <c:v>31.79</c:v>
                </c:pt>
                <c:pt idx="67">
                  <c:v>31.89</c:v>
                </c:pt>
                <c:pt idx="68">
                  <c:v>31.96</c:v>
                </c:pt>
                <c:pt idx="69">
                  <c:v>32.18</c:v>
                </c:pt>
                <c:pt idx="70">
                  <c:v>32.08</c:v>
                </c:pt>
                <c:pt idx="71">
                  <c:v>32.270000000000003</c:v>
                </c:pt>
                <c:pt idx="72">
                  <c:v>32.47</c:v>
                </c:pt>
                <c:pt idx="73">
                  <c:v>32.39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F7-4ABD-868D-9A56E5AB3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31.839392101396307</c:v>
                </c:pt>
                <c:pt idx="1">
                  <c:v>21.384670780615604</c:v>
                </c:pt>
                <c:pt idx="2">
                  <c:v>15.2374118947674</c:v>
                </c:pt>
                <c:pt idx="3">
                  <c:v>9.6305344526140555</c:v>
                </c:pt>
                <c:pt idx="4">
                  <c:v>7.218954244943653</c:v>
                </c:pt>
                <c:pt idx="5">
                  <c:v>4.7417433899313224</c:v>
                </c:pt>
                <c:pt idx="6">
                  <c:v>3.2813114669173413</c:v>
                </c:pt>
                <c:pt idx="7">
                  <c:v>1.3958220742797938</c:v>
                </c:pt>
                <c:pt idx="8">
                  <c:v>1.1638366233795152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C7-427E-A484-5592E78315E0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62.524055644933206</c:v>
                </c:pt>
                <c:pt idx="1">
                  <c:v>69.598523132214879</c:v>
                </c:pt>
                <c:pt idx="2">
                  <c:v>67.038374597287998</c:v>
                </c:pt>
                <c:pt idx="3">
                  <c:v>57.852670440719464</c:v>
                </c:pt>
                <c:pt idx="4">
                  <c:v>45.75133863726569</c:v>
                </c:pt>
                <c:pt idx="5">
                  <c:v>35.499104887908935</c:v>
                </c:pt>
                <c:pt idx="6">
                  <c:v>28.81960314732202</c:v>
                </c:pt>
                <c:pt idx="7">
                  <c:v>20.831571152079682</c:v>
                </c:pt>
                <c:pt idx="8">
                  <c:v>18.743154893229519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C7-427E-A484-5592E78315E0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2.8448590185124063</c:v>
                </c:pt>
                <c:pt idx="1">
                  <c:v>4.9674973953894721</c:v>
                </c:pt>
                <c:pt idx="2">
                  <c:v>9.7747312460197477</c:v>
                </c:pt>
                <c:pt idx="3">
                  <c:v>19.31665060496687</c:v>
                </c:pt>
                <c:pt idx="4">
                  <c:v>27.240967274730362</c:v>
                </c:pt>
                <c:pt idx="5">
                  <c:v>27.366289164785673</c:v>
                </c:pt>
                <c:pt idx="6">
                  <c:v>27.509388165218756</c:v>
                </c:pt>
                <c:pt idx="7">
                  <c:v>27.880199210348884</c:v>
                </c:pt>
                <c:pt idx="8">
                  <c:v>27.369996443034943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C7-427E-A484-5592E78315E0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2.106643764483068</c:v>
                </c:pt>
                <c:pt idx="1">
                  <c:v>3.1360865261211677</c:v>
                </c:pt>
                <c:pt idx="2">
                  <c:v>6.5230963958021944</c:v>
                </c:pt>
                <c:pt idx="3">
                  <c:v>10.647995789297655</c:v>
                </c:pt>
                <c:pt idx="4">
                  <c:v>16.359807265556519</c:v>
                </c:pt>
                <c:pt idx="5">
                  <c:v>25.206398744043373</c:v>
                </c:pt>
                <c:pt idx="6">
                  <c:v>29.47740877466299</c:v>
                </c:pt>
                <c:pt idx="7">
                  <c:v>35.138194762380401</c:v>
                </c:pt>
                <c:pt idx="8">
                  <c:v>36.897154486551798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C7-427E-A484-5592E78315E0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0.68504947067500965</c:v>
                </c:pt>
                <c:pt idx="1">
                  <c:v>0.91322216565887337</c:v>
                </c:pt>
                <c:pt idx="2">
                  <c:v>1.4263858661226541</c:v>
                </c:pt>
                <c:pt idx="3">
                  <c:v>2.5521487124019551</c:v>
                </c:pt>
                <c:pt idx="4">
                  <c:v>3.4289325775037729</c:v>
                </c:pt>
                <c:pt idx="5">
                  <c:v>7.1864638133306995</c:v>
                </c:pt>
                <c:pt idx="6">
                  <c:v>10.912288445878893</c:v>
                </c:pt>
                <c:pt idx="7">
                  <c:v>14.754212800911235</c:v>
                </c:pt>
                <c:pt idx="8">
                  <c:v>15.825857553804225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C7-427E-A484-5592E7831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278.79000000000002</c:v>
                </c:pt>
                <c:pt idx="1">
                  <c:v>245.88499999999999</c:v>
                </c:pt>
                <c:pt idx="2">
                  <c:v>221.72900000000001</c:v>
                </c:pt>
                <c:pt idx="3">
                  <c:v>211.982</c:v>
                </c:pt>
                <c:pt idx="4">
                  <c:v>196.48400000000001</c:v>
                </c:pt>
                <c:pt idx="5">
                  <c:v>137.79</c:v>
                </c:pt>
                <c:pt idx="6">
                  <c:v>95.537999999999997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E5-4A9F-AA3C-D04C63BE8D9B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220.33600000000001</c:v>
                </c:pt>
                <c:pt idx="1">
                  <c:v>222.77799999999999</c:v>
                </c:pt>
                <c:pt idx="2">
                  <c:v>205.333</c:v>
                </c:pt>
                <c:pt idx="3">
                  <c:v>196.97800000000001</c:v>
                </c:pt>
                <c:pt idx="4">
                  <c:v>182.33099999999999</c:v>
                </c:pt>
                <c:pt idx="5">
                  <c:v>127.688</c:v>
                </c:pt>
                <c:pt idx="6">
                  <c:v>80.34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E5-4A9F-AA3C-D04C63BE8D9B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121.16800000000001</c:v>
                </c:pt>
                <c:pt idx="1">
                  <c:v>105.267</c:v>
                </c:pt>
                <c:pt idx="2">
                  <c:v>67.421000000000006</c:v>
                </c:pt>
                <c:pt idx="3">
                  <c:v>53.247</c:v>
                </c:pt>
                <c:pt idx="4">
                  <c:v>37.392000000000003</c:v>
                </c:pt>
                <c:pt idx="5">
                  <c:v>10.189</c:v>
                </c:pt>
                <c:pt idx="6">
                  <c:v>12.097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E5-4A9F-AA3C-D04C63BE8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993.97</c:v>
                </c:pt>
                <c:pt idx="1">
                  <c:v>839.06</c:v>
                </c:pt>
                <c:pt idx="2">
                  <c:v>723.54</c:v>
                </c:pt>
                <c:pt idx="3">
                  <c:v>663.41</c:v>
                </c:pt>
                <c:pt idx="4">
                  <c:v>558.22</c:v>
                </c:pt>
                <c:pt idx="5">
                  <c:v>549.25</c:v>
                </c:pt>
                <c:pt idx="6">
                  <c:v>543.07000000000005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7-4C98-BE2E-BCE4453FC94E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413.88999999999987</c:v>
                </c:pt>
                <c:pt idx="1">
                  <c:v>472.68000000000006</c:v>
                </c:pt>
                <c:pt idx="2">
                  <c:v>497.46000000000004</c:v>
                </c:pt>
                <c:pt idx="3">
                  <c:v>476.57000000000005</c:v>
                </c:pt>
                <c:pt idx="4">
                  <c:v>356.22</c:v>
                </c:pt>
                <c:pt idx="5">
                  <c:v>157.23000000000002</c:v>
                </c:pt>
                <c:pt idx="6">
                  <c:v>177.1099999999999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77-4C98-BE2E-BCE4453FC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1088.33</c:v>
                </c:pt>
                <c:pt idx="1">
                  <c:v>1161.06</c:v>
                </c:pt>
                <c:pt idx="2">
                  <c:v>996.16</c:v>
                </c:pt>
                <c:pt idx="3">
                  <c:v>899</c:v>
                </c:pt>
                <c:pt idx="4">
                  <c:v>764.66</c:v>
                </c:pt>
                <c:pt idx="5">
                  <c:v>620.78</c:v>
                </c:pt>
                <c:pt idx="6">
                  <c:v>555.71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77-4C98-BE2E-BCE4453FC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67.2</c:v>
                </c:pt>
                <c:pt idx="1">
                  <c:v>67.400000000000006</c:v>
                </c:pt>
                <c:pt idx="2">
                  <c:v>66.400000000000006</c:v>
                </c:pt>
                <c:pt idx="3">
                  <c:v>65.7</c:v>
                </c:pt>
                <c:pt idx="4">
                  <c:v>68.400000000000006</c:v>
                </c:pt>
                <c:pt idx="5">
                  <c:v>66.599999999999994</c:v>
                </c:pt>
                <c:pt idx="6">
                  <c:v>66.099999999999994</c:v>
                </c:pt>
                <c:pt idx="7">
                  <c:v>64.400000000000006</c:v>
                </c:pt>
                <c:pt idx="8">
                  <c:v>63.5</c:v>
                </c:pt>
                <c:pt idx="9">
                  <c:v>64.2</c:v>
                </c:pt>
                <c:pt idx="10">
                  <c:v>61.3</c:v>
                </c:pt>
                <c:pt idx="11">
                  <c:v>59.5</c:v>
                </c:pt>
                <c:pt idx="12">
                  <c:v>59.9</c:v>
                </c:pt>
                <c:pt idx="13">
                  <c:v>60.1</c:v>
                </c:pt>
                <c:pt idx="14">
                  <c:v>60.1</c:v>
                </c:pt>
                <c:pt idx="15">
                  <c:v>60.1</c:v>
                </c:pt>
                <c:pt idx="16">
                  <c:v>65</c:v>
                </c:pt>
                <c:pt idx="17">
                  <c:v>62.4</c:v>
                </c:pt>
                <c:pt idx="18">
                  <c:v>59.9</c:v>
                </c:pt>
                <c:pt idx="19">
                  <c:v>58.8</c:v>
                </c:pt>
                <c:pt idx="20">
                  <c:v>59</c:v>
                </c:pt>
                <c:pt idx="21">
                  <c:v>59.8</c:v>
                </c:pt>
                <c:pt idx="22">
                  <c:v>59.3</c:v>
                </c:pt>
                <c:pt idx="23">
                  <c:v>60.2</c:v>
                </c:pt>
                <c:pt idx="24">
                  <c:v>61.1</c:v>
                </c:pt>
                <c:pt idx="25">
                  <c:v>62.4</c:v>
                </c:pt>
                <c:pt idx="26">
                  <c:v>60.3</c:v>
                </c:pt>
                <c:pt idx="27">
                  <c:v>60.5</c:v>
                </c:pt>
                <c:pt idx="28">
                  <c:v>58.4</c:v>
                </c:pt>
                <c:pt idx="29">
                  <c:v>59.5</c:v>
                </c:pt>
                <c:pt idx="30">
                  <c:v>58.9</c:v>
                </c:pt>
                <c:pt idx="31">
                  <c:v>57.5</c:v>
                </c:pt>
                <c:pt idx="32">
                  <c:v>56.2</c:v>
                </c:pt>
                <c:pt idx="33">
                  <c:v>54.4</c:v>
                </c:pt>
                <c:pt idx="34">
                  <c:v>53.8</c:v>
                </c:pt>
                <c:pt idx="35">
                  <c:v>52</c:v>
                </c:pt>
                <c:pt idx="36">
                  <c:v>49.4</c:v>
                </c:pt>
                <c:pt idx="37">
                  <c:v>49.9</c:v>
                </c:pt>
                <c:pt idx="38">
                  <c:v>49.4</c:v>
                </c:pt>
                <c:pt idx="39">
                  <c:v>50.174350724759677</c:v>
                </c:pt>
                <c:pt idx="40">
                  <c:v>51.576472800789873</c:v>
                </c:pt>
                <c:pt idx="41">
                  <c:v>53.162230000000001</c:v>
                </c:pt>
                <c:pt idx="42">
                  <c:v>53.733127000000003</c:v>
                </c:pt>
                <c:pt idx="43">
                  <c:v>52.965395999999998</c:v>
                </c:pt>
                <c:pt idx="44">
                  <c:v>53.725580000000001</c:v>
                </c:pt>
                <c:pt idx="45">
                  <c:v>55.349352000000003</c:v>
                </c:pt>
                <c:pt idx="46">
                  <c:v>56.803417000000003</c:v>
                </c:pt>
                <c:pt idx="47">
                  <c:v>56.610371000000001</c:v>
                </c:pt>
                <c:pt idx="48">
                  <c:v>58.061745999999999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F1-4E1E-A796-D56394A77A3E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23.9</c:v>
                </c:pt>
                <c:pt idx="1">
                  <c:v>26.2</c:v>
                </c:pt>
                <c:pt idx="2">
                  <c:v>26.6</c:v>
                </c:pt>
                <c:pt idx="3">
                  <c:v>23.4</c:v>
                </c:pt>
                <c:pt idx="4">
                  <c:v>25.4</c:v>
                </c:pt>
                <c:pt idx="5">
                  <c:v>23.5</c:v>
                </c:pt>
                <c:pt idx="6">
                  <c:v>24.3</c:v>
                </c:pt>
                <c:pt idx="7">
                  <c:v>23.5</c:v>
                </c:pt>
                <c:pt idx="8">
                  <c:v>25</c:v>
                </c:pt>
                <c:pt idx="9">
                  <c:v>24.1</c:v>
                </c:pt>
                <c:pt idx="10">
                  <c:v>23.1</c:v>
                </c:pt>
                <c:pt idx="11">
                  <c:v>24.7</c:v>
                </c:pt>
                <c:pt idx="12">
                  <c:v>25.1</c:v>
                </c:pt>
                <c:pt idx="13">
                  <c:v>26.3</c:v>
                </c:pt>
                <c:pt idx="14">
                  <c:v>25.5</c:v>
                </c:pt>
                <c:pt idx="15">
                  <c:v>28.1</c:v>
                </c:pt>
                <c:pt idx="16">
                  <c:v>27.7</c:v>
                </c:pt>
                <c:pt idx="17">
                  <c:v>26.9</c:v>
                </c:pt>
                <c:pt idx="18">
                  <c:v>26.5</c:v>
                </c:pt>
                <c:pt idx="19">
                  <c:v>25.4</c:v>
                </c:pt>
                <c:pt idx="20">
                  <c:v>25</c:v>
                </c:pt>
                <c:pt idx="21">
                  <c:v>25</c:v>
                </c:pt>
                <c:pt idx="22">
                  <c:v>24.8</c:v>
                </c:pt>
                <c:pt idx="23">
                  <c:v>26.1</c:v>
                </c:pt>
                <c:pt idx="24">
                  <c:v>27.6</c:v>
                </c:pt>
                <c:pt idx="25">
                  <c:v>28.3</c:v>
                </c:pt>
                <c:pt idx="26">
                  <c:v>30.2</c:v>
                </c:pt>
                <c:pt idx="27">
                  <c:v>32</c:v>
                </c:pt>
                <c:pt idx="28">
                  <c:v>30.8</c:v>
                </c:pt>
                <c:pt idx="29">
                  <c:v>31.6</c:v>
                </c:pt>
                <c:pt idx="30">
                  <c:v>31</c:v>
                </c:pt>
                <c:pt idx="31">
                  <c:v>30.7</c:v>
                </c:pt>
                <c:pt idx="32">
                  <c:v>30.1</c:v>
                </c:pt>
                <c:pt idx="33">
                  <c:v>30.1</c:v>
                </c:pt>
                <c:pt idx="34">
                  <c:v>31.3</c:v>
                </c:pt>
                <c:pt idx="35">
                  <c:v>31.1</c:v>
                </c:pt>
                <c:pt idx="36">
                  <c:v>28.7</c:v>
                </c:pt>
                <c:pt idx="37">
                  <c:v>28.9</c:v>
                </c:pt>
                <c:pt idx="38">
                  <c:v>28.6</c:v>
                </c:pt>
                <c:pt idx="39">
                  <c:v>29.227413650260303</c:v>
                </c:pt>
                <c:pt idx="40">
                  <c:v>30.216729495796237</c:v>
                </c:pt>
                <c:pt idx="41">
                  <c:v>31.119157999999999</c:v>
                </c:pt>
                <c:pt idx="42">
                  <c:v>30.194279000000002</c:v>
                </c:pt>
                <c:pt idx="43">
                  <c:v>28.755116999999998</c:v>
                </c:pt>
                <c:pt idx="44">
                  <c:v>30.528010999999999</c:v>
                </c:pt>
                <c:pt idx="45">
                  <c:v>31.804475</c:v>
                </c:pt>
                <c:pt idx="46">
                  <c:v>32.597078000000003</c:v>
                </c:pt>
                <c:pt idx="47">
                  <c:v>33.121417999999998</c:v>
                </c:pt>
                <c:pt idx="48">
                  <c:v>34.857998000000002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F1-4E1E-A796-D56394A77A3E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45.1</c:v>
                </c:pt>
                <c:pt idx="1">
                  <c:v>46.4</c:v>
                </c:pt>
                <c:pt idx="2">
                  <c:v>46.1</c:v>
                </c:pt>
                <c:pt idx="3">
                  <c:v>44.1</c:v>
                </c:pt>
                <c:pt idx="4">
                  <c:v>46.4</c:v>
                </c:pt>
                <c:pt idx="5">
                  <c:v>44.6</c:v>
                </c:pt>
                <c:pt idx="6">
                  <c:v>44.7</c:v>
                </c:pt>
                <c:pt idx="7">
                  <c:v>43.6</c:v>
                </c:pt>
                <c:pt idx="8">
                  <c:v>43.9</c:v>
                </c:pt>
                <c:pt idx="9">
                  <c:v>44</c:v>
                </c:pt>
                <c:pt idx="10">
                  <c:v>42</c:v>
                </c:pt>
                <c:pt idx="11">
                  <c:v>41.9</c:v>
                </c:pt>
                <c:pt idx="12">
                  <c:v>42.4</c:v>
                </c:pt>
                <c:pt idx="13">
                  <c:v>43.2</c:v>
                </c:pt>
                <c:pt idx="14">
                  <c:v>42.8</c:v>
                </c:pt>
                <c:pt idx="15">
                  <c:v>44</c:v>
                </c:pt>
                <c:pt idx="16">
                  <c:v>46.3</c:v>
                </c:pt>
                <c:pt idx="17">
                  <c:v>44.6</c:v>
                </c:pt>
                <c:pt idx="18">
                  <c:v>43.2</c:v>
                </c:pt>
                <c:pt idx="19">
                  <c:v>42.1</c:v>
                </c:pt>
                <c:pt idx="20">
                  <c:v>41.9</c:v>
                </c:pt>
                <c:pt idx="21">
                  <c:v>42.4</c:v>
                </c:pt>
                <c:pt idx="22">
                  <c:v>42</c:v>
                </c:pt>
                <c:pt idx="23">
                  <c:v>43.1</c:v>
                </c:pt>
                <c:pt idx="24">
                  <c:v>44.3</c:v>
                </c:pt>
                <c:pt idx="25">
                  <c:v>45.3</c:v>
                </c:pt>
                <c:pt idx="26">
                  <c:v>45.2</c:v>
                </c:pt>
                <c:pt idx="27">
                  <c:v>46.2</c:v>
                </c:pt>
                <c:pt idx="28">
                  <c:v>44.5</c:v>
                </c:pt>
                <c:pt idx="29">
                  <c:v>45.4</c:v>
                </c:pt>
                <c:pt idx="30">
                  <c:v>44.9</c:v>
                </c:pt>
                <c:pt idx="31">
                  <c:v>44</c:v>
                </c:pt>
                <c:pt idx="32">
                  <c:v>43</c:v>
                </c:pt>
                <c:pt idx="33">
                  <c:v>42.1</c:v>
                </c:pt>
                <c:pt idx="34">
                  <c:v>42.4</c:v>
                </c:pt>
                <c:pt idx="35">
                  <c:v>41.5</c:v>
                </c:pt>
                <c:pt idx="36">
                  <c:v>38.9</c:v>
                </c:pt>
                <c:pt idx="37">
                  <c:v>39.299999999999997</c:v>
                </c:pt>
                <c:pt idx="38">
                  <c:v>38.9</c:v>
                </c:pt>
                <c:pt idx="39">
                  <c:v>39.627460328270793</c:v>
                </c:pt>
                <c:pt idx="40">
                  <c:v>40.837792217305726</c:v>
                </c:pt>
                <c:pt idx="41">
                  <c:v>42.085338</c:v>
                </c:pt>
                <c:pt idx="42">
                  <c:v>41.903275000000001</c:v>
                </c:pt>
                <c:pt idx="43">
                  <c:v>40.779305000000001</c:v>
                </c:pt>
                <c:pt idx="44">
                  <c:v>42.041486999999996</c:v>
                </c:pt>
                <c:pt idx="45">
                  <c:v>43.467016999999998</c:v>
                </c:pt>
                <c:pt idx="46">
                  <c:v>44.626781999999999</c:v>
                </c:pt>
                <c:pt idx="47">
                  <c:v>44.801169000000002</c:v>
                </c:pt>
                <c:pt idx="48">
                  <c:v>46.414338000000001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F1-4E1E-A796-D56394A77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2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4196715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</xdr:colOff>
      <xdr:row>1</xdr:row>
      <xdr:rowOff>441960</xdr:rowOff>
    </xdr:from>
    <xdr:to>
      <xdr:col>11</xdr:col>
      <xdr:colOff>198936</xdr:colOff>
      <xdr:row>14</xdr:row>
      <xdr:rowOff>86814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550544</xdr:rowOff>
    </xdr:from>
    <xdr:to>
      <xdr:col>16</xdr:col>
      <xdr:colOff>273983</xdr:colOff>
      <xdr:row>16</xdr:row>
      <xdr:rowOff>20684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578827</xdr:colOff>
      <xdr:row>2</xdr:row>
      <xdr:rowOff>571501</xdr:rowOff>
    </xdr:from>
    <xdr:to>
      <xdr:col>19</xdr:col>
      <xdr:colOff>107754</xdr:colOff>
      <xdr:row>16</xdr:row>
      <xdr:rowOff>41129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0.07435</cdr:y>
    </cdr:from>
    <cdr:to>
      <cdr:x>0.44655</cdr:x>
      <cdr:y>0.16088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162137"/>
          <a:ext cx="584699" cy="1886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it-IT" sz="700">
              <a:solidFill>
                <a:sysClr val="windowText" lastClr="000000"/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ysClr val="windowText" lastClr="000000"/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183697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302755</xdr:colOff>
      <xdr:row>9</xdr:row>
      <xdr:rowOff>24221</xdr:rowOff>
    </xdr:from>
    <xdr:to>
      <xdr:col>19</xdr:col>
      <xdr:colOff>79135</xdr:colOff>
      <xdr:row>20</xdr:row>
      <xdr:rowOff>172541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5616</xdr:colOff>
      <xdr:row>2</xdr:row>
      <xdr:rowOff>42655</xdr:rowOff>
    </xdr:from>
    <xdr:to>
      <xdr:col>14</xdr:col>
      <xdr:colOff>161925</xdr:colOff>
      <xdr:row>12</xdr:row>
      <xdr:rowOff>28575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</xdr:colOff>
      <xdr:row>2</xdr:row>
      <xdr:rowOff>38100</xdr:rowOff>
    </xdr:from>
    <xdr:to>
      <xdr:col>17</xdr:col>
      <xdr:colOff>219060</xdr:colOff>
      <xdr:row>16</xdr:row>
      <xdr:rowOff>110220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320040</xdr:rowOff>
    </xdr:from>
    <xdr:to>
      <xdr:col>16</xdr:col>
      <xdr:colOff>241544</xdr:colOff>
      <xdr:row>15</xdr:row>
      <xdr:rowOff>63745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342900</xdr:colOff>
      <xdr:row>2</xdr:row>
      <xdr:rowOff>0</xdr:rowOff>
    </xdr:from>
    <xdr:to>
      <xdr:col>19</xdr:col>
      <xdr:colOff>576189</xdr:colOff>
      <xdr:row>15</xdr:row>
      <xdr:rowOff>76445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13008</xdr:colOff>
      <xdr:row>1</xdr:row>
      <xdr:rowOff>383084</xdr:rowOff>
    </xdr:from>
    <xdr:to>
      <xdr:col>10</xdr:col>
      <xdr:colOff>416208</xdr:colOff>
      <xdr:row>11</xdr:row>
      <xdr:rowOff>119924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348615</xdr:colOff>
      <xdr:row>2</xdr:row>
      <xdr:rowOff>83819</xdr:rowOff>
    </xdr:from>
    <xdr:to>
      <xdr:col>21</xdr:col>
      <xdr:colOff>291465</xdr:colOff>
      <xdr:row>14</xdr:row>
      <xdr:rowOff>112394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3</xdr:row>
      <xdr:rowOff>1</xdr:rowOff>
    </xdr:from>
    <xdr:to>
      <xdr:col>13</xdr:col>
      <xdr:colOff>247650</xdr:colOff>
      <xdr:row>13</xdr:row>
      <xdr:rowOff>76201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571501"/>
          <a:ext cx="1990725" cy="196215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470959</xdr:colOff>
      <xdr:row>7</xdr:row>
      <xdr:rowOff>107065</xdr:rowOff>
    </xdr:from>
    <xdr:to>
      <xdr:col>12</xdr:col>
      <xdr:colOff>111525</xdr:colOff>
      <xdr:row>17</xdr:row>
      <xdr:rowOff>26785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183959</xdr:colOff>
      <xdr:row>7</xdr:row>
      <xdr:rowOff>93644</xdr:rowOff>
    </xdr:from>
    <xdr:to>
      <xdr:col>17</xdr:col>
      <xdr:colOff>30480</xdr:colOff>
      <xdr:row>17</xdr:row>
      <xdr:rowOff>15240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10</xdr:col>
      <xdr:colOff>409721</xdr:colOff>
      <xdr:row>13</xdr:row>
      <xdr:rowOff>189865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30480</xdr:colOff>
      <xdr:row>1</xdr:row>
      <xdr:rowOff>167640</xdr:rowOff>
    </xdr:from>
    <xdr:to>
      <xdr:col>18</xdr:col>
      <xdr:colOff>15129</xdr:colOff>
      <xdr:row>13</xdr:row>
      <xdr:rowOff>133117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601980</xdr:colOff>
      <xdr:row>2</xdr:row>
      <xdr:rowOff>7620</xdr:rowOff>
    </xdr:from>
    <xdr:to>
      <xdr:col>12</xdr:col>
      <xdr:colOff>583505</xdr:colOff>
      <xdr:row>13</xdr:row>
      <xdr:rowOff>172017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601345</xdr:colOff>
      <xdr:row>2</xdr:row>
      <xdr:rowOff>71755</xdr:rowOff>
    </xdr:from>
    <xdr:to>
      <xdr:col>13</xdr:col>
      <xdr:colOff>296545</xdr:colOff>
      <xdr:row>14</xdr:row>
      <xdr:rowOff>21955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590550</xdr:colOff>
      <xdr:row>5</xdr:row>
      <xdr:rowOff>35560</xdr:rowOff>
    </xdr:from>
    <xdr:to>
      <xdr:col>23</xdr:col>
      <xdr:colOff>476250</xdr:colOff>
      <xdr:row>16</xdr:row>
      <xdr:rowOff>169910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590550</xdr:colOff>
      <xdr:row>5</xdr:row>
      <xdr:rowOff>34290</xdr:rowOff>
    </xdr:from>
    <xdr:to>
      <xdr:col>28</xdr:col>
      <xdr:colOff>476250</xdr:colOff>
      <xdr:row>16</xdr:row>
      <xdr:rowOff>167370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</xdr:colOff>
      <xdr:row>2</xdr:row>
      <xdr:rowOff>94615</xdr:rowOff>
    </xdr:from>
    <xdr:to>
      <xdr:col>12</xdr:col>
      <xdr:colOff>321945</xdr:colOff>
      <xdr:row>17</xdr:row>
      <xdr:rowOff>94615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2</xdr:row>
      <xdr:rowOff>106680</xdr:rowOff>
    </xdr:from>
    <xdr:to>
      <xdr:col>12</xdr:col>
      <xdr:colOff>266700</xdr:colOff>
      <xdr:row>17</xdr:row>
      <xdr:rowOff>88900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12065</xdr:colOff>
      <xdr:row>2</xdr:row>
      <xdr:rowOff>493395</xdr:rowOff>
    </xdr:from>
    <xdr:to>
      <xdr:col>18</xdr:col>
      <xdr:colOff>316865</xdr:colOff>
      <xdr:row>14</xdr:row>
      <xdr:rowOff>94345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H4" sqref="H4"/>
    </sheetView>
  </sheetViews>
  <sheetFormatPr defaultColWidth="8.88671875" defaultRowHeight="14.4"/>
  <cols>
    <col min="1" max="1" width="2.109375" customWidth="1"/>
    <col min="2" max="2" width="7" customWidth="1"/>
    <col min="3" max="3" width="131.88671875" customWidth="1"/>
  </cols>
  <sheetData>
    <row r="3" spans="1:6" ht="17.399999999999999">
      <c r="C3" s="46"/>
    </row>
    <row r="4" spans="1:6" ht="49.35" customHeight="1">
      <c r="B4" s="47" t="s">
        <v>105</v>
      </c>
      <c r="C4" s="48"/>
      <c r="D4" s="49"/>
      <c r="E4" s="49"/>
      <c r="F4" s="49"/>
    </row>
    <row r="5" spans="1:6">
      <c r="A5" s="50"/>
      <c r="B5">
        <v>1</v>
      </c>
      <c r="C5" s="84" t="s">
        <v>230</v>
      </c>
    </row>
    <row r="6" spans="1:6">
      <c r="B6">
        <v>2</v>
      </c>
      <c r="C6" s="85" t="s">
        <v>231</v>
      </c>
    </row>
    <row r="7" spans="1:6">
      <c r="B7">
        <v>3</v>
      </c>
      <c r="C7" s="84" t="s">
        <v>217</v>
      </c>
    </row>
    <row r="8" spans="1:6">
      <c r="B8">
        <v>4</v>
      </c>
      <c r="C8" s="85" t="s">
        <v>218</v>
      </c>
    </row>
    <row r="9" spans="1:6">
      <c r="B9">
        <v>5</v>
      </c>
      <c r="C9" s="86" t="s">
        <v>219</v>
      </c>
    </row>
    <row r="10" spans="1:6">
      <c r="B10">
        <v>6</v>
      </c>
      <c r="C10" s="85" t="s">
        <v>220</v>
      </c>
    </row>
    <row r="11" spans="1:6">
      <c r="B11">
        <v>7</v>
      </c>
      <c r="C11" s="85" t="s">
        <v>235</v>
      </c>
    </row>
    <row r="12" spans="1:6">
      <c r="B12">
        <v>8</v>
      </c>
      <c r="C12" s="85" t="s">
        <v>182</v>
      </c>
    </row>
    <row r="13" spans="1:6">
      <c r="B13">
        <v>9</v>
      </c>
      <c r="C13" s="85" t="s">
        <v>237</v>
      </c>
    </row>
    <row r="14" spans="1:6">
      <c r="B14">
        <v>10</v>
      </c>
      <c r="C14" s="85" t="s">
        <v>221</v>
      </c>
    </row>
    <row r="15" spans="1:6">
      <c r="B15">
        <v>11</v>
      </c>
      <c r="C15" s="84" t="s">
        <v>222</v>
      </c>
    </row>
    <row r="16" spans="1:6">
      <c r="B16">
        <v>12</v>
      </c>
      <c r="C16" s="84" t="s">
        <v>238</v>
      </c>
    </row>
    <row r="17" spans="2:3">
      <c r="B17">
        <v>13</v>
      </c>
      <c r="C17" s="85" t="s">
        <v>223</v>
      </c>
    </row>
    <row r="18" spans="2:3">
      <c r="B18">
        <v>14</v>
      </c>
      <c r="C18" s="84" t="s">
        <v>224</v>
      </c>
    </row>
    <row r="19" spans="2:3">
      <c r="B19" t="s">
        <v>171</v>
      </c>
      <c r="C19" s="84" t="s">
        <v>225</v>
      </c>
    </row>
    <row r="20" spans="2:3">
      <c r="B20" t="s">
        <v>172</v>
      </c>
      <c r="C20" s="84" t="s">
        <v>226</v>
      </c>
    </row>
    <row r="21" spans="2:3">
      <c r="B21" t="s">
        <v>173</v>
      </c>
      <c r="C21" s="84" t="s">
        <v>227</v>
      </c>
    </row>
    <row r="22" spans="2:3">
      <c r="B22" t="s">
        <v>174</v>
      </c>
      <c r="C22" s="84" t="s">
        <v>228</v>
      </c>
    </row>
    <row r="23" spans="2:3">
      <c r="B23" t="s">
        <v>175</v>
      </c>
      <c r="C23" s="84" t="s">
        <v>152</v>
      </c>
    </row>
    <row r="24" spans="2:3">
      <c r="B24" t="s">
        <v>176</v>
      </c>
      <c r="C24" s="84" t="s">
        <v>163</v>
      </c>
    </row>
    <row r="25" spans="2:3">
      <c r="B25" t="s">
        <v>216</v>
      </c>
      <c r="C25" s="85" t="s">
        <v>229</v>
      </c>
    </row>
  </sheetData>
  <phoneticPr fontId="76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CALABRIA. ANNI 1881-2024. Valori assoluti "/>
    <hyperlink ref="C20" location="App_2!A1" display="Appendice 2. PIRAMIDI PER ETA' E PER GENERE. CALABRIA. ANNI 1881, 1951 E 2024. Valori percentuali"/>
    <hyperlink ref="C21" location="App_3!A1" display="Appendice 3. SPERANZA DI VITA ALLA NASCITA. CALABRIA. ANNI 1974-2025. Valori assoluti "/>
    <hyperlink ref="C22" location="App_4!A1" display="Appendice 4. NUMERO MEDIO DI FIGLI PER DONNA (TFT) E ETA' MEDIA AL PARTO. CALABRIA. ANNI 1952-2025. Valori assoluti "/>
    <hyperlink ref="C23" location="App_5!A1" display="Appendice 5. POPOLAZIONE RESIDENTE IN ETA' DI 6 ANNI E OLTRE PER GRADO DI ISTRUZIONE. CALABRIA. Censimenti dal 1951 a 2011, 2021, 2024"/>
    <hyperlink ref="C24" location="App_6!A1" display="Appendice 6. AZIENDE E RELATIVE SUPERFICI PER UBICAZIONE DEL CENTRO AZIENDALE IN CALABRIA (Universo Italia). Censimenti Agricoltura 1961-2020"/>
    <hyperlink ref="C25" location="App_7!A1" display="Appendice 7. TASSO DI OCCUPAZIONE 15-64 ANNI. CALABR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21"/>
  <sheetViews>
    <sheetView zoomScaleNormal="100" workbookViewId="0">
      <selection activeCell="H2" sqref="H2"/>
    </sheetView>
  </sheetViews>
  <sheetFormatPr defaultRowHeight="14.4"/>
  <cols>
    <col min="1" max="1" width="3.44140625" style="8" customWidth="1"/>
    <col min="2" max="2" width="6.44140625" style="20" customWidth="1"/>
    <col min="3" max="6" width="9.5546875" style="20" customWidth="1"/>
  </cols>
  <sheetData>
    <row r="1" spans="2:8">
      <c r="B1" s="29"/>
      <c r="C1" s="29"/>
      <c r="D1" s="29"/>
    </row>
    <row r="2" spans="2:8" ht="36">
      <c r="B2" s="30"/>
      <c r="C2" s="21" t="s">
        <v>194</v>
      </c>
      <c r="D2" s="21" t="s">
        <v>1</v>
      </c>
      <c r="E2" s="21" t="s">
        <v>180</v>
      </c>
      <c r="F2" s="21" t="s">
        <v>181</v>
      </c>
      <c r="H2" s="134" t="s">
        <v>230</v>
      </c>
    </row>
    <row r="3" spans="2:8">
      <c r="B3" s="31">
        <v>1861</v>
      </c>
      <c r="C3" s="214">
        <v>1.155</v>
      </c>
      <c r="D3" s="32">
        <v>26328</v>
      </c>
      <c r="E3" s="33">
        <f>C3/C$3*100</f>
        <v>100</v>
      </c>
      <c r="F3" s="33">
        <f>D3/D$3*100</f>
        <v>100</v>
      </c>
      <c r="G3" s="213"/>
    </row>
    <row r="4" spans="2:8">
      <c r="B4" s="31">
        <v>1871</v>
      </c>
      <c r="C4" s="214">
        <v>1.2190000000000001</v>
      </c>
      <c r="D4" s="32">
        <v>28151</v>
      </c>
      <c r="E4" s="33">
        <f t="shared" ref="E4:F21" si="0">C4/C$3*100</f>
        <v>105.54112554112554</v>
      </c>
      <c r="F4" s="33">
        <f t="shared" si="0"/>
        <v>106.9241871771498</v>
      </c>
      <c r="G4" s="213"/>
    </row>
    <row r="5" spans="2:8">
      <c r="B5" s="31">
        <v>1881</v>
      </c>
      <c r="C5" s="214">
        <v>1.282</v>
      </c>
      <c r="D5" s="32">
        <v>29791</v>
      </c>
      <c r="E5" s="33">
        <f t="shared" si="0"/>
        <v>110.99567099567101</v>
      </c>
      <c r="F5" s="33">
        <f t="shared" si="0"/>
        <v>113.15329687025219</v>
      </c>
      <c r="G5" s="213"/>
    </row>
    <row r="6" spans="2:8">
      <c r="B6" s="31"/>
      <c r="C6" s="215"/>
      <c r="D6" s="34"/>
      <c r="E6" s="33"/>
      <c r="F6" s="33"/>
      <c r="G6" s="213"/>
    </row>
    <row r="7" spans="2:8">
      <c r="B7" s="31">
        <v>1901</v>
      </c>
      <c r="C7" s="214">
        <v>1.4390000000000001</v>
      </c>
      <c r="D7" s="32">
        <v>33778</v>
      </c>
      <c r="E7" s="33">
        <f>C7/C$3*100</f>
        <v>124.58874458874459</v>
      </c>
      <c r="F7" s="33">
        <f t="shared" si="0"/>
        <v>128.29687025220298</v>
      </c>
      <c r="G7" s="213"/>
    </row>
    <row r="8" spans="2:8">
      <c r="B8" s="31">
        <v>1911</v>
      </c>
      <c r="C8" s="214">
        <v>1.526</v>
      </c>
      <c r="D8" s="32">
        <v>36921</v>
      </c>
      <c r="E8" s="33">
        <f t="shared" si="0"/>
        <v>132.12121212121212</v>
      </c>
      <c r="F8" s="33">
        <f t="shared" si="0"/>
        <v>140.23473108477666</v>
      </c>
      <c r="G8" s="213"/>
    </row>
    <row r="9" spans="2:8">
      <c r="B9" s="31">
        <v>1921</v>
      </c>
      <c r="C9" s="214">
        <v>1.627</v>
      </c>
      <c r="D9" s="32">
        <v>37856</v>
      </c>
      <c r="E9" s="33">
        <f t="shared" si="0"/>
        <v>140.86580086580088</v>
      </c>
      <c r="F9" s="33">
        <f t="shared" si="0"/>
        <v>143.7860832573686</v>
      </c>
      <c r="G9" s="213"/>
    </row>
    <row r="10" spans="2:8">
      <c r="B10" s="35">
        <v>1931</v>
      </c>
      <c r="C10" s="214">
        <v>1.7230000000000001</v>
      </c>
      <c r="D10" s="32">
        <v>41043</v>
      </c>
      <c r="E10" s="33">
        <f t="shared" si="0"/>
        <v>149.17748917748918</v>
      </c>
      <c r="F10" s="33">
        <f t="shared" si="0"/>
        <v>155.89106654512307</v>
      </c>
      <c r="G10" s="213"/>
    </row>
    <row r="11" spans="2:8">
      <c r="B11" s="35">
        <v>1936</v>
      </c>
      <c r="C11" s="214">
        <v>1.772</v>
      </c>
      <c r="D11" s="32">
        <v>42399</v>
      </c>
      <c r="E11" s="33">
        <f t="shared" si="0"/>
        <v>153.4199134199134</v>
      </c>
      <c r="F11" s="33">
        <f t="shared" si="0"/>
        <v>161.04147675478578</v>
      </c>
      <c r="G11" s="213"/>
    </row>
    <row r="12" spans="2:8">
      <c r="B12" s="31"/>
      <c r="C12" s="216"/>
      <c r="D12" s="34"/>
      <c r="E12" s="33"/>
      <c r="F12" s="33"/>
      <c r="G12" s="213"/>
    </row>
    <row r="13" spans="2:8">
      <c r="B13" s="35">
        <v>1951</v>
      </c>
      <c r="C13" s="214">
        <v>2.044</v>
      </c>
      <c r="D13" s="32">
        <v>47516</v>
      </c>
      <c r="E13" s="33">
        <f t="shared" si="0"/>
        <v>176.96969696969697</v>
      </c>
      <c r="F13" s="33">
        <f t="shared" si="0"/>
        <v>180.47705864478883</v>
      </c>
      <c r="G13" s="213"/>
    </row>
    <row r="14" spans="2:8">
      <c r="B14" s="35">
        <v>1961</v>
      </c>
      <c r="C14" s="214">
        <v>2.0449999999999999</v>
      </c>
      <c r="D14" s="32">
        <v>50624</v>
      </c>
      <c r="E14" s="33">
        <f t="shared" si="0"/>
        <v>177.05627705627705</v>
      </c>
      <c r="F14" s="33">
        <f t="shared" si="0"/>
        <v>192.28198116074142</v>
      </c>
      <c r="G14" s="213"/>
    </row>
    <row r="15" spans="2:8">
      <c r="B15" s="35">
        <v>1971</v>
      </c>
      <c r="C15" s="214">
        <v>1.988</v>
      </c>
      <c r="D15" s="32">
        <v>54137</v>
      </c>
      <c r="E15" s="33">
        <f t="shared" si="0"/>
        <v>172.12121212121212</v>
      </c>
      <c r="F15" s="33">
        <f t="shared" si="0"/>
        <v>205.62518991188088</v>
      </c>
      <c r="G15" s="213"/>
    </row>
    <row r="16" spans="2:8">
      <c r="B16" s="35">
        <v>1981</v>
      </c>
      <c r="C16" s="214">
        <v>2.0609999999999999</v>
      </c>
      <c r="D16" s="32">
        <v>56557</v>
      </c>
      <c r="E16" s="33">
        <f t="shared" si="0"/>
        <v>178.44155844155841</v>
      </c>
      <c r="F16" s="33">
        <f t="shared" si="0"/>
        <v>214.81692494682468</v>
      </c>
      <c r="G16" s="213"/>
      <c r="H16" s="17" t="s">
        <v>2</v>
      </c>
    </row>
    <row r="17" spans="2:8">
      <c r="B17" s="35">
        <v>1991</v>
      </c>
      <c r="C17" s="214">
        <v>2.0699999999999998</v>
      </c>
      <c r="D17" s="32">
        <v>56778.031000000003</v>
      </c>
      <c r="E17" s="33">
        <f t="shared" si="0"/>
        <v>179.22077922077921</v>
      </c>
      <c r="F17" s="33">
        <f t="shared" si="0"/>
        <v>215.65645320571255</v>
      </c>
      <c r="G17" s="213"/>
      <c r="H17" s="36"/>
    </row>
    <row r="18" spans="2:8">
      <c r="B18" s="35">
        <v>2001</v>
      </c>
      <c r="C18" s="214">
        <v>2.0110000000000001</v>
      </c>
      <c r="D18" s="32">
        <v>56996</v>
      </c>
      <c r="E18" s="33">
        <f t="shared" si="0"/>
        <v>174.11255411255414</v>
      </c>
      <c r="F18" s="33">
        <f t="shared" si="0"/>
        <v>216.48435126101489</v>
      </c>
      <c r="G18" s="213"/>
    </row>
    <row r="19" spans="2:8">
      <c r="B19" s="35">
        <v>2011</v>
      </c>
      <c r="C19" s="214">
        <v>1.9590000000000001</v>
      </c>
      <c r="D19" s="32">
        <v>59433.743999999999</v>
      </c>
      <c r="E19" s="33">
        <f t="shared" si="0"/>
        <v>169.6103896103896</v>
      </c>
      <c r="F19" s="33">
        <f t="shared" si="0"/>
        <v>225.74348222424794</v>
      </c>
      <c r="G19" s="213"/>
    </row>
    <row r="20" spans="2:8">
      <c r="B20" s="35">
        <v>2021</v>
      </c>
      <c r="C20" s="214">
        <v>1.855</v>
      </c>
      <c r="D20" s="32">
        <v>59030</v>
      </c>
      <c r="E20" s="33">
        <f t="shared" si="0"/>
        <v>160.60606060606059</v>
      </c>
      <c r="F20" s="33">
        <f t="shared" si="0"/>
        <v>224.20996657550899</v>
      </c>
      <c r="G20" s="213"/>
      <c r="H20" s="15"/>
    </row>
    <row r="21" spans="2:8">
      <c r="B21" s="35">
        <v>2024</v>
      </c>
      <c r="C21" s="214">
        <v>1.835</v>
      </c>
      <c r="D21" s="32">
        <v>58943</v>
      </c>
      <c r="E21" s="33">
        <f t="shared" si="0"/>
        <v>158.87445887445887</v>
      </c>
      <c r="F21" s="33">
        <f t="shared" si="0"/>
        <v>223.87951990276514</v>
      </c>
      <c r="G21" s="213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3"/>
  <sheetViews>
    <sheetView zoomScaleNormal="100" workbookViewId="0">
      <selection activeCell="M3" sqref="M3"/>
    </sheetView>
  </sheetViews>
  <sheetFormatPr defaultColWidth="8.88671875" defaultRowHeight="12"/>
  <cols>
    <col min="1" max="1" width="3.44140625" style="18" customWidth="1"/>
    <col min="2" max="2" width="3.44140625" style="24" customWidth="1"/>
    <col min="3" max="3" width="6" style="23" bestFit="1" customWidth="1"/>
    <col min="4" max="7" width="8.44140625" style="24" customWidth="1"/>
    <col min="8" max="8" width="3.44140625" style="24" customWidth="1"/>
    <col min="9" max="11" width="7.5546875" style="24" customWidth="1"/>
    <col min="12" max="16384" width="8.88671875" style="20"/>
  </cols>
  <sheetData>
    <row r="2" spans="2:13" ht="14.85" customHeight="1">
      <c r="B2" s="53"/>
      <c r="C2" s="228" t="s">
        <v>16</v>
      </c>
      <c r="D2" s="228"/>
      <c r="E2" s="228"/>
      <c r="F2" s="228"/>
      <c r="G2" s="228"/>
      <c r="I2" s="231" t="s">
        <v>3</v>
      </c>
      <c r="J2" s="232"/>
      <c r="K2" s="233"/>
    </row>
    <row r="3" spans="2:13" ht="53.85" customHeight="1"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I3" s="41"/>
      <c r="J3" s="38" t="s">
        <v>16</v>
      </c>
      <c r="K3" s="38" t="s">
        <v>1</v>
      </c>
      <c r="M3" s="134" t="s">
        <v>231</v>
      </c>
    </row>
    <row r="4" spans="2:13">
      <c r="C4" s="26">
        <v>1926</v>
      </c>
      <c r="D4" s="27">
        <v>14.83</v>
      </c>
      <c r="E4" s="27">
        <v>0.98</v>
      </c>
      <c r="F4" s="27">
        <v>-6.77</v>
      </c>
      <c r="G4" s="27">
        <v>9.0500000000000007</v>
      </c>
      <c r="I4" s="42" t="s">
        <v>9</v>
      </c>
      <c r="J4" s="43">
        <v>-4.6189074850000003</v>
      </c>
      <c r="K4" s="125">
        <v>-5.1860056371856853</v>
      </c>
      <c r="M4" s="22"/>
    </row>
    <row r="5" spans="2:13">
      <c r="C5" s="26">
        <v>1927</v>
      </c>
      <c r="D5" s="27">
        <v>14.81</v>
      </c>
      <c r="E5" s="27">
        <v>1.86</v>
      </c>
      <c r="F5" s="27">
        <v>-5.75</v>
      </c>
      <c r="G5" s="27">
        <v>10.92</v>
      </c>
      <c r="I5" s="42" t="s">
        <v>10</v>
      </c>
      <c r="J5" s="43">
        <v>-0.70238217400000003</v>
      </c>
      <c r="K5" s="125">
        <v>3.5610658215673934</v>
      </c>
      <c r="M5" s="22"/>
    </row>
    <row r="6" spans="2:13">
      <c r="C6" s="26">
        <v>1928</v>
      </c>
      <c r="D6" s="27">
        <v>14.04</v>
      </c>
      <c r="E6" s="27">
        <v>2.16</v>
      </c>
      <c r="F6" s="27">
        <v>-2.2400000000000002</v>
      </c>
      <c r="G6" s="27">
        <v>13.96</v>
      </c>
      <c r="I6" s="42" t="s">
        <v>8</v>
      </c>
      <c r="J6" s="43">
        <v>-6.4177095279999996</v>
      </c>
      <c r="K6" s="125">
        <v>-2.3619615210242557</v>
      </c>
      <c r="M6" s="22"/>
    </row>
    <row r="7" spans="2:13">
      <c r="C7" s="26">
        <v>1929</v>
      </c>
      <c r="D7" s="27">
        <v>15.28</v>
      </c>
      <c r="E7" s="27">
        <v>1.26</v>
      </c>
      <c r="F7" s="27">
        <v>-2.2999999999999998</v>
      </c>
      <c r="G7" s="27">
        <v>14.24</v>
      </c>
      <c r="I7" s="112"/>
      <c r="K7" s="82"/>
      <c r="M7" s="22"/>
    </row>
    <row r="8" spans="2:13">
      <c r="C8" s="26">
        <v>1930</v>
      </c>
      <c r="D8" s="27">
        <v>18.7</v>
      </c>
      <c r="E8" s="27">
        <v>1.26</v>
      </c>
      <c r="F8" s="27">
        <v>-1.89</v>
      </c>
      <c r="G8" s="27">
        <v>18.079999999999998</v>
      </c>
      <c r="I8" s="112"/>
      <c r="K8" s="82"/>
      <c r="M8" s="22"/>
    </row>
    <row r="9" spans="2:13">
      <c r="C9" s="28">
        <v>1931</v>
      </c>
      <c r="D9" s="27">
        <v>15.51</v>
      </c>
      <c r="E9" s="27">
        <v>1.27</v>
      </c>
      <c r="F9" s="27">
        <v>-0.66</v>
      </c>
      <c r="G9" s="27">
        <v>16.11</v>
      </c>
      <c r="I9" s="112"/>
      <c r="J9" s="82"/>
      <c r="K9" s="82"/>
      <c r="M9" s="22"/>
    </row>
    <row r="10" spans="2:13">
      <c r="C10" s="26">
        <v>1932</v>
      </c>
      <c r="D10" s="27">
        <v>16.75</v>
      </c>
      <c r="E10" s="27">
        <v>0.66</v>
      </c>
      <c r="F10" s="27">
        <v>-0.19</v>
      </c>
      <c r="G10" s="27">
        <v>17.21</v>
      </c>
      <c r="I10" s="113"/>
      <c r="J10" s="82"/>
      <c r="K10" s="82"/>
      <c r="M10" s="22"/>
    </row>
    <row r="11" spans="2:13">
      <c r="C11" s="26">
        <v>1933</v>
      </c>
      <c r="D11" s="27">
        <v>17.940000000000001</v>
      </c>
      <c r="E11" s="27">
        <v>1.17</v>
      </c>
      <c r="F11" s="27">
        <v>-0.47</v>
      </c>
      <c r="G11" s="27">
        <v>18.64</v>
      </c>
      <c r="I11" s="112"/>
      <c r="J11" s="82"/>
      <c r="K11" s="82"/>
      <c r="M11" s="22"/>
    </row>
    <row r="12" spans="2:13" ht="14.4">
      <c r="C12" s="26">
        <v>1934</v>
      </c>
      <c r="D12" s="27">
        <v>15.63</v>
      </c>
      <c r="E12" s="27">
        <v>-0.06</v>
      </c>
      <c r="F12" s="27">
        <v>-0.83</v>
      </c>
      <c r="G12" s="27">
        <v>14.74</v>
      </c>
      <c r="I12" s="114"/>
      <c r="J12" s="114"/>
      <c r="K12" s="114"/>
      <c r="M12" s="22"/>
    </row>
    <row r="13" spans="2:13">
      <c r="C13" s="26">
        <v>1935</v>
      </c>
      <c r="D13" s="27">
        <v>16.010000000000002</v>
      </c>
      <c r="E13" s="27">
        <v>-1.65</v>
      </c>
      <c r="F13" s="27">
        <v>-2</v>
      </c>
      <c r="G13" s="27">
        <v>12.37</v>
      </c>
      <c r="I13" s="229"/>
      <c r="J13" s="229"/>
      <c r="K13" s="229"/>
      <c r="M13" s="22"/>
    </row>
    <row r="14" spans="2:13">
      <c r="C14" s="26">
        <v>1936</v>
      </c>
      <c r="D14" s="27">
        <v>16.309999999999999</v>
      </c>
      <c r="E14" s="27">
        <v>-1.54</v>
      </c>
      <c r="F14" s="27">
        <v>-1.18</v>
      </c>
      <c r="G14" s="27">
        <v>13.58</v>
      </c>
      <c r="I14" s="111"/>
      <c r="J14" s="111"/>
      <c r="K14" s="111"/>
      <c r="M14" s="22"/>
    </row>
    <row r="15" spans="2:13">
      <c r="C15" s="26">
        <v>1937</v>
      </c>
      <c r="D15" s="27">
        <v>13.44</v>
      </c>
      <c r="E15" s="27">
        <v>-3.53</v>
      </c>
      <c r="F15" s="27">
        <v>-2.0299999999999998</v>
      </c>
      <c r="G15" s="27">
        <v>7.88</v>
      </c>
      <c r="I15" s="112"/>
      <c r="J15" s="82"/>
      <c r="K15" s="82"/>
      <c r="M15" s="22"/>
    </row>
    <row r="16" spans="2:13">
      <c r="C16" s="26">
        <v>1938</v>
      </c>
      <c r="D16" s="27">
        <v>15.08</v>
      </c>
      <c r="E16" s="27">
        <v>-2.57</v>
      </c>
      <c r="F16" s="27">
        <v>-2.1800000000000002</v>
      </c>
      <c r="G16" s="27">
        <v>10.33</v>
      </c>
      <c r="I16" s="112"/>
      <c r="J16" s="82"/>
      <c r="K16" s="82"/>
      <c r="M16" s="22"/>
    </row>
    <row r="17" spans="3:17">
      <c r="C17" s="26">
        <v>1939</v>
      </c>
      <c r="D17" s="27">
        <v>16.059999999999999</v>
      </c>
      <c r="E17" s="27">
        <v>-2.44</v>
      </c>
      <c r="F17" s="27">
        <v>-0.8</v>
      </c>
      <c r="G17" s="27">
        <v>12.82</v>
      </c>
      <c r="I17" s="112"/>
      <c r="J17" s="82"/>
      <c r="K17" s="82"/>
    </row>
    <row r="18" spans="3:17">
      <c r="C18" s="26">
        <v>1940</v>
      </c>
      <c r="D18" s="27">
        <v>16.13</v>
      </c>
      <c r="E18" s="27">
        <v>-1.84</v>
      </c>
      <c r="F18" s="27">
        <v>-0.09</v>
      </c>
      <c r="G18" s="27">
        <v>14.2</v>
      </c>
      <c r="I18" s="112"/>
      <c r="J18" s="82"/>
      <c r="K18" s="82"/>
      <c r="M18" s="36" t="s">
        <v>11</v>
      </c>
      <c r="N18" s="36"/>
      <c r="O18" s="36"/>
      <c r="P18" s="36"/>
      <c r="Q18" s="36"/>
    </row>
    <row r="19" spans="3:17">
      <c r="C19" s="28">
        <v>1941</v>
      </c>
      <c r="D19" s="27">
        <v>10.64</v>
      </c>
      <c r="E19" s="27">
        <v>-1.56</v>
      </c>
      <c r="F19" s="27">
        <v>0.18</v>
      </c>
      <c r="G19" s="27">
        <v>9.26</v>
      </c>
      <c r="I19" s="112"/>
      <c r="J19" s="82"/>
      <c r="K19" s="82"/>
      <c r="M19" s="210"/>
    </row>
    <row r="20" spans="3:17">
      <c r="C20" s="26">
        <v>1942</v>
      </c>
      <c r="D20" s="27">
        <v>11.81</v>
      </c>
      <c r="E20" s="27">
        <v>-1.44</v>
      </c>
      <c r="F20" s="27">
        <v>0.09</v>
      </c>
      <c r="G20" s="27">
        <v>10.45</v>
      </c>
      <c r="M20" s="22"/>
    </row>
    <row r="21" spans="3:17">
      <c r="C21" s="26">
        <v>1943</v>
      </c>
      <c r="D21" s="27">
        <v>9.3000000000000007</v>
      </c>
      <c r="E21" s="27">
        <v>0.52</v>
      </c>
      <c r="F21" s="27">
        <v>0</v>
      </c>
      <c r="G21" s="27">
        <v>9.82</v>
      </c>
      <c r="M21" s="22"/>
    </row>
    <row r="22" spans="3:17">
      <c r="C22" s="26">
        <v>1944</v>
      </c>
      <c r="D22" s="27">
        <v>10.08</v>
      </c>
      <c r="E22" s="27">
        <v>0.19</v>
      </c>
      <c r="F22" s="27">
        <v>0</v>
      </c>
      <c r="G22" s="27">
        <v>10.28</v>
      </c>
      <c r="M22" s="22"/>
    </row>
    <row r="23" spans="3:17">
      <c r="C23" s="26">
        <v>1945</v>
      </c>
      <c r="D23" s="27">
        <v>11.4</v>
      </c>
      <c r="E23" s="27">
        <v>1.03</v>
      </c>
      <c r="F23" s="27">
        <v>0</v>
      </c>
      <c r="G23" s="27">
        <v>12.43</v>
      </c>
      <c r="I23" s="227"/>
      <c r="J23" s="230"/>
      <c r="K23" s="230"/>
      <c r="L23" s="116"/>
      <c r="M23" s="22"/>
      <c r="P23" s="81"/>
    </row>
    <row r="24" spans="3:17">
      <c r="C24" s="26">
        <v>1946</v>
      </c>
      <c r="D24" s="27">
        <v>18.14</v>
      </c>
      <c r="E24" s="27">
        <v>-3.76</v>
      </c>
      <c r="F24" s="27">
        <v>-1.44</v>
      </c>
      <c r="G24" s="27">
        <v>12.93</v>
      </c>
      <c r="I24" s="227"/>
      <c r="J24" s="115"/>
      <c r="K24" s="115"/>
      <c r="L24" s="115"/>
      <c r="M24" s="22"/>
    </row>
    <row r="25" spans="3:17">
      <c r="C25" s="26">
        <v>1947</v>
      </c>
      <c r="D25" s="27">
        <v>20.86</v>
      </c>
      <c r="E25" s="27">
        <v>-3.91</v>
      </c>
      <c r="F25" s="27">
        <v>-4.84</v>
      </c>
      <c r="G25" s="27">
        <v>12.11</v>
      </c>
      <c r="I25" s="116"/>
      <c r="J25" s="117"/>
      <c r="K25" s="117"/>
      <c r="L25" s="118"/>
      <c r="M25" s="22"/>
    </row>
    <row r="26" spans="3:17">
      <c r="C26" s="26">
        <v>1948</v>
      </c>
      <c r="D26" s="27">
        <v>20.34</v>
      </c>
      <c r="E26" s="27">
        <v>-3.47</v>
      </c>
      <c r="F26" s="27">
        <v>-8.0399999999999991</v>
      </c>
      <c r="G26" s="27">
        <v>8.83</v>
      </c>
      <c r="I26" s="37"/>
      <c r="J26" s="39"/>
      <c r="K26" s="39"/>
      <c r="L26" s="40"/>
      <c r="M26" s="22"/>
    </row>
    <row r="27" spans="3:17">
      <c r="C27" s="26">
        <v>1949</v>
      </c>
      <c r="D27" s="27">
        <v>19.59</v>
      </c>
      <c r="E27" s="27">
        <v>-4.46</v>
      </c>
      <c r="F27" s="27">
        <v>-11.83</v>
      </c>
      <c r="G27" s="27">
        <v>3.3</v>
      </c>
      <c r="I27" s="37"/>
      <c r="J27" s="39"/>
      <c r="K27" s="39"/>
      <c r="L27" s="40"/>
      <c r="M27" s="22"/>
    </row>
    <row r="28" spans="3:17">
      <c r="C28" s="26">
        <v>1950</v>
      </c>
      <c r="D28" s="27">
        <v>19.72</v>
      </c>
      <c r="E28" s="27">
        <v>-3.35</v>
      </c>
      <c r="F28" s="27">
        <v>-10.43</v>
      </c>
      <c r="G28" s="27">
        <v>5.94</v>
      </c>
      <c r="L28" s="40"/>
      <c r="M28" s="22"/>
    </row>
    <row r="29" spans="3:17">
      <c r="C29" s="28">
        <v>1951</v>
      </c>
      <c r="D29" s="27">
        <v>17.079999999999998</v>
      </c>
      <c r="E29" s="27">
        <v>-3.57</v>
      </c>
      <c r="F29" s="27">
        <v>-11.56</v>
      </c>
      <c r="G29" s="27">
        <v>1.95</v>
      </c>
      <c r="L29" s="40"/>
      <c r="M29" s="22"/>
    </row>
    <row r="30" spans="3:17">
      <c r="C30" s="26">
        <v>1952</v>
      </c>
      <c r="D30" s="27">
        <v>15.85</v>
      </c>
      <c r="E30" s="27">
        <v>-3.39</v>
      </c>
      <c r="F30" s="27">
        <v>-10.15</v>
      </c>
      <c r="G30" s="27">
        <v>2.3199999999999998</v>
      </c>
      <c r="L30" s="37"/>
      <c r="M30" s="22"/>
    </row>
    <row r="31" spans="3:17">
      <c r="C31" s="26">
        <v>1953</v>
      </c>
      <c r="D31" s="27">
        <v>16.71</v>
      </c>
      <c r="E31" s="27">
        <v>-4.12</v>
      </c>
      <c r="F31" s="27">
        <v>-8.4700000000000006</v>
      </c>
      <c r="G31" s="27">
        <v>4.12</v>
      </c>
      <c r="L31" s="37"/>
      <c r="M31" s="22"/>
    </row>
    <row r="32" spans="3:17">
      <c r="C32" s="26">
        <v>1954</v>
      </c>
      <c r="D32" s="27">
        <v>18.27</v>
      </c>
      <c r="E32" s="27">
        <v>-4.74</v>
      </c>
      <c r="F32" s="27">
        <v>-14.54</v>
      </c>
      <c r="G32" s="27">
        <v>-1</v>
      </c>
      <c r="I32" s="37"/>
      <c r="J32" s="37"/>
      <c r="K32" s="37"/>
      <c r="L32" s="37"/>
      <c r="M32" s="22"/>
    </row>
    <row r="33" spans="3:13">
      <c r="C33" s="26">
        <v>1955</v>
      </c>
      <c r="D33" s="27">
        <v>17.989999999999998</v>
      </c>
      <c r="E33" s="27">
        <v>-5</v>
      </c>
      <c r="F33" s="27">
        <v>-13.08</v>
      </c>
      <c r="G33" s="27">
        <v>-0.09</v>
      </c>
      <c r="M33" s="22"/>
    </row>
    <row r="34" spans="3:13">
      <c r="C34" s="26">
        <v>1956</v>
      </c>
      <c r="D34" s="27">
        <v>16.79</v>
      </c>
      <c r="E34" s="27">
        <v>-5.3</v>
      </c>
      <c r="F34" s="27">
        <v>-14.28</v>
      </c>
      <c r="G34" s="27">
        <v>-2.79</v>
      </c>
      <c r="M34" s="22"/>
    </row>
    <row r="35" spans="3:13">
      <c r="C35" s="26">
        <v>1957</v>
      </c>
      <c r="D35" s="27">
        <v>16.63</v>
      </c>
      <c r="E35" s="27">
        <v>-6.46</v>
      </c>
      <c r="F35" s="27">
        <v>-13.88</v>
      </c>
      <c r="G35" s="27">
        <v>-3.71</v>
      </c>
      <c r="M35" s="22"/>
    </row>
    <row r="36" spans="3:13">
      <c r="C36" s="26">
        <v>1958</v>
      </c>
      <c r="D36" s="27">
        <v>15.99</v>
      </c>
      <c r="E36" s="27">
        <v>-7.22</v>
      </c>
      <c r="F36" s="27">
        <v>-8.8800000000000008</v>
      </c>
      <c r="G36" s="27">
        <v>-0.11</v>
      </c>
      <c r="M36" s="22"/>
    </row>
    <row r="37" spans="3:13">
      <c r="C37" s="26">
        <v>1959</v>
      </c>
      <c r="D37" s="27">
        <v>17.39</v>
      </c>
      <c r="E37" s="27">
        <v>-7.82</v>
      </c>
      <c r="F37" s="27">
        <v>-7.65</v>
      </c>
      <c r="G37" s="27">
        <v>1.92</v>
      </c>
      <c r="M37" s="22"/>
    </row>
    <row r="38" spans="3:13">
      <c r="C38" s="26">
        <v>1960</v>
      </c>
      <c r="D38" s="27">
        <v>16.920000000000002</v>
      </c>
      <c r="E38" s="27">
        <v>-11.25</v>
      </c>
      <c r="F38" s="27">
        <v>-10.48</v>
      </c>
      <c r="G38" s="27">
        <v>-4.8099999999999996</v>
      </c>
      <c r="M38" s="22"/>
    </row>
    <row r="39" spans="3:13">
      <c r="C39" s="28">
        <v>1961</v>
      </c>
      <c r="D39" s="27">
        <v>16.329999999999998</v>
      </c>
      <c r="E39" s="27">
        <v>-18.77</v>
      </c>
      <c r="F39" s="27">
        <v>-10.08</v>
      </c>
      <c r="G39" s="27">
        <v>-12.52</v>
      </c>
      <c r="M39" s="22"/>
    </row>
    <row r="40" spans="3:13">
      <c r="C40" s="26">
        <v>1962</v>
      </c>
      <c r="D40" s="27">
        <v>15.22</v>
      </c>
      <c r="E40" s="27">
        <v>-16.600000000000001</v>
      </c>
      <c r="F40" s="27">
        <v>-9.85</v>
      </c>
      <c r="G40" s="27">
        <v>-11.24</v>
      </c>
      <c r="M40" s="22"/>
    </row>
    <row r="41" spans="3:13">
      <c r="C41" s="26">
        <v>1963</v>
      </c>
      <c r="D41" s="27">
        <v>14.27</v>
      </c>
      <c r="E41" s="27">
        <v>-14.03</v>
      </c>
      <c r="F41" s="27">
        <v>-6.63</v>
      </c>
      <c r="G41" s="27">
        <v>-6.38</v>
      </c>
      <c r="M41" s="22"/>
    </row>
    <row r="42" spans="3:13">
      <c r="C42" s="26">
        <v>1964</v>
      </c>
      <c r="D42" s="27">
        <v>15.52</v>
      </c>
      <c r="E42" s="27">
        <v>-9.8699999999999992</v>
      </c>
      <c r="F42" s="27">
        <v>-6.14</v>
      </c>
      <c r="G42" s="27">
        <v>-0.5</v>
      </c>
      <c r="M42" s="22"/>
    </row>
    <row r="43" spans="3:13">
      <c r="C43" s="26">
        <v>1965</v>
      </c>
      <c r="D43" s="27">
        <v>14.16</v>
      </c>
      <c r="E43" s="27">
        <v>-5.23</v>
      </c>
      <c r="F43" s="27">
        <v>-6.95</v>
      </c>
      <c r="G43" s="27">
        <v>1.97</v>
      </c>
      <c r="M43" s="22"/>
    </row>
    <row r="44" spans="3:13">
      <c r="C44" s="26">
        <v>1966</v>
      </c>
      <c r="D44" s="27">
        <v>14.01</v>
      </c>
      <c r="E44" s="27">
        <v>-6.45</v>
      </c>
      <c r="F44" s="27">
        <v>-7.93</v>
      </c>
      <c r="G44" s="27">
        <v>-0.37</v>
      </c>
      <c r="M44" s="22"/>
    </row>
    <row r="45" spans="3:13">
      <c r="C45" s="26">
        <v>1967</v>
      </c>
      <c r="D45" s="27">
        <v>13.47</v>
      </c>
      <c r="E45" s="27">
        <v>-9.85</v>
      </c>
      <c r="F45" s="27">
        <v>-7.02</v>
      </c>
      <c r="G45" s="27">
        <v>-3.39</v>
      </c>
      <c r="M45" s="22"/>
    </row>
    <row r="46" spans="3:13">
      <c r="C46" s="26">
        <v>1968</v>
      </c>
      <c r="D46" s="27">
        <v>11.9</v>
      </c>
      <c r="E46" s="27">
        <v>-11.23</v>
      </c>
      <c r="F46" s="27">
        <v>-5.43</v>
      </c>
      <c r="G46" s="27">
        <v>-4.76</v>
      </c>
      <c r="M46" s="22"/>
    </row>
    <row r="47" spans="3:13">
      <c r="C47" s="26">
        <v>1969</v>
      </c>
      <c r="D47" s="27">
        <v>11.92</v>
      </c>
      <c r="E47" s="27">
        <v>-12.65</v>
      </c>
      <c r="F47" s="27">
        <v>-2.87</v>
      </c>
      <c r="G47" s="27">
        <v>-3.6</v>
      </c>
      <c r="M47" s="22"/>
    </row>
    <row r="48" spans="3:13">
      <c r="C48" s="26">
        <v>1970</v>
      </c>
      <c r="D48" s="27">
        <v>10.17</v>
      </c>
      <c r="E48" s="27">
        <v>-12.81</v>
      </c>
      <c r="F48" s="27">
        <v>-2.39</v>
      </c>
      <c r="G48" s="27">
        <v>-5.03</v>
      </c>
      <c r="M48" s="22"/>
    </row>
    <row r="49" spans="3:13">
      <c r="C49" s="28">
        <v>1971</v>
      </c>
      <c r="D49" s="27">
        <v>10.02</v>
      </c>
      <c r="E49" s="27">
        <v>-10.35</v>
      </c>
      <c r="F49" s="27">
        <v>-2.68</v>
      </c>
      <c r="G49" s="27">
        <v>-3</v>
      </c>
      <c r="M49" s="22"/>
    </row>
    <row r="50" spans="3:13">
      <c r="C50" s="26">
        <v>1972</v>
      </c>
      <c r="D50" s="27">
        <v>9.7899999999999991</v>
      </c>
      <c r="E50" s="27">
        <v>-8.2200000000000006</v>
      </c>
      <c r="F50" s="27">
        <v>-2.11</v>
      </c>
      <c r="G50" s="27">
        <v>-0.54</v>
      </c>
      <c r="M50" s="22"/>
    </row>
    <row r="51" spans="3:13">
      <c r="C51" s="26">
        <v>1973</v>
      </c>
      <c r="D51" s="27">
        <v>8.81</v>
      </c>
      <c r="E51" s="27">
        <v>-5.28</v>
      </c>
      <c r="F51" s="27">
        <v>-1.07</v>
      </c>
      <c r="G51" s="27">
        <v>2.46</v>
      </c>
      <c r="M51" s="22"/>
    </row>
    <row r="52" spans="3:13">
      <c r="C52" s="26">
        <v>1974</v>
      </c>
      <c r="D52" s="27">
        <v>8.8800000000000008</v>
      </c>
      <c r="E52" s="27">
        <v>-4.59</v>
      </c>
      <c r="F52" s="27">
        <v>-0.42</v>
      </c>
      <c r="G52" s="27">
        <v>3.87</v>
      </c>
      <c r="M52" s="22"/>
    </row>
    <row r="53" spans="3:13">
      <c r="C53" s="26">
        <v>1975</v>
      </c>
      <c r="D53" s="27">
        <v>8.36</v>
      </c>
      <c r="E53" s="27">
        <v>-3.8</v>
      </c>
      <c r="F53" s="27">
        <v>0.39</v>
      </c>
      <c r="G53" s="27">
        <v>4.95</v>
      </c>
      <c r="M53" s="22"/>
    </row>
    <row r="54" spans="3:13">
      <c r="C54" s="26">
        <v>1976</v>
      </c>
      <c r="D54" s="27">
        <v>8.6300000000000008</v>
      </c>
      <c r="E54" s="27">
        <v>-3.74</v>
      </c>
      <c r="F54" s="27">
        <v>0</v>
      </c>
      <c r="G54" s="27">
        <v>4.8899999999999997</v>
      </c>
      <c r="M54" s="22"/>
    </row>
    <row r="55" spans="3:13">
      <c r="C55" s="26">
        <v>1977</v>
      </c>
      <c r="D55" s="27">
        <v>7.92</v>
      </c>
      <c r="E55" s="27">
        <v>-4.6100000000000003</v>
      </c>
      <c r="F55" s="27">
        <v>-0.15</v>
      </c>
      <c r="G55" s="27">
        <v>3.15</v>
      </c>
      <c r="M55" s="22"/>
    </row>
    <row r="56" spans="3:13">
      <c r="C56" s="26">
        <v>1978</v>
      </c>
      <c r="D56" s="27">
        <v>7.23</v>
      </c>
      <c r="E56" s="27">
        <v>-4.09</v>
      </c>
      <c r="F56" s="27">
        <v>-0.41</v>
      </c>
      <c r="G56" s="27">
        <v>2.73</v>
      </c>
      <c r="M56" s="22"/>
    </row>
    <row r="57" spans="3:13">
      <c r="C57" s="26">
        <v>1979</v>
      </c>
      <c r="D57" s="27">
        <v>7.35</v>
      </c>
      <c r="E57" s="27">
        <v>-3.33</v>
      </c>
      <c r="F57" s="27">
        <v>-0.33</v>
      </c>
      <c r="G57" s="27">
        <v>3.7</v>
      </c>
      <c r="M57" s="22"/>
    </row>
    <row r="58" spans="3:13">
      <c r="C58" s="26">
        <v>1980</v>
      </c>
      <c r="D58" s="27">
        <v>6.22</v>
      </c>
      <c r="E58" s="27">
        <v>-3.35</v>
      </c>
      <c r="F58" s="27">
        <v>0.02</v>
      </c>
      <c r="G58" s="27">
        <v>2.88</v>
      </c>
      <c r="M58" s="22"/>
    </row>
    <row r="59" spans="3:13">
      <c r="C59" s="28">
        <v>1981</v>
      </c>
      <c r="D59" s="27">
        <v>6.91</v>
      </c>
      <c r="E59" s="27">
        <v>-2.81</v>
      </c>
      <c r="F59" s="27">
        <v>-0.21</v>
      </c>
      <c r="G59" s="27">
        <v>3.89</v>
      </c>
      <c r="M59" s="22"/>
    </row>
    <row r="60" spans="3:13">
      <c r="C60" s="26">
        <v>1982</v>
      </c>
      <c r="D60" s="27">
        <v>7.24</v>
      </c>
      <c r="E60" s="27">
        <v>-1.1399999999999999</v>
      </c>
      <c r="F60" s="27">
        <v>0.13</v>
      </c>
      <c r="G60" s="27">
        <v>6.23</v>
      </c>
      <c r="M60" s="22"/>
    </row>
    <row r="61" spans="3:13">
      <c r="C61" s="26">
        <v>1983</v>
      </c>
      <c r="D61" s="27">
        <v>6.56</v>
      </c>
      <c r="E61" s="27">
        <v>1.32</v>
      </c>
      <c r="F61" s="27">
        <v>-0.17</v>
      </c>
      <c r="G61" s="27">
        <v>7.72</v>
      </c>
      <c r="M61" s="22"/>
    </row>
    <row r="62" spans="3:13">
      <c r="C62" s="26">
        <v>1984</v>
      </c>
      <c r="D62" s="27">
        <v>6.77</v>
      </c>
      <c r="E62" s="27">
        <v>1.1000000000000001</v>
      </c>
      <c r="F62" s="27">
        <v>-0.02</v>
      </c>
      <c r="G62" s="27">
        <v>7.84</v>
      </c>
      <c r="M62" s="22"/>
    </row>
    <row r="63" spans="3:13">
      <c r="C63" s="26">
        <v>1985</v>
      </c>
      <c r="D63" s="27">
        <v>6.07</v>
      </c>
      <c r="E63" s="27">
        <v>0.04</v>
      </c>
      <c r="F63" s="27">
        <v>-0.03</v>
      </c>
      <c r="G63" s="27">
        <v>6.08</v>
      </c>
      <c r="M63" s="22"/>
    </row>
    <row r="64" spans="3:13">
      <c r="C64" s="26">
        <v>1986</v>
      </c>
      <c r="D64" s="27">
        <v>5.45</v>
      </c>
      <c r="E64" s="27">
        <v>-2.21</v>
      </c>
      <c r="F64" s="27">
        <v>-0.11</v>
      </c>
      <c r="G64" s="27">
        <v>3.12</v>
      </c>
      <c r="M64" s="22"/>
    </row>
    <row r="65" spans="3:13">
      <c r="C65" s="26">
        <v>1987</v>
      </c>
      <c r="D65" s="27">
        <v>5.26</v>
      </c>
      <c r="E65" s="27">
        <v>-3.15</v>
      </c>
      <c r="F65" s="27">
        <v>0.86</v>
      </c>
      <c r="G65" s="27">
        <v>2.96</v>
      </c>
      <c r="M65" s="22"/>
    </row>
    <row r="66" spans="3:13">
      <c r="C66" s="26">
        <v>1988</v>
      </c>
      <c r="D66" s="27">
        <v>5.9</v>
      </c>
      <c r="E66" s="27">
        <v>-4.4400000000000004</v>
      </c>
      <c r="F66" s="27">
        <v>0.6</v>
      </c>
      <c r="G66" s="27">
        <v>2.06</v>
      </c>
      <c r="M66" s="22"/>
    </row>
    <row r="67" spans="3:13">
      <c r="C67" s="26">
        <v>1989</v>
      </c>
      <c r="D67" s="27">
        <v>5.98</v>
      </c>
      <c r="E67" s="27">
        <v>-6.06</v>
      </c>
      <c r="F67" s="27">
        <v>0.49</v>
      </c>
      <c r="G67" s="27">
        <v>0.41</v>
      </c>
      <c r="M67" s="22"/>
    </row>
    <row r="68" spans="3:13">
      <c r="C68" s="26">
        <v>1990</v>
      </c>
      <c r="D68" s="27">
        <v>5.23</v>
      </c>
      <c r="E68" s="27">
        <v>-6.51</v>
      </c>
      <c r="F68" s="27">
        <v>0.53</v>
      </c>
      <c r="G68" s="27">
        <v>-0.75</v>
      </c>
      <c r="M68" s="22"/>
    </row>
    <row r="69" spans="3:13">
      <c r="C69" s="28">
        <v>1991</v>
      </c>
      <c r="D69" s="27">
        <v>4.1900000000000004</v>
      </c>
      <c r="E69" s="27">
        <v>-16.16</v>
      </c>
      <c r="F69" s="27">
        <v>-0.4</v>
      </c>
      <c r="G69" s="27">
        <v>-12.37</v>
      </c>
      <c r="M69" s="22"/>
    </row>
    <row r="70" spans="3:13">
      <c r="C70" s="26">
        <v>1992</v>
      </c>
      <c r="D70" s="27">
        <v>4.4310037706347183</v>
      </c>
      <c r="E70" s="27">
        <v>-5.8441451631474397</v>
      </c>
      <c r="F70" s="27">
        <v>-0.48136791699765752</v>
      </c>
      <c r="G70" s="27">
        <v>-1.8945093095103789</v>
      </c>
      <c r="M70" s="22"/>
    </row>
    <row r="71" spans="3:13">
      <c r="C71" s="26">
        <v>1993</v>
      </c>
      <c r="D71" s="27">
        <v>3.7931340740036248</v>
      </c>
      <c r="E71" s="27">
        <v>-2.2268993077058412</v>
      </c>
      <c r="F71" s="27">
        <v>-0.56579988930843905</v>
      </c>
      <c r="G71" s="27">
        <v>1.0004348769893445</v>
      </c>
      <c r="M71" s="22"/>
    </row>
    <row r="72" spans="3:13">
      <c r="C72" s="26">
        <v>1994</v>
      </c>
      <c r="D72" s="27">
        <v>2.6525500662774486</v>
      </c>
      <c r="E72" s="27">
        <v>-3.27938443412951</v>
      </c>
      <c r="F72" s="27">
        <v>-0.53341426515287382</v>
      </c>
      <c r="G72" s="27">
        <v>-1.1602486330049353</v>
      </c>
      <c r="M72" s="22"/>
    </row>
    <row r="73" spans="3:13">
      <c r="C73" s="26">
        <v>1995</v>
      </c>
      <c r="D73" s="27">
        <v>2.5138882999024639</v>
      </c>
      <c r="E73" s="27">
        <v>-3.2384425718041765</v>
      </c>
      <c r="F73" s="27">
        <v>-0.63295510307935565</v>
      </c>
      <c r="G73" s="27">
        <v>-1.3575093749810683</v>
      </c>
      <c r="M73" s="22"/>
    </row>
    <row r="74" spans="3:13">
      <c r="C74" s="26">
        <v>1996</v>
      </c>
      <c r="D74" s="27">
        <v>2.0775053230610618</v>
      </c>
      <c r="E74" s="27">
        <v>-4.1467550148710632</v>
      </c>
      <c r="F74" s="27">
        <v>-0.58857794566386323</v>
      </c>
      <c r="G74" s="27">
        <v>-2.6578276374738645</v>
      </c>
      <c r="M74" s="22"/>
    </row>
    <row r="75" spans="3:13">
      <c r="C75" s="26">
        <v>1997</v>
      </c>
      <c r="D75" s="27">
        <v>1.7026184089284218</v>
      </c>
      <c r="E75" s="27">
        <v>-3.8065404703045038</v>
      </c>
      <c r="F75" s="27">
        <v>-0.97014183941230447</v>
      </c>
      <c r="G75" s="27">
        <v>-3.0740639007883863</v>
      </c>
      <c r="M75" s="22"/>
    </row>
    <row r="76" spans="3:13">
      <c r="C76" s="26">
        <v>1998</v>
      </c>
      <c r="D76" s="27">
        <v>1.2417076902770376</v>
      </c>
      <c r="E76" s="27">
        <v>-4.5258778726711872</v>
      </c>
      <c r="F76" s="27">
        <v>-1.1957547285108796</v>
      </c>
      <c r="G76" s="27">
        <v>-4.4799249109050292</v>
      </c>
      <c r="M76" s="22"/>
    </row>
    <row r="77" spans="3:13">
      <c r="C77" s="26">
        <v>1999</v>
      </c>
      <c r="D77" s="27">
        <v>0.93143392901687028</v>
      </c>
      <c r="E77" s="27">
        <v>-5.6510268506105312</v>
      </c>
      <c r="F77" s="27">
        <v>-1.6608523726374695</v>
      </c>
      <c r="G77" s="27">
        <v>-6.38044529423113</v>
      </c>
      <c r="M77" s="22"/>
    </row>
    <row r="78" spans="3:13">
      <c r="C78" s="26">
        <v>2000</v>
      </c>
      <c r="D78" s="27">
        <v>0.80262355102108396</v>
      </c>
      <c r="E78" s="27">
        <v>-4.7564341471840592</v>
      </c>
      <c r="F78" s="27">
        <v>-0.63508082700867785</v>
      </c>
      <c r="G78" s="27">
        <v>-4.5888914231716527</v>
      </c>
      <c r="M78" s="22"/>
    </row>
    <row r="79" spans="3:13">
      <c r="C79" s="28">
        <v>2001</v>
      </c>
      <c r="D79" s="27">
        <v>0.7611364049901912</v>
      </c>
      <c r="E79" s="27">
        <v>-5.0232019830312815</v>
      </c>
      <c r="F79" s="27">
        <v>-0.97640228569610421</v>
      </c>
      <c r="G79" s="27">
        <v>-5.2384678637371946</v>
      </c>
      <c r="M79" s="22"/>
    </row>
    <row r="80" spans="3:13">
      <c r="C80" s="26">
        <v>2002</v>
      </c>
      <c r="D80" s="27">
        <v>0.65569647540689113</v>
      </c>
      <c r="E80" s="27">
        <v>-6.4960857814664443</v>
      </c>
      <c r="F80" s="27">
        <v>1.6397401964893792</v>
      </c>
      <c r="G80" s="27">
        <v>-4.2006491095701737</v>
      </c>
      <c r="M80" s="22"/>
    </row>
    <row r="81" spans="3:13">
      <c r="C81" s="26">
        <v>2003</v>
      </c>
      <c r="D81" s="27">
        <v>0.25997634215286408</v>
      </c>
      <c r="E81" s="27">
        <v>-5.7249790269085512</v>
      </c>
      <c r="F81" s="27">
        <v>5.8799649231919897</v>
      </c>
      <c r="G81" s="27">
        <v>0.41496223843630275</v>
      </c>
      <c r="M81" s="22"/>
    </row>
    <row r="82" spans="3:13">
      <c r="C82" s="26">
        <v>2004</v>
      </c>
      <c r="D82" s="27">
        <v>0.7669141897659284</v>
      </c>
      <c r="E82" s="27">
        <v>-7.3515562697614403</v>
      </c>
      <c r="F82" s="27">
        <v>2.2917259426382248</v>
      </c>
      <c r="G82" s="27">
        <v>-4.2929161373572873</v>
      </c>
      <c r="M82" s="22"/>
    </row>
    <row r="83" spans="3:13">
      <c r="C83" s="26">
        <v>2005</v>
      </c>
      <c r="D83" s="27">
        <v>4.4288127485388067E-2</v>
      </c>
      <c r="E83" s="27">
        <v>-6.2531816364312123</v>
      </c>
      <c r="F83" s="27">
        <v>1.1373996376929207</v>
      </c>
      <c r="G83" s="27">
        <v>-5.071493871252903</v>
      </c>
      <c r="M83" s="22"/>
    </row>
    <row r="84" spans="3:13">
      <c r="C84" s="26">
        <v>2006</v>
      </c>
      <c r="D84" s="27">
        <v>0.46232985414100097</v>
      </c>
      <c r="E84" s="27">
        <v>-6.044178804300679</v>
      </c>
      <c r="F84" s="27">
        <v>0.51695963996947814</v>
      </c>
      <c r="G84" s="27">
        <v>-5.0648893101901997</v>
      </c>
      <c r="M84" s="22"/>
    </row>
    <row r="85" spans="3:13">
      <c r="C85" s="26">
        <v>2007</v>
      </c>
      <c r="D85" s="27">
        <v>6.5806058409457443E-3</v>
      </c>
      <c r="E85" s="27">
        <v>-5.5069546879729812</v>
      </c>
      <c r="F85" s="27">
        <v>9.1095832856661243</v>
      </c>
      <c r="G85" s="27">
        <v>3.609209203534089</v>
      </c>
      <c r="M85" s="22"/>
    </row>
    <row r="86" spans="3:13">
      <c r="C86" s="26">
        <v>2008</v>
      </c>
      <c r="D86" s="27">
        <v>-0.19617687671243958</v>
      </c>
      <c r="E86" s="27">
        <v>-5.7528363485415914</v>
      </c>
      <c r="F86" s="27">
        <v>4.6748747476371557</v>
      </c>
      <c r="G86" s="27">
        <v>-1.2741384776168756</v>
      </c>
      <c r="M86" s="22"/>
    </row>
    <row r="87" spans="3:13">
      <c r="C87" s="26">
        <v>2009</v>
      </c>
      <c r="D87" s="27">
        <v>-0.40150160587984673</v>
      </c>
      <c r="E87" s="27">
        <v>-4.6656208047702235</v>
      </c>
      <c r="F87" s="27">
        <v>3.5871864787625651</v>
      </c>
      <c r="G87" s="27">
        <v>-1.4799359318875047</v>
      </c>
      <c r="M87" s="22"/>
    </row>
    <row r="88" spans="3:13">
      <c r="C88" s="26">
        <v>2010</v>
      </c>
      <c r="D88" s="27">
        <v>-0.17335445689493276</v>
      </c>
      <c r="E88" s="27">
        <v>-4.5127916074139947</v>
      </c>
      <c r="F88" s="27">
        <v>3.8878031707138425</v>
      </c>
      <c r="G88" s="27">
        <v>-0.79834289359508448</v>
      </c>
      <c r="M88" s="22"/>
    </row>
    <row r="89" spans="3:13">
      <c r="C89" s="28">
        <v>2011</v>
      </c>
      <c r="D89" s="27">
        <v>-0.71359963051171338</v>
      </c>
      <c r="E89" s="27">
        <v>-4.5896738682200739</v>
      </c>
      <c r="F89" s="27">
        <v>3.520289500163047</v>
      </c>
      <c r="G89" s="27">
        <v>-1.7829839985687403</v>
      </c>
      <c r="M89" s="22"/>
    </row>
    <row r="90" spans="3:13">
      <c r="C90" s="26">
        <v>2012</v>
      </c>
      <c r="D90" s="27">
        <v>-1.1518797160799661</v>
      </c>
      <c r="E90" s="27">
        <v>-5.2592670605647571</v>
      </c>
      <c r="F90" s="27">
        <v>3.3045312526234007</v>
      </c>
      <c r="G90" s="27">
        <v>-3.1066155240213225</v>
      </c>
      <c r="M90" s="22"/>
    </row>
    <row r="91" spans="3:13">
      <c r="C91" s="26">
        <v>2013</v>
      </c>
      <c r="D91" s="27">
        <v>-1.0559457396925414</v>
      </c>
      <c r="E91" s="27">
        <v>-4.0702372256071433</v>
      </c>
      <c r="F91" s="27">
        <v>2.981643888165654</v>
      </c>
      <c r="G91" s="27">
        <v>-2.1445390771340307</v>
      </c>
      <c r="M91" s="22"/>
    </row>
    <row r="92" spans="3:13">
      <c r="C92" s="26">
        <v>2014</v>
      </c>
      <c r="D92" s="27">
        <v>-1.4250788819013191</v>
      </c>
      <c r="E92" s="27">
        <v>-3.570881433795086</v>
      </c>
      <c r="F92" s="27">
        <v>1.6746978676758504</v>
      </c>
      <c r="G92" s="27">
        <v>-3.3212624480205548</v>
      </c>
      <c r="M92" s="22"/>
    </row>
    <row r="93" spans="3:13">
      <c r="C93" s="26">
        <v>2015</v>
      </c>
      <c r="D93" s="27">
        <v>-2.02</v>
      </c>
      <c r="E93" s="27">
        <v>-4.03</v>
      </c>
      <c r="F93" s="27">
        <v>1.61</v>
      </c>
      <c r="G93" s="27">
        <v>-4.4400000000000004</v>
      </c>
      <c r="M93" s="22"/>
    </row>
    <row r="94" spans="3:13">
      <c r="C94" s="26">
        <v>2016</v>
      </c>
      <c r="D94" s="27">
        <v>-1.67</v>
      </c>
      <c r="E94" s="27">
        <v>-4.42</v>
      </c>
      <c r="F94" s="27">
        <v>1.97</v>
      </c>
      <c r="G94" s="27">
        <v>-4.12</v>
      </c>
      <c r="M94" s="22"/>
    </row>
    <row r="95" spans="3:13">
      <c r="C95" s="26">
        <v>2017</v>
      </c>
      <c r="D95" s="27">
        <v>-2.66</v>
      </c>
      <c r="E95" s="27">
        <v>-5.27</v>
      </c>
      <c r="F95" s="27">
        <v>2.2999999999999998</v>
      </c>
      <c r="G95" s="27">
        <v>-5.62</v>
      </c>
      <c r="M95" s="22"/>
    </row>
    <row r="96" spans="3:13">
      <c r="C96" s="26">
        <v>2018</v>
      </c>
      <c r="D96" s="27">
        <v>-2.39</v>
      </c>
      <c r="E96" s="27">
        <v>-6</v>
      </c>
      <c r="F96" s="27">
        <v>2.0099999999999998</v>
      </c>
      <c r="G96" s="27">
        <v>-6.38</v>
      </c>
      <c r="M96" s="22"/>
    </row>
    <row r="97" spans="3:13">
      <c r="C97" s="26">
        <v>2019</v>
      </c>
      <c r="D97" s="27">
        <v>-2.98</v>
      </c>
      <c r="E97" s="27">
        <v>-5.83</v>
      </c>
      <c r="F97" s="27">
        <v>1.1100000000000001</v>
      </c>
      <c r="G97" s="27">
        <v>-7.7</v>
      </c>
      <c r="M97" s="22"/>
    </row>
    <row r="98" spans="3:13">
      <c r="C98" s="26">
        <v>2020</v>
      </c>
      <c r="D98" s="27">
        <v>-3.76</v>
      </c>
      <c r="E98" s="27">
        <v>-4.41</v>
      </c>
      <c r="F98" s="27">
        <v>0.66</v>
      </c>
      <c r="G98" s="27">
        <v>-7.5</v>
      </c>
      <c r="M98" s="22"/>
    </row>
    <row r="99" spans="3:13">
      <c r="C99" s="26">
        <v>2021</v>
      </c>
      <c r="D99" s="27">
        <v>-5.07</v>
      </c>
      <c r="E99" s="27">
        <v>-4.3</v>
      </c>
      <c r="F99" s="27">
        <v>2.65</v>
      </c>
      <c r="G99" s="27">
        <v>-6.71</v>
      </c>
      <c r="M99" s="22"/>
    </row>
    <row r="100" spans="3:13">
      <c r="C100" s="26">
        <v>2022</v>
      </c>
      <c r="D100" s="27">
        <v>-5.13</v>
      </c>
      <c r="E100" s="27">
        <v>-5.28</v>
      </c>
      <c r="F100" s="27">
        <v>4.9800000000000004</v>
      </c>
      <c r="G100" s="27">
        <v>-5.42</v>
      </c>
      <c r="M100" s="22"/>
    </row>
    <row r="101" spans="3:13">
      <c r="C101" s="26">
        <v>2023</v>
      </c>
      <c r="D101" s="27">
        <v>-4.72</v>
      </c>
      <c r="E101" s="27">
        <v>-5.43</v>
      </c>
      <c r="F101" s="27">
        <v>5.75</v>
      </c>
      <c r="G101" s="27">
        <v>-4.4000000000000004</v>
      </c>
      <c r="M101" s="22"/>
    </row>
    <row r="102" spans="3:13">
      <c r="C102" s="26">
        <v>2024</v>
      </c>
      <c r="D102" s="27">
        <v>-4.43</v>
      </c>
      <c r="E102" s="27">
        <v>-4.43</v>
      </c>
      <c r="F102" s="27">
        <v>6.36</v>
      </c>
      <c r="G102" s="27">
        <v>-2.5</v>
      </c>
      <c r="M102" s="22"/>
    </row>
    <row r="103" spans="3:13">
      <c r="E103" s="83"/>
      <c r="F103" s="83"/>
      <c r="G103" s="8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G23" sqref="G23"/>
    </sheetView>
  </sheetViews>
  <sheetFormatPr defaultRowHeight="14.4"/>
  <cols>
    <col min="1" max="1" width="3.44140625" style="18" customWidth="1"/>
    <col min="2" max="2" width="8.88671875" style="20"/>
    <col min="3" max="4" width="8.88671875" style="19"/>
    <col min="5" max="5" width="8.88671875" style="20"/>
  </cols>
  <sheetData>
    <row r="2" spans="2:6" ht="21" customHeight="1">
      <c r="B2" s="106" t="s">
        <v>12</v>
      </c>
      <c r="C2" s="29"/>
      <c r="D2" s="29"/>
      <c r="F2" s="134" t="s">
        <v>217</v>
      </c>
    </row>
    <row r="3" spans="2:6">
      <c r="B3" s="30"/>
      <c r="C3" s="44" t="s">
        <v>16</v>
      </c>
      <c r="D3" s="44" t="s">
        <v>1</v>
      </c>
    </row>
    <row r="4" spans="2:6">
      <c r="B4" s="30">
        <v>1881</v>
      </c>
      <c r="C4" s="45">
        <v>12.8</v>
      </c>
      <c r="D4" s="45">
        <v>15.913783293408484</v>
      </c>
    </row>
    <row r="5" spans="2:6">
      <c r="B5" s="30"/>
      <c r="C5" s="45"/>
      <c r="D5" s="45"/>
    </row>
    <row r="6" spans="2:6">
      <c r="B6" s="30">
        <v>1901</v>
      </c>
      <c r="C6" s="45">
        <v>16.760000000000002</v>
      </c>
      <c r="D6" s="45">
        <v>18.0854183246778</v>
      </c>
    </row>
    <row r="7" spans="2:6">
      <c r="B7" s="30">
        <v>1911</v>
      </c>
      <c r="C7" s="45">
        <v>19.190000000000001</v>
      </c>
      <c r="D7" s="45">
        <v>19.129833000447871</v>
      </c>
    </row>
    <row r="8" spans="2:6">
      <c r="B8" s="30">
        <v>1921</v>
      </c>
      <c r="C8" s="45">
        <v>21.03</v>
      </c>
      <c r="D8" s="45">
        <v>21.610463789294357</v>
      </c>
    </row>
    <row r="9" spans="2:6">
      <c r="B9" s="30">
        <v>1931</v>
      </c>
      <c r="C9" s="45">
        <v>21.56</v>
      </c>
      <c r="D9" s="45">
        <v>24.626870770154216</v>
      </c>
    </row>
    <row r="10" spans="2:6">
      <c r="B10" s="30">
        <v>1936</v>
      </c>
      <c r="C10" s="45">
        <v>20.07</v>
      </c>
      <c r="D10" s="45">
        <v>24.276084370347093</v>
      </c>
    </row>
    <row r="11" spans="2:6">
      <c r="B11" s="30"/>
      <c r="C11" s="45"/>
      <c r="D11" s="45"/>
    </row>
    <row r="12" spans="2:6">
      <c r="B12" s="30">
        <v>1951</v>
      </c>
      <c r="C12" s="45">
        <v>21.96</v>
      </c>
      <c r="D12" s="45">
        <v>33.531266062719183</v>
      </c>
    </row>
    <row r="13" spans="2:6">
      <c r="B13" s="30">
        <v>1961</v>
      </c>
      <c r="C13" s="45">
        <v>25.77</v>
      </c>
      <c r="D13" s="45">
        <v>41.871290228037921</v>
      </c>
    </row>
    <row r="14" spans="2:6">
      <c r="B14" s="30">
        <v>1971</v>
      </c>
      <c r="C14" s="45">
        <v>36.36</v>
      </c>
      <c r="D14" s="45">
        <v>47.600159347126329</v>
      </c>
    </row>
    <row r="15" spans="2:6">
      <c r="B15" s="30">
        <v>1981</v>
      </c>
      <c r="C15" s="45">
        <v>45.56</v>
      </c>
      <c r="D15" s="45">
        <v>61.719691936105484</v>
      </c>
      <c r="F15" s="36" t="s">
        <v>2</v>
      </c>
    </row>
    <row r="16" spans="2:6">
      <c r="B16" s="30">
        <v>1991</v>
      </c>
      <c r="C16" s="45">
        <v>63.83</v>
      </c>
      <c r="D16" s="45">
        <v>96.572418060878178</v>
      </c>
      <c r="F16" s="36" t="s">
        <v>232</v>
      </c>
    </row>
    <row r="17" spans="2:6">
      <c r="B17" s="30">
        <v>2001</v>
      </c>
      <c r="C17" s="45">
        <v>102.32</v>
      </c>
      <c r="D17" s="45">
        <v>131.37888373522264</v>
      </c>
    </row>
    <row r="18" spans="2:6">
      <c r="B18" s="30">
        <v>2011</v>
      </c>
      <c r="C18" s="45">
        <v>134.31</v>
      </c>
      <c r="D18" s="45">
        <v>148.74979627177038</v>
      </c>
    </row>
    <row r="19" spans="2:6">
      <c r="B19" s="30">
        <v>2021</v>
      </c>
      <c r="C19" s="45">
        <v>178.56</v>
      </c>
      <c r="D19" s="45">
        <v>187.60732436602069</v>
      </c>
      <c r="F19" s="16"/>
    </row>
    <row r="20" spans="2:6">
      <c r="B20" s="30">
        <v>2024</v>
      </c>
      <c r="C20" s="45">
        <v>196.72</v>
      </c>
      <c r="D20" s="45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I21" sqref="I21"/>
    </sheetView>
  </sheetViews>
  <sheetFormatPr defaultRowHeight="14.4"/>
  <cols>
    <col min="1" max="1" width="3.44140625" style="18" customWidth="1"/>
    <col min="2" max="2" width="14.44140625" style="20" customWidth="1"/>
    <col min="3" max="4" width="8.5546875" style="20"/>
  </cols>
  <sheetData>
    <row r="2" spans="2:6" ht="26.1" customHeight="1">
      <c r="B2" s="106" t="s">
        <v>13</v>
      </c>
      <c r="F2" s="134" t="s">
        <v>218</v>
      </c>
    </row>
    <row r="3" spans="2:6">
      <c r="B3" s="87"/>
      <c r="C3" s="87">
        <v>2025</v>
      </c>
      <c r="D3" s="87">
        <v>1974</v>
      </c>
      <c r="E3" s="7"/>
    </row>
    <row r="4" spans="2:6">
      <c r="B4" s="30" t="s">
        <v>14</v>
      </c>
      <c r="C4" s="33">
        <v>82.075000000000003</v>
      </c>
      <c r="D4" s="33">
        <v>71.314999999999998</v>
      </c>
      <c r="E4" s="7"/>
    </row>
    <row r="5" spans="2:6">
      <c r="B5" s="30" t="s">
        <v>104</v>
      </c>
      <c r="C5" s="33">
        <v>82.593999999999994</v>
      </c>
      <c r="D5" s="33">
        <v>73.768000000000001</v>
      </c>
      <c r="E5" s="7"/>
    </row>
    <row r="6" spans="2:6">
      <c r="B6" s="30" t="s">
        <v>15</v>
      </c>
      <c r="C6" s="33">
        <v>82.605999999999995</v>
      </c>
      <c r="D6" s="33">
        <v>73.165000000000006</v>
      </c>
      <c r="E6" s="7"/>
    </row>
    <row r="7" spans="2:6">
      <c r="B7" s="30" t="s">
        <v>16</v>
      </c>
      <c r="C7" s="33">
        <v>82.864999999999995</v>
      </c>
      <c r="D7" s="33">
        <v>73.873000000000005</v>
      </c>
      <c r="E7" s="7"/>
    </row>
    <row r="8" spans="2:6">
      <c r="B8" s="30" t="s">
        <v>17</v>
      </c>
      <c r="C8" s="33">
        <v>83.091999999999999</v>
      </c>
      <c r="D8" s="33">
        <v>73.375</v>
      </c>
      <c r="E8" s="7"/>
    </row>
    <row r="9" spans="2:6">
      <c r="B9" s="30" t="s">
        <v>18</v>
      </c>
      <c r="C9" s="33">
        <v>83.106999999999999</v>
      </c>
      <c r="D9" s="33">
        <v>73.777000000000001</v>
      </c>
      <c r="E9" s="7"/>
    </row>
    <row r="10" spans="2:6">
      <c r="B10" s="30" t="s">
        <v>19</v>
      </c>
      <c r="C10" s="33">
        <v>83.507000000000005</v>
      </c>
      <c r="D10" s="33">
        <v>73.149000000000001</v>
      </c>
      <c r="E10" s="7"/>
    </row>
    <row r="11" spans="2:6">
      <c r="B11" s="30" t="s">
        <v>20</v>
      </c>
      <c r="C11" s="33">
        <v>83.591999999999999</v>
      </c>
      <c r="D11" s="33">
        <v>71.960999999999999</v>
      </c>
      <c r="E11" s="7"/>
    </row>
    <row r="12" spans="2:6">
      <c r="B12" s="30" t="s">
        <v>21</v>
      </c>
      <c r="C12" s="33">
        <v>83.641000000000005</v>
      </c>
      <c r="D12" s="33">
        <v>73.552999999999997</v>
      </c>
      <c r="E12" s="7"/>
    </row>
    <row r="13" spans="2:6">
      <c r="B13" s="30" t="s">
        <v>22</v>
      </c>
      <c r="C13" s="33">
        <v>83.688999999999993</v>
      </c>
      <c r="D13" s="33">
        <v>72.671999999999997</v>
      </c>
      <c r="E13" s="7"/>
    </row>
    <row r="14" spans="2:6">
      <c r="B14" s="30" t="s">
        <v>23</v>
      </c>
      <c r="C14" s="33">
        <v>83.695999999999998</v>
      </c>
      <c r="D14" s="33">
        <v>73.768000000000001</v>
      </c>
      <c r="E14" s="7"/>
    </row>
    <row r="15" spans="2:6">
      <c r="B15" s="30" t="s">
        <v>24</v>
      </c>
      <c r="C15" s="33">
        <v>83.72</v>
      </c>
      <c r="D15" s="33">
        <v>71.960999999999999</v>
      </c>
      <c r="E15" s="7"/>
      <c r="F15" s="36" t="s">
        <v>25</v>
      </c>
    </row>
    <row r="16" spans="2:6">
      <c r="B16" s="30" t="s">
        <v>26</v>
      </c>
      <c r="C16" s="33">
        <v>83.741</v>
      </c>
      <c r="D16" s="33">
        <v>72.430999999999997</v>
      </c>
      <c r="E16" s="7"/>
      <c r="F16" s="210" t="s">
        <v>27</v>
      </c>
    </row>
    <row r="17" spans="2:5">
      <c r="B17" s="30" t="s">
        <v>28</v>
      </c>
      <c r="C17" s="33">
        <v>84.102000000000004</v>
      </c>
      <c r="D17" s="33">
        <v>74.335999999999999</v>
      </c>
      <c r="E17" s="7"/>
    </row>
    <row r="18" spans="2:5">
      <c r="B18" s="30" t="s">
        <v>29</v>
      </c>
      <c r="C18" s="33">
        <v>84.105000000000004</v>
      </c>
      <c r="D18" s="33">
        <v>71.858999999999995</v>
      </c>
      <c r="E18" s="7"/>
    </row>
    <row r="19" spans="2:5">
      <c r="B19" s="30" t="s">
        <v>30</v>
      </c>
      <c r="C19" s="33">
        <v>84.218999999999994</v>
      </c>
      <c r="D19" s="33">
        <v>73.224000000000004</v>
      </c>
      <c r="E19" s="7"/>
    </row>
    <row r="20" spans="2:5">
      <c r="B20" s="30" t="s">
        <v>31</v>
      </c>
      <c r="C20" s="33">
        <v>84.262</v>
      </c>
      <c r="D20" s="33">
        <v>71.712000000000003</v>
      </c>
      <c r="E20" s="7"/>
    </row>
    <row r="21" spans="2:5">
      <c r="B21" s="30" t="s">
        <v>32</v>
      </c>
      <c r="C21" s="33">
        <v>84.308999999999997</v>
      </c>
      <c r="D21" s="33">
        <v>74.197999999999993</v>
      </c>
      <c r="E21" s="7"/>
    </row>
    <row r="22" spans="2:5">
      <c r="B22" s="30" t="s">
        <v>33</v>
      </c>
      <c r="C22" s="33">
        <v>84.424000000000007</v>
      </c>
      <c r="D22" s="33">
        <v>72.384</v>
      </c>
      <c r="E22" s="7"/>
    </row>
    <row r="23" spans="2:5">
      <c r="B23" s="30" t="s">
        <v>0</v>
      </c>
      <c r="C23" s="33">
        <v>84.448999999999998</v>
      </c>
      <c r="D23" s="33">
        <v>74.316999999999993</v>
      </c>
      <c r="E23" s="7"/>
    </row>
    <row r="24" spans="2:5">
      <c r="B24" s="30" t="s">
        <v>34</v>
      </c>
      <c r="C24" s="33">
        <v>84.799000000000007</v>
      </c>
      <c r="D24" s="33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4" zoomScaleNormal="100" workbookViewId="0">
      <selection activeCell="G23" sqref="G23"/>
    </sheetView>
  </sheetViews>
  <sheetFormatPr defaultColWidth="8.88671875" defaultRowHeight="14.4"/>
  <cols>
    <col min="1" max="1" width="3.44140625" style="24" customWidth="1"/>
    <col min="2" max="47" width="7.44140625" style="24" customWidth="1"/>
    <col min="48" max="48" width="9.109375" style="24" customWidth="1"/>
    <col min="49" max="49" width="8.88671875" style="24"/>
  </cols>
  <sheetData>
    <row r="1" spans="2:47" ht="12" customHeight="1"/>
    <row r="2" spans="2:47">
      <c r="B2" s="53" t="s">
        <v>35</v>
      </c>
    </row>
    <row r="3" spans="2:47">
      <c r="B3" s="54"/>
      <c r="C3" s="54">
        <v>1980</v>
      </c>
      <c r="D3" s="54">
        <v>1981</v>
      </c>
      <c r="E3" s="54">
        <v>1982</v>
      </c>
      <c r="F3" s="54">
        <v>1983</v>
      </c>
      <c r="G3" s="54">
        <v>1984</v>
      </c>
      <c r="H3" s="54">
        <v>1985</v>
      </c>
      <c r="I3" s="54">
        <v>1986</v>
      </c>
      <c r="J3" s="54">
        <v>1987</v>
      </c>
      <c r="K3" s="54">
        <v>1988</v>
      </c>
      <c r="L3" s="54">
        <v>1989</v>
      </c>
      <c r="M3" s="54">
        <v>1990</v>
      </c>
      <c r="N3" s="54">
        <v>1991</v>
      </c>
      <c r="O3" s="54">
        <v>1992</v>
      </c>
      <c r="P3" s="54">
        <v>1993</v>
      </c>
      <c r="Q3" s="54">
        <v>1994</v>
      </c>
      <c r="R3" s="54">
        <v>1995</v>
      </c>
      <c r="S3" s="131">
        <v>1996</v>
      </c>
      <c r="T3" s="131">
        <v>1997</v>
      </c>
      <c r="U3" s="131">
        <v>1998</v>
      </c>
      <c r="V3" s="131">
        <v>1999</v>
      </c>
      <c r="W3" s="131">
        <v>2000</v>
      </c>
      <c r="X3" s="131">
        <v>2001</v>
      </c>
      <c r="Y3" s="131">
        <v>2002</v>
      </c>
      <c r="Z3" s="131">
        <v>2003</v>
      </c>
      <c r="AA3" s="131">
        <v>2004</v>
      </c>
      <c r="AB3" s="131">
        <v>2005</v>
      </c>
      <c r="AC3" s="131">
        <v>2006</v>
      </c>
      <c r="AD3" s="131">
        <v>2007</v>
      </c>
      <c r="AE3" s="131">
        <v>2008</v>
      </c>
      <c r="AF3" s="131">
        <v>2009</v>
      </c>
      <c r="AG3" s="131">
        <v>2010</v>
      </c>
      <c r="AH3" s="131">
        <v>2011</v>
      </c>
      <c r="AI3" s="131">
        <v>2012</v>
      </c>
      <c r="AJ3" s="131">
        <v>2013</v>
      </c>
      <c r="AK3" s="131">
        <v>2014</v>
      </c>
      <c r="AL3" s="131">
        <v>2015</v>
      </c>
      <c r="AM3" s="131">
        <v>2016</v>
      </c>
      <c r="AN3" s="131">
        <v>2017</v>
      </c>
      <c r="AO3" s="131">
        <v>2018</v>
      </c>
      <c r="AP3" s="131">
        <v>2019</v>
      </c>
      <c r="AQ3" s="131">
        <v>2020</v>
      </c>
      <c r="AR3" s="131">
        <v>2021</v>
      </c>
      <c r="AS3" s="131">
        <v>2022</v>
      </c>
      <c r="AT3" s="131">
        <v>2023</v>
      </c>
      <c r="AU3" s="131">
        <v>2024</v>
      </c>
    </row>
    <row r="4" spans="2:47">
      <c r="B4" s="54" t="s">
        <v>1</v>
      </c>
      <c r="C4" s="55">
        <v>100</v>
      </c>
      <c r="D4" s="55">
        <v>100.78086567443879</v>
      </c>
      <c r="E4" s="55">
        <v>101.41684313837888</v>
      </c>
      <c r="F4" s="55">
        <v>102.67084194299576</v>
      </c>
      <c r="G4" s="55">
        <v>105.50288410026344</v>
      </c>
      <c r="H4" s="55">
        <v>108.64118833249898</v>
      </c>
      <c r="I4" s="55">
        <v>111.38533389869873</v>
      </c>
      <c r="J4" s="55">
        <v>114.71006208287578</v>
      </c>
      <c r="K4" s="55">
        <v>119.23965992322279</v>
      </c>
      <c r="L4" s="55">
        <v>122.66371342196449</v>
      </c>
      <c r="M4" s="55">
        <v>125.08519411476473</v>
      </c>
      <c r="N4" s="55">
        <v>126.82407840043982</v>
      </c>
      <c r="O4" s="55">
        <v>127.78865717835448</v>
      </c>
      <c r="P4" s="55">
        <v>126.6593317092801</v>
      </c>
      <c r="Q4" s="55">
        <v>129.45528205157103</v>
      </c>
      <c r="R4" s="55">
        <v>133.24036730166381</v>
      </c>
      <c r="S4" s="55">
        <v>135.03322939413661</v>
      </c>
      <c r="T4" s="55">
        <v>137.6335929548479</v>
      </c>
      <c r="U4" s="55">
        <v>140.11701673299436</v>
      </c>
      <c r="V4" s="55">
        <v>142.46816847512846</v>
      </c>
      <c r="W4" s="55">
        <v>147.99893196601741</v>
      </c>
      <c r="X4" s="55">
        <v>150.96842329048107</v>
      </c>
      <c r="Y4" s="55">
        <v>151.37593184789623</v>
      </c>
      <c r="Z4" s="55">
        <v>151.47668665626568</v>
      </c>
      <c r="AA4" s="55">
        <v>153.70947741458843</v>
      </c>
      <c r="AB4" s="55">
        <v>154.88137488242924</v>
      </c>
      <c r="AC4" s="55">
        <v>157.66844248689381</v>
      </c>
      <c r="AD4" s="55">
        <v>159.97400710904463</v>
      </c>
      <c r="AE4" s="55">
        <v>158.33725143348877</v>
      </c>
      <c r="AF4" s="55">
        <v>149.93721638603631</v>
      </c>
      <c r="AG4" s="55">
        <v>152.22991495690263</v>
      </c>
      <c r="AH4" s="55">
        <v>153.28861792546351</v>
      </c>
      <c r="AI4" s="55">
        <v>148.49798260372177</v>
      </c>
      <c r="AJ4" s="55">
        <v>145.79825199585818</v>
      </c>
      <c r="AK4" s="55">
        <v>145.79622887408377</v>
      </c>
      <c r="AL4" s="55">
        <v>147.08749888662314</v>
      </c>
      <c r="AM4" s="55">
        <v>148.90582556143022</v>
      </c>
      <c r="AN4" s="55">
        <v>151.2938282158853</v>
      </c>
      <c r="AO4" s="55">
        <v>152.54449367281146</v>
      </c>
      <c r="AP4" s="55">
        <v>153.19915748700009</v>
      </c>
      <c r="AQ4" s="55">
        <v>139.61311729103724</v>
      </c>
      <c r="AR4" s="55">
        <v>152.08205150721545</v>
      </c>
      <c r="AS4" s="55">
        <v>159.41419593804881</v>
      </c>
      <c r="AT4" s="55">
        <v>160.96959202224627</v>
      </c>
      <c r="AU4" s="55">
        <v>162.08458292017585</v>
      </c>
    </row>
    <row r="5" spans="2:47">
      <c r="B5" s="54" t="s">
        <v>16</v>
      </c>
      <c r="C5" s="55">
        <v>100</v>
      </c>
      <c r="D5" s="55">
        <v>104.1</v>
      </c>
      <c r="E5" s="55">
        <v>101.8</v>
      </c>
      <c r="F5" s="55">
        <v>107.1</v>
      </c>
      <c r="G5" s="55">
        <v>106.1</v>
      </c>
      <c r="H5" s="55">
        <v>113.7</v>
      </c>
      <c r="I5" s="55">
        <v>114.5</v>
      </c>
      <c r="J5" s="55">
        <v>117.8</v>
      </c>
      <c r="K5" s="55">
        <v>118.7</v>
      </c>
      <c r="L5" s="55">
        <v>129</v>
      </c>
      <c r="M5" s="55">
        <v>124.9</v>
      </c>
      <c r="N5" s="55">
        <v>129.4</v>
      </c>
      <c r="O5" s="55">
        <v>129</v>
      </c>
      <c r="P5" s="55">
        <v>132.19999999999999</v>
      </c>
      <c r="Q5" s="55">
        <v>131.1</v>
      </c>
      <c r="R5" s="55">
        <v>135.19999999999999</v>
      </c>
      <c r="S5" s="55">
        <v>135.19999999999999</v>
      </c>
      <c r="T5" s="55">
        <v>139.69999999999999</v>
      </c>
      <c r="U5" s="55">
        <v>142.80000000000001</v>
      </c>
      <c r="V5" s="55">
        <v>148.5</v>
      </c>
      <c r="W5" s="55">
        <v>151.1</v>
      </c>
      <c r="X5" s="55">
        <v>154.19999999999999</v>
      </c>
      <c r="Y5" s="55">
        <v>152</v>
      </c>
      <c r="Z5" s="55">
        <v>152</v>
      </c>
      <c r="AA5" s="55">
        <v>155.1</v>
      </c>
      <c r="AB5" s="55">
        <v>153.9</v>
      </c>
      <c r="AC5" s="55">
        <v>155.1</v>
      </c>
      <c r="AD5" s="55">
        <v>156.19999999999999</v>
      </c>
      <c r="AE5" s="55">
        <v>154.4</v>
      </c>
      <c r="AF5" s="55">
        <v>148.1</v>
      </c>
      <c r="AG5" s="55">
        <v>146.30000000000001</v>
      </c>
      <c r="AH5" s="55">
        <v>144.9</v>
      </c>
      <c r="AI5" s="55">
        <v>139</v>
      </c>
      <c r="AJ5" s="55">
        <v>134.4</v>
      </c>
      <c r="AK5" s="55">
        <v>133</v>
      </c>
      <c r="AL5" s="55">
        <v>135.4</v>
      </c>
      <c r="AM5" s="55">
        <v>134.30000000000001</v>
      </c>
      <c r="AN5" s="55">
        <v>134.9</v>
      </c>
      <c r="AO5" s="55">
        <v>133.4</v>
      </c>
      <c r="AP5" s="55">
        <v>133.19999999999999</v>
      </c>
      <c r="AQ5" s="55">
        <v>121.7</v>
      </c>
      <c r="AR5" s="55">
        <v>131.4</v>
      </c>
      <c r="AS5" s="55">
        <v>136.30000000000001</v>
      </c>
      <c r="AT5" s="55">
        <v>137.9</v>
      </c>
      <c r="AU5" s="55">
        <v>137.1</v>
      </c>
    </row>
    <row r="8" spans="2:47" ht="27.75" customHeight="1">
      <c r="B8" s="88"/>
      <c r="C8" s="234" t="s">
        <v>36</v>
      </c>
      <c r="D8" s="235"/>
      <c r="E8" s="236"/>
      <c r="F8" s="88"/>
      <c r="G8" s="88"/>
    </row>
    <row r="9" spans="2:47" ht="31.35" customHeight="1">
      <c r="B9" s="88"/>
      <c r="C9" s="54" t="s">
        <v>37</v>
      </c>
      <c r="D9" s="234" t="s">
        <v>38</v>
      </c>
      <c r="E9" s="236"/>
      <c r="F9" s="88"/>
      <c r="G9" s="134" t="s">
        <v>219</v>
      </c>
    </row>
    <row r="10" spans="2:47" ht="14.85" customHeight="1">
      <c r="B10" s="88"/>
      <c r="C10" s="54"/>
      <c r="D10" s="54">
        <v>1980</v>
      </c>
      <c r="E10" s="54">
        <v>2024</v>
      </c>
      <c r="F10" s="88"/>
      <c r="G10" s="88"/>
    </row>
    <row r="11" spans="2:47">
      <c r="B11" s="88"/>
      <c r="C11" s="54" t="s">
        <v>39</v>
      </c>
      <c r="D11" s="56">
        <v>149.30472193287761</v>
      </c>
      <c r="E11" s="56">
        <v>141.98482437738528</v>
      </c>
      <c r="F11" s="88"/>
      <c r="G11" s="88"/>
    </row>
    <row r="12" spans="2:47">
      <c r="B12" s="88"/>
      <c r="C12" s="54" t="s">
        <v>40</v>
      </c>
      <c r="D12" s="56">
        <v>125.11263399392858</v>
      </c>
      <c r="E12" s="56">
        <v>134.90758328398252</v>
      </c>
      <c r="F12" s="88"/>
      <c r="G12" s="88"/>
    </row>
    <row r="13" spans="2:47">
      <c r="B13" s="88"/>
      <c r="C13" s="54" t="s">
        <v>41</v>
      </c>
      <c r="D13" s="56">
        <v>176.41712211270649</v>
      </c>
      <c r="E13" s="56">
        <v>125.20784005248231</v>
      </c>
      <c r="F13" s="88"/>
      <c r="G13" s="88"/>
    </row>
    <row r="14" spans="2:47">
      <c r="B14" s="88"/>
      <c r="C14" s="54" t="s">
        <v>42</v>
      </c>
      <c r="D14" s="56">
        <v>117.76698066075613</v>
      </c>
      <c r="E14" s="56">
        <v>119.32844715878876</v>
      </c>
      <c r="F14" s="88"/>
      <c r="G14" s="88"/>
    </row>
    <row r="15" spans="2:47">
      <c r="B15" s="88"/>
      <c r="C15" s="54" t="s">
        <v>43</v>
      </c>
      <c r="D15" s="56">
        <v>119.57578601462022</v>
      </c>
      <c r="E15" s="56">
        <v>116.20036217513344</v>
      </c>
      <c r="F15" s="88"/>
      <c r="G15" s="88"/>
    </row>
    <row r="16" spans="2:47">
      <c r="B16" s="88"/>
      <c r="C16" s="54" t="s">
        <v>44</v>
      </c>
      <c r="D16" s="56">
        <v>105.36763735270354</v>
      </c>
      <c r="E16" s="56">
        <v>110.77096122556608</v>
      </c>
      <c r="F16" s="88"/>
      <c r="G16" s="88"/>
    </row>
    <row r="17" spans="2:7">
      <c r="B17" s="88"/>
      <c r="C17" s="54" t="s">
        <v>45</v>
      </c>
      <c r="D17" s="56">
        <v>106.41060243182538</v>
      </c>
      <c r="E17" s="56">
        <v>105.41430990041205</v>
      </c>
      <c r="F17" s="88"/>
      <c r="G17" s="88"/>
    </row>
    <row r="18" spans="2:7">
      <c r="B18" s="88"/>
      <c r="C18" s="54" t="s">
        <v>46</v>
      </c>
      <c r="D18" s="56">
        <v>114.53652846875787</v>
      </c>
      <c r="E18" s="56">
        <v>104.33265241498937</v>
      </c>
      <c r="F18" s="88"/>
      <c r="G18" s="88"/>
    </row>
    <row r="19" spans="2:7">
      <c r="C19" s="54" t="s">
        <v>47</v>
      </c>
      <c r="D19" s="56">
        <v>107.67930233357623</v>
      </c>
      <c r="E19" s="56">
        <v>103.66931924729887</v>
      </c>
      <c r="F19" s="83"/>
      <c r="G19" s="83"/>
    </row>
    <row r="20" spans="2:7">
      <c r="C20" s="54" t="s">
        <v>48</v>
      </c>
      <c r="D20" s="56">
        <v>95.675189555475498</v>
      </c>
      <c r="E20" s="56">
        <v>103.52576446342682</v>
      </c>
      <c r="F20" s="83"/>
      <c r="G20" s="83"/>
    </row>
    <row r="21" spans="2:7">
      <c r="C21" s="54" t="s">
        <v>49</v>
      </c>
      <c r="D21" s="56">
        <v>92.316300807073929</v>
      </c>
      <c r="E21" s="56">
        <v>91.440265673653442</v>
      </c>
      <c r="F21" s="83"/>
      <c r="G21" s="83"/>
    </row>
    <row r="22" spans="2:7">
      <c r="C22" s="54" t="s">
        <v>50</v>
      </c>
      <c r="D22" s="56">
        <v>103.32698646976564</v>
      </c>
      <c r="E22" s="56">
        <v>86.88484107136064</v>
      </c>
      <c r="F22" s="83"/>
      <c r="G22" s="36" t="s">
        <v>51</v>
      </c>
    </row>
    <row r="23" spans="2:7">
      <c r="C23" s="54" t="s">
        <v>52</v>
      </c>
      <c r="D23" s="56">
        <v>88.078630084804459</v>
      </c>
      <c r="E23" s="56">
        <v>86.135597505812513</v>
      </c>
      <c r="F23" s="83"/>
      <c r="G23" s="210" t="s">
        <v>233</v>
      </c>
    </row>
    <row r="24" spans="2:7">
      <c r="C24" s="54" t="s">
        <v>53</v>
      </c>
      <c r="D24" s="56">
        <v>77.918558223729562</v>
      </c>
      <c r="E24" s="56">
        <v>75.494933010993435</v>
      </c>
      <c r="F24" s="83"/>
    </row>
    <row r="25" spans="2:7">
      <c r="C25" s="54" t="s">
        <v>54</v>
      </c>
      <c r="D25" s="56">
        <v>81.663094846308198</v>
      </c>
      <c r="E25" s="56">
        <v>74.022457775165194</v>
      </c>
      <c r="F25" s="83"/>
      <c r="G25" s="83"/>
    </row>
    <row r="26" spans="2:7">
      <c r="C26" s="54" t="s">
        <v>55</v>
      </c>
      <c r="D26" s="56">
        <v>60.875797363006953</v>
      </c>
      <c r="E26" s="56">
        <v>73.455096819518843</v>
      </c>
      <c r="F26" s="83"/>
      <c r="G26" s="83"/>
    </row>
    <row r="27" spans="2:7">
      <c r="C27" s="54" t="s">
        <v>56</v>
      </c>
      <c r="D27" s="56">
        <v>75.21308615093551</v>
      </c>
      <c r="E27" s="56">
        <v>66.522545366014867</v>
      </c>
      <c r="F27" s="83"/>
      <c r="G27" s="83"/>
    </row>
    <row r="28" spans="2:7">
      <c r="C28" s="54" t="s">
        <v>57</v>
      </c>
      <c r="D28" s="56">
        <v>69.537312853130985</v>
      </c>
      <c r="E28" s="56">
        <v>65.115379694945489</v>
      </c>
      <c r="F28" s="83"/>
      <c r="G28" s="83"/>
    </row>
    <row r="29" spans="2:7">
      <c r="C29" s="54" t="s">
        <v>58</v>
      </c>
      <c r="D29" s="56">
        <v>75.759749257013283</v>
      </c>
      <c r="E29" s="56">
        <v>63.230149361285825</v>
      </c>
      <c r="F29" s="83"/>
      <c r="G29" s="83"/>
    </row>
    <row r="30" spans="2:7">
      <c r="C30" s="54" t="s">
        <v>59</v>
      </c>
      <c r="D30" s="56">
        <v>58.622669689557441</v>
      </c>
      <c r="E30" s="56">
        <v>58.090240890110564</v>
      </c>
      <c r="F30" s="83"/>
      <c r="G30" s="83"/>
    </row>
    <row r="31" spans="2:7">
      <c r="D31" s="82"/>
      <c r="E31" s="82"/>
      <c r="F31" s="83"/>
      <c r="G31" s="83"/>
    </row>
    <row r="35" spans="11:12">
      <c r="K35" s="57"/>
      <c r="L35" s="57"/>
    </row>
    <row r="36" spans="11:12">
      <c r="K36" s="57"/>
      <c r="L36" s="57"/>
    </row>
    <row r="37" spans="11:12">
      <c r="K37" s="57"/>
      <c r="L37" s="57"/>
    </row>
    <row r="38" spans="11:12">
      <c r="K38" s="57"/>
      <c r="L38" s="57"/>
    </row>
    <row r="39" spans="11:12">
      <c r="K39" s="57"/>
      <c r="L39" s="57"/>
    </row>
    <row r="40" spans="11:12">
      <c r="K40" s="57"/>
      <c r="L40" s="57"/>
    </row>
    <row r="41" spans="11:12">
      <c r="K41" s="57"/>
      <c r="L41" s="57"/>
    </row>
    <row r="42" spans="11:12">
      <c r="K42" s="57"/>
      <c r="L42" s="57"/>
    </row>
    <row r="43" spans="11:12">
      <c r="K43" s="57"/>
      <c r="L43" s="57"/>
    </row>
    <row r="44" spans="11:12">
      <c r="K44" s="57"/>
      <c r="L44" s="57"/>
    </row>
    <row r="45" spans="11:12">
      <c r="K45" s="57"/>
      <c r="L45" s="57"/>
    </row>
    <row r="46" spans="11:12">
      <c r="K46" s="57"/>
      <c r="L46" s="57"/>
    </row>
    <row r="47" spans="11:12">
      <c r="K47" s="57"/>
      <c r="L47" s="57"/>
    </row>
    <row r="48" spans="11:12">
      <c r="K48" s="57"/>
      <c r="L48" s="57"/>
    </row>
    <row r="49" spans="11:12">
      <c r="K49" s="57"/>
      <c r="L49" s="57"/>
    </row>
    <row r="50" spans="11:12">
      <c r="K50" s="57"/>
      <c r="L50" s="57"/>
    </row>
    <row r="51" spans="11:12">
      <c r="K51" s="57"/>
      <c r="L51" s="57"/>
    </row>
    <row r="52" spans="11:12">
      <c r="K52" s="57"/>
      <c r="L52" s="57"/>
    </row>
    <row r="53" spans="11:12">
      <c r="K53" s="57"/>
      <c r="L53" s="57"/>
    </row>
    <row r="54" spans="11:12">
      <c r="K54" s="57"/>
      <c r="L54" s="57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J15" sqref="J15"/>
    </sheetView>
  </sheetViews>
  <sheetFormatPr defaultRowHeight="14.4"/>
  <cols>
    <col min="1" max="1" width="3.44140625" style="18" customWidth="1"/>
    <col min="2" max="3" width="8.109375" style="20" customWidth="1"/>
    <col min="4" max="4" width="10.109375" style="20" customWidth="1"/>
    <col min="5" max="8" width="8.109375" style="20" customWidth="1"/>
    <col min="19" max="19" width="8.5546875" customWidth="1"/>
  </cols>
  <sheetData>
    <row r="1" spans="2:10" ht="12" customHeight="1"/>
    <row r="2" spans="2:10">
      <c r="J2" s="134" t="s">
        <v>220</v>
      </c>
    </row>
    <row r="3" spans="2:10" ht="36">
      <c r="B3" s="30"/>
      <c r="C3" s="30"/>
      <c r="D3" s="21" t="s">
        <v>110</v>
      </c>
      <c r="E3" s="21" t="s">
        <v>111</v>
      </c>
      <c r="F3" s="21" t="s">
        <v>60</v>
      </c>
      <c r="G3" s="21" t="s">
        <v>61</v>
      </c>
      <c r="H3" s="21" t="s">
        <v>62</v>
      </c>
    </row>
    <row r="4" spans="2:10">
      <c r="B4" s="30">
        <v>1951</v>
      </c>
      <c r="C4" s="30" t="s">
        <v>16</v>
      </c>
      <c r="D4" s="33">
        <v>31.9</v>
      </c>
      <c r="E4" s="33">
        <v>62.5</v>
      </c>
      <c r="F4" s="33">
        <v>2.8</v>
      </c>
      <c r="G4" s="33">
        <v>2.1</v>
      </c>
      <c r="H4" s="33">
        <v>0.7</v>
      </c>
    </row>
    <row r="5" spans="2:10">
      <c r="B5" s="30"/>
      <c r="C5" s="30" t="s">
        <v>1</v>
      </c>
      <c r="D5" s="33">
        <v>12.898040235455399</v>
      </c>
      <c r="E5" s="33">
        <v>76.896527268858904</v>
      </c>
      <c r="F5" s="33">
        <v>5.9454859223186212</v>
      </c>
      <c r="G5" s="33">
        <v>3.2623342237772155</v>
      </c>
      <c r="H5" s="33">
        <v>0.99761234958984424</v>
      </c>
    </row>
    <row r="6" spans="2:10">
      <c r="B6" s="30" t="s">
        <v>63</v>
      </c>
      <c r="C6" s="30"/>
      <c r="D6" s="30"/>
      <c r="E6" s="30"/>
      <c r="F6" s="33"/>
      <c r="G6" s="33"/>
      <c r="H6" s="33"/>
    </row>
    <row r="7" spans="2:10">
      <c r="B7" s="30">
        <v>2024</v>
      </c>
      <c r="C7" s="30" t="s">
        <v>16</v>
      </c>
      <c r="D7" s="33">
        <v>1.2</v>
      </c>
      <c r="E7" s="33">
        <v>18.7</v>
      </c>
      <c r="F7" s="33">
        <v>27.4</v>
      </c>
      <c r="G7" s="33">
        <v>36.9</v>
      </c>
      <c r="H7" s="33">
        <v>15.8</v>
      </c>
    </row>
    <row r="8" spans="2:10">
      <c r="B8" s="30"/>
      <c r="C8" s="30" t="s">
        <v>1</v>
      </c>
      <c r="D8" s="33">
        <v>0.49350460846215255</v>
      </c>
      <c r="E8" s="33">
        <v>16.612236011321578</v>
      </c>
      <c r="F8" s="33">
        <v>28.623267290804851</v>
      </c>
      <c r="G8" s="33">
        <v>37.4283329704623</v>
      </c>
      <c r="H8" s="33">
        <v>16.840844763770956</v>
      </c>
    </row>
    <row r="10" spans="2:10">
      <c r="E10" s="52"/>
    </row>
    <row r="11" spans="2:10">
      <c r="E11" s="52"/>
    </row>
    <row r="13" spans="2:10">
      <c r="J13" s="36" t="s">
        <v>2</v>
      </c>
    </row>
    <row r="14" spans="2:10">
      <c r="J14" s="36" t="s">
        <v>234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I24" sqref="I24"/>
    </sheetView>
  </sheetViews>
  <sheetFormatPr defaultColWidth="9" defaultRowHeight="12"/>
  <cols>
    <col min="1" max="1" width="3.44140625" style="20" customWidth="1"/>
    <col min="2" max="3" width="7.109375" style="12" customWidth="1"/>
    <col min="4" max="5" width="10.109375" style="12" customWidth="1"/>
    <col min="6" max="7" width="1.44140625" style="12" customWidth="1"/>
    <col min="8" max="8" width="10.109375" style="12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3" customWidth="1"/>
    <col min="22" max="22" width="18.88671875" style="13" customWidth="1"/>
    <col min="23" max="23" width="6.88671875" style="13" customWidth="1"/>
    <col min="24" max="24" width="8.109375" style="13" hidden="1" customWidth="1"/>
    <col min="25" max="25" width="0" style="13" hidden="1" customWidth="1"/>
    <col min="26" max="26" width="9" style="13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3"/>
    <col min="247" max="247" width="5.109375" style="13" customWidth="1"/>
    <col min="248" max="248" width="6.88671875" style="13" customWidth="1"/>
    <col min="249" max="250" width="7.109375" style="13" customWidth="1"/>
    <col min="251" max="251" width="6.88671875" style="13" customWidth="1"/>
    <col min="252" max="252" width="7.109375" style="13" customWidth="1"/>
    <col min="253" max="253" width="0.88671875" style="13" customWidth="1"/>
    <col min="254" max="255" width="7.109375" style="13" customWidth="1"/>
    <col min="256" max="256" width="6.88671875" style="13" customWidth="1"/>
    <col min="257" max="257" width="0.88671875" style="13" customWidth="1"/>
    <col min="258" max="260" width="7.109375" style="13" customWidth="1"/>
    <col min="261" max="261" width="6.88671875" style="13" customWidth="1"/>
    <col min="262" max="263" width="0" style="13" hidden="1" customWidth="1"/>
    <col min="264" max="502" width="9" style="13"/>
    <col min="503" max="503" width="5.109375" style="13" customWidth="1"/>
    <col min="504" max="504" width="6.88671875" style="13" customWidth="1"/>
    <col min="505" max="506" width="7.109375" style="13" customWidth="1"/>
    <col min="507" max="507" width="6.88671875" style="13" customWidth="1"/>
    <col min="508" max="508" width="7.109375" style="13" customWidth="1"/>
    <col min="509" max="509" width="0.88671875" style="13" customWidth="1"/>
    <col min="510" max="511" width="7.109375" style="13" customWidth="1"/>
    <col min="512" max="512" width="6.88671875" style="13" customWidth="1"/>
    <col min="513" max="513" width="0.88671875" style="13" customWidth="1"/>
    <col min="514" max="516" width="7.109375" style="13" customWidth="1"/>
    <col min="517" max="517" width="6.88671875" style="13" customWidth="1"/>
    <col min="518" max="519" width="0" style="13" hidden="1" customWidth="1"/>
    <col min="520" max="758" width="9" style="13"/>
    <col min="759" max="759" width="5.109375" style="13" customWidth="1"/>
    <col min="760" max="760" width="6.88671875" style="13" customWidth="1"/>
    <col min="761" max="762" width="7.109375" style="13" customWidth="1"/>
    <col min="763" max="763" width="6.88671875" style="13" customWidth="1"/>
    <col min="764" max="764" width="7.109375" style="13" customWidth="1"/>
    <col min="765" max="765" width="0.88671875" style="13" customWidth="1"/>
    <col min="766" max="767" width="7.109375" style="13" customWidth="1"/>
    <col min="768" max="768" width="6.88671875" style="13" customWidth="1"/>
    <col min="769" max="769" width="0.88671875" style="13" customWidth="1"/>
    <col min="770" max="772" width="7.109375" style="13" customWidth="1"/>
    <col min="773" max="773" width="6.88671875" style="13" customWidth="1"/>
    <col min="774" max="775" width="0" style="13" hidden="1" customWidth="1"/>
    <col min="776" max="1014" width="9" style="13"/>
    <col min="1015" max="1015" width="5.109375" style="13" customWidth="1"/>
    <col min="1016" max="1016" width="6.88671875" style="13" customWidth="1"/>
    <col min="1017" max="1018" width="7.109375" style="13" customWidth="1"/>
    <col min="1019" max="1019" width="6.88671875" style="13" customWidth="1"/>
    <col min="1020" max="1020" width="7.109375" style="13" customWidth="1"/>
    <col min="1021" max="1021" width="0.88671875" style="13" customWidth="1"/>
    <col min="1022" max="1023" width="7.109375" style="13" customWidth="1"/>
    <col min="1024" max="1024" width="6.88671875" style="13" customWidth="1"/>
    <col min="1025" max="1025" width="0.88671875" style="13" customWidth="1"/>
    <col min="1026" max="1028" width="7.109375" style="13" customWidth="1"/>
    <col min="1029" max="1029" width="6.88671875" style="13" customWidth="1"/>
    <col min="1030" max="1031" width="0" style="13" hidden="1" customWidth="1"/>
    <col min="1032" max="1270" width="9" style="13"/>
    <col min="1271" max="1271" width="5.109375" style="13" customWidth="1"/>
    <col min="1272" max="1272" width="6.88671875" style="13" customWidth="1"/>
    <col min="1273" max="1274" width="7.109375" style="13" customWidth="1"/>
    <col min="1275" max="1275" width="6.88671875" style="13" customWidth="1"/>
    <col min="1276" max="1276" width="7.109375" style="13" customWidth="1"/>
    <col min="1277" max="1277" width="0.88671875" style="13" customWidth="1"/>
    <col min="1278" max="1279" width="7.109375" style="13" customWidth="1"/>
    <col min="1280" max="1280" width="6.88671875" style="13" customWidth="1"/>
    <col min="1281" max="1281" width="0.88671875" style="13" customWidth="1"/>
    <col min="1282" max="1284" width="7.109375" style="13" customWidth="1"/>
    <col min="1285" max="1285" width="6.88671875" style="13" customWidth="1"/>
    <col min="1286" max="1287" width="0" style="13" hidden="1" customWidth="1"/>
    <col min="1288" max="1526" width="9" style="13"/>
    <col min="1527" max="1527" width="5.109375" style="13" customWidth="1"/>
    <col min="1528" max="1528" width="6.88671875" style="13" customWidth="1"/>
    <col min="1529" max="1530" width="7.109375" style="13" customWidth="1"/>
    <col min="1531" max="1531" width="6.88671875" style="13" customWidth="1"/>
    <col min="1532" max="1532" width="7.109375" style="13" customWidth="1"/>
    <col min="1533" max="1533" width="0.88671875" style="13" customWidth="1"/>
    <col min="1534" max="1535" width="7.109375" style="13" customWidth="1"/>
    <col min="1536" max="1536" width="6.88671875" style="13" customWidth="1"/>
    <col min="1537" max="1537" width="0.88671875" style="13" customWidth="1"/>
    <col min="1538" max="1540" width="7.109375" style="13" customWidth="1"/>
    <col min="1541" max="1541" width="6.88671875" style="13" customWidth="1"/>
    <col min="1542" max="1543" width="0" style="13" hidden="1" customWidth="1"/>
    <col min="1544" max="1782" width="9" style="13"/>
    <col min="1783" max="1783" width="5.109375" style="13" customWidth="1"/>
    <col min="1784" max="1784" width="6.88671875" style="13" customWidth="1"/>
    <col min="1785" max="1786" width="7.109375" style="13" customWidth="1"/>
    <col min="1787" max="1787" width="6.88671875" style="13" customWidth="1"/>
    <col min="1788" max="1788" width="7.109375" style="13" customWidth="1"/>
    <col min="1789" max="1789" width="0.88671875" style="13" customWidth="1"/>
    <col min="1790" max="1791" width="7.109375" style="13" customWidth="1"/>
    <col min="1792" max="1792" width="6.88671875" style="13" customWidth="1"/>
    <col min="1793" max="1793" width="0.88671875" style="13" customWidth="1"/>
    <col min="1794" max="1796" width="7.109375" style="13" customWidth="1"/>
    <col min="1797" max="1797" width="6.88671875" style="13" customWidth="1"/>
    <col min="1798" max="1799" width="0" style="13" hidden="1" customWidth="1"/>
    <col min="1800" max="2038" width="9" style="13"/>
    <col min="2039" max="2039" width="5.109375" style="13" customWidth="1"/>
    <col min="2040" max="2040" width="6.88671875" style="13" customWidth="1"/>
    <col min="2041" max="2042" width="7.109375" style="13" customWidth="1"/>
    <col min="2043" max="2043" width="6.88671875" style="13" customWidth="1"/>
    <col min="2044" max="2044" width="7.109375" style="13" customWidth="1"/>
    <col min="2045" max="2045" width="0.88671875" style="13" customWidth="1"/>
    <col min="2046" max="2047" width="7.109375" style="13" customWidth="1"/>
    <col min="2048" max="2048" width="6.88671875" style="13" customWidth="1"/>
    <col min="2049" max="2049" width="0.88671875" style="13" customWidth="1"/>
    <col min="2050" max="2052" width="7.109375" style="13" customWidth="1"/>
    <col min="2053" max="2053" width="6.88671875" style="13" customWidth="1"/>
    <col min="2054" max="2055" width="0" style="13" hidden="1" customWidth="1"/>
    <col min="2056" max="2294" width="9" style="13"/>
    <col min="2295" max="2295" width="5.109375" style="13" customWidth="1"/>
    <col min="2296" max="2296" width="6.88671875" style="13" customWidth="1"/>
    <col min="2297" max="2298" width="7.109375" style="13" customWidth="1"/>
    <col min="2299" max="2299" width="6.88671875" style="13" customWidth="1"/>
    <col min="2300" max="2300" width="7.109375" style="13" customWidth="1"/>
    <col min="2301" max="2301" width="0.88671875" style="13" customWidth="1"/>
    <col min="2302" max="2303" width="7.109375" style="13" customWidth="1"/>
    <col min="2304" max="2304" width="6.88671875" style="13" customWidth="1"/>
    <col min="2305" max="2305" width="0.88671875" style="13" customWidth="1"/>
    <col min="2306" max="2308" width="7.109375" style="13" customWidth="1"/>
    <col min="2309" max="2309" width="6.88671875" style="13" customWidth="1"/>
    <col min="2310" max="2311" width="0" style="13" hidden="1" customWidth="1"/>
    <col min="2312" max="2550" width="9" style="13"/>
    <col min="2551" max="2551" width="5.109375" style="13" customWidth="1"/>
    <col min="2552" max="2552" width="6.88671875" style="13" customWidth="1"/>
    <col min="2553" max="2554" width="7.109375" style="13" customWidth="1"/>
    <col min="2555" max="2555" width="6.88671875" style="13" customWidth="1"/>
    <col min="2556" max="2556" width="7.109375" style="13" customWidth="1"/>
    <col min="2557" max="2557" width="0.88671875" style="13" customWidth="1"/>
    <col min="2558" max="2559" width="7.109375" style="13" customWidth="1"/>
    <col min="2560" max="2560" width="6.88671875" style="13" customWidth="1"/>
    <col min="2561" max="2561" width="0.88671875" style="13" customWidth="1"/>
    <col min="2562" max="2564" width="7.109375" style="13" customWidth="1"/>
    <col min="2565" max="2565" width="6.88671875" style="13" customWidth="1"/>
    <col min="2566" max="2567" width="0" style="13" hidden="1" customWidth="1"/>
    <col min="2568" max="2806" width="9" style="13"/>
    <col min="2807" max="2807" width="5.109375" style="13" customWidth="1"/>
    <col min="2808" max="2808" width="6.88671875" style="13" customWidth="1"/>
    <col min="2809" max="2810" width="7.109375" style="13" customWidth="1"/>
    <col min="2811" max="2811" width="6.88671875" style="13" customWidth="1"/>
    <col min="2812" max="2812" width="7.109375" style="13" customWidth="1"/>
    <col min="2813" max="2813" width="0.88671875" style="13" customWidth="1"/>
    <col min="2814" max="2815" width="7.109375" style="13" customWidth="1"/>
    <col min="2816" max="2816" width="6.88671875" style="13" customWidth="1"/>
    <col min="2817" max="2817" width="0.88671875" style="13" customWidth="1"/>
    <col min="2818" max="2820" width="7.109375" style="13" customWidth="1"/>
    <col min="2821" max="2821" width="6.88671875" style="13" customWidth="1"/>
    <col min="2822" max="2823" width="0" style="13" hidden="1" customWidth="1"/>
    <col min="2824" max="3062" width="9" style="13"/>
    <col min="3063" max="3063" width="5.109375" style="13" customWidth="1"/>
    <col min="3064" max="3064" width="6.88671875" style="13" customWidth="1"/>
    <col min="3065" max="3066" width="7.109375" style="13" customWidth="1"/>
    <col min="3067" max="3067" width="6.88671875" style="13" customWidth="1"/>
    <col min="3068" max="3068" width="7.109375" style="13" customWidth="1"/>
    <col min="3069" max="3069" width="0.88671875" style="13" customWidth="1"/>
    <col min="3070" max="3071" width="7.109375" style="13" customWidth="1"/>
    <col min="3072" max="3072" width="6.88671875" style="13" customWidth="1"/>
    <col min="3073" max="3073" width="0.88671875" style="13" customWidth="1"/>
    <col min="3074" max="3076" width="7.109375" style="13" customWidth="1"/>
    <col min="3077" max="3077" width="6.88671875" style="13" customWidth="1"/>
    <col min="3078" max="3079" width="0" style="13" hidden="1" customWidth="1"/>
    <col min="3080" max="3318" width="9" style="13"/>
    <col min="3319" max="3319" width="5.109375" style="13" customWidth="1"/>
    <col min="3320" max="3320" width="6.88671875" style="13" customWidth="1"/>
    <col min="3321" max="3322" width="7.109375" style="13" customWidth="1"/>
    <col min="3323" max="3323" width="6.88671875" style="13" customWidth="1"/>
    <col min="3324" max="3324" width="7.109375" style="13" customWidth="1"/>
    <col min="3325" max="3325" width="0.88671875" style="13" customWidth="1"/>
    <col min="3326" max="3327" width="7.109375" style="13" customWidth="1"/>
    <col min="3328" max="3328" width="6.88671875" style="13" customWidth="1"/>
    <col min="3329" max="3329" width="0.88671875" style="13" customWidth="1"/>
    <col min="3330" max="3332" width="7.109375" style="13" customWidth="1"/>
    <col min="3333" max="3333" width="6.88671875" style="13" customWidth="1"/>
    <col min="3334" max="3335" width="0" style="13" hidden="1" customWidth="1"/>
    <col min="3336" max="3574" width="9" style="13"/>
    <col min="3575" max="3575" width="5.109375" style="13" customWidth="1"/>
    <col min="3576" max="3576" width="6.88671875" style="13" customWidth="1"/>
    <col min="3577" max="3578" width="7.109375" style="13" customWidth="1"/>
    <col min="3579" max="3579" width="6.88671875" style="13" customWidth="1"/>
    <col min="3580" max="3580" width="7.109375" style="13" customWidth="1"/>
    <col min="3581" max="3581" width="0.88671875" style="13" customWidth="1"/>
    <col min="3582" max="3583" width="7.109375" style="13" customWidth="1"/>
    <col min="3584" max="3584" width="6.88671875" style="13" customWidth="1"/>
    <col min="3585" max="3585" width="0.88671875" style="13" customWidth="1"/>
    <col min="3586" max="3588" width="7.109375" style="13" customWidth="1"/>
    <col min="3589" max="3589" width="6.88671875" style="13" customWidth="1"/>
    <col min="3590" max="3591" width="0" style="13" hidden="1" customWidth="1"/>
    <col min="3592" max="3830" width="9" style="13"/>
    <col min="3831" max="3831" width="5.109375" style="13" customWidth="1"/>
    <col min="3832" max="3832" width="6.88671875" style="13" customWidth="1"/>
    <col min="3833" max="3834" width="7.109375" style="13" customWidth="1"/>
    <col min="3835" max="3835" width="6.88671875" style="13" customWidth="1"/>
    <col min="3836" max="3836" width="7.109375" style="13" customWidth="1"/>
    <col min="3837" max="3837" width="0.88671875" style="13" customWidth="1"/>
    <col min="3838" max="3839" width="7.109375" style="13" customWidth="1"/>
    <col min="3840" max="3840" width="6.88671875" style="13" customWidth="1"/>
    <col min="3841" max="3841" width="0.88671875" style="13" customWidth="1"/>
    <col min="3842" max="3844" width="7.109375" style="13" customWidth="1"/>
    <col min="3845" max="3845" width="6.88671875" style="13" customWidth="1"/>
    <col min="3846" max="3847" width="0" style="13" hidden="1" customWidth="1"/>
    <col min="3848" max="4086" width="9" style="13"/>
    <col min="4087" max="4087" width="5.109375" style="13" customWidth="1"/>
    <col min="4088" max="4088" width="6.88671875" style="13" customWidth="1"/>
    <col min="4089" max="4090" width="7.109375" style="13" customWidth="1"/>
    <col min="4091" max="4091" width="6.88671875" style="13" customWidth="1"/>
    <col min="4092" max="4092" width="7.109375" style="13" customWidth="1"/>
    <col min="4093" max="4093" width="0.88671875" style="13" customWidth="1"/>
    <col min="4094" max="4095" width="7.109375" style="13" customWidth="1"/>
    <col min="4096" max="4096" width="6.88671875" style="13" customWidth="1"/>
    <col min="4097" max="4097" width="0.88671875" style="13" customWidth="1"/>
    <col min="4098" max="4100" width="7.109375" style="13" customWidth="1"/>
    <col min="4101" max="4101" width="6.88671875" style="13" customWidth="1"/>
    <col min="4102" max="4103" width="0" style="13" hidden="1" customWidth="1"/>
    <col min="4104" max="4342" width="9" style="13"/>
    <col min="4343" max="4343" width="5.109375" style="13" customWidth="1"/>
    <col min="4344" max="4344" width="6.88671875" style="13" customWidth="1"/>
    <col min="4345" max="4346" width="7.109375" style="13" customWidth="1"/>
    <col min="4347" max="4347" width="6.88671875" style="13" customWidth="1"/>
    <col min="4348" max="4348" width="7.109375" style="13" customWidth="1"/>
    <col min="4349" max="4349" width="0.88671875" style="13" customWidth="1"/>
    <col min="4350" max="4351" width="7.109375" style="13" customWidth="1"/>
    <col min="4352" max="4352" width="6.88671875" style="13" customWidth="1"/>
    <col min="4353" max="4353" width="0.88671875" style="13" customWidth="1"/>
    <col min="4354" max="4356" width="7.109375" style="13" customWidth="1"/>
    <col min="4357" max="4357" width="6.88671875" style="13" customWidth="1"/>
    <col min="4358" max="4359" width="0" style="13" hidden="1" customWidth="1"/>
    <col min="4360" max="4598" width="9" style="13"/>
    <col min="4599" max="4599" width="5.109375" style="13" customWidth="1"/>
    <col min="4600" max="4600" width="6.88671875" style="13" customWidth="1"/>
    <col min="4601" max="4602" width="7.109375" style="13" customWidth="1"/>
    <col min="4603" max="4603" width="6.88671875" style="13" customWidth="1"/>
    <col min="4604" max="4604" width="7.109375" style="13" customWidth="1"/>
    <col min="4605" max="4605" width="0.88671875" style="13" customWidth="1"/>
    <col min="4606" max="4607" width="7.109375" style="13" customWidth="1"/>
    <col min="4608" max="4608" width="6.88671875" style="13" customWidth="1"/>
    <col min="4609" max="4609" width="0.88671875" style="13" customWidth="1"/>
    <col min="4610" max="4612" width="7.109375" style="13" customWidth="1"/>
    <col min="4613" max="4613" width="6.88671875" style="13" customWidth="1"/>
    <col min="4614" max="4615" width="0" style="13" hidden="1" customWidth="1"/>
    <col min="4616" max="4854" width="9" style="13"/>
    <col min="4855" max="4855" width="5.109375" style="13" customWidth="1"/>
    <col min="4856" max="4856" width="6.88671875" style="13" customWidth="1"/>
    <col min="4857" max="4858" width="7.109375" style="13" customWidth="1"/>
    <col min="4859" max="4859" width="6.88671875" style="13" customWidth="1"/>
    <col min="4860" max="4860" width="7.109375" style="13" customWidth="1"/>
    <col min="4861" max="4861" width="0.88671875" style="13" customWidth="1"/>
    <col min="4862" max="4863" width="7.109375" style="13" customWidth="1"/>
    <col min="4864" max="4864" width="6.88671875" style="13" customWidth="1"/>
    <col min="4865" max="4865" width="0.88671875" style="13" customWidth="1"/>
    <col min="4866" max="4868" width="7.109375" style="13" customWidth="1"/>
    <col min="4869" max="4869" width="6.88671875" style="13" customWidth="1"/>
    <col min="4870" max="4871" width="0" style="13" hidden="1" customWidth="1"/>
    <col min="4872" max="5110" width="9" style="13"/>
    <col min="5111" max="5111" width="5.109375" style="13" customWidth="1"/>
    <col min="5112" max="5112" width="6.88671875" style="13" customWidth="1"/>
    <col min="5113" max="5114" width="7.109375" style="13" customWidth="1"/>
    <col min="5115" max="5115" width="6.88671875" style="13" customWidth="1"/>
    <col min="5116" max="5116" width="7.109375" style="13" customWidth="1"/>
    <col min="5117" max="5117" width="0.88671875" style="13" customWidth="1"/>
    <col min="5118" max="5119" width="7.109375" style="13" customWidth="1"/>
    <col min="5120" max="5120" width="6.88671875" style="13" customWidth="1"/>
    <col min="5121" max="5121" width="0.88671875" style="13" customWidth="1"/>
    <col min="5122" max="5124" width="7.109375" style="13" customWidth="1"/>
    <col min="5125" max="5125" width="6.88671875" style="13" customWidth="1"/>
    <col min="5126" max="5127" width="0" style="13" hidden="1" customWidth="1"/>
    <col min="5128" max="5366" width="9" style="13"/>
    <col min="5367" max="5367" width="5.109375" style="13" customWidth="1"/>
    <col min="5368" max="5368" width="6.88671875" style="13" customWidth="1"/>
    <col min="5369" max="5370" width="7.109375" style="13" customWidth="1"/>
    <col min="5371" max="5371" width="6.88671875" style="13" customWidth="1"/>
    <col min="5372" max="5372" width="7.109375" style="13" customWidth="1"/>
    <col min="5373" max="5373" width="0.88671875" style="13" customWidth="1"/>
    <col min="5374" max="5375" width="7.109375" style="13" customWidth="1"/>
    <col min="5376" max="5376" width="6.88671875" style="13" customWidth="1"/>
    <col min="5377" max="5377" width="0.88671875" style="13" customWidth="1"/>
    <col min="5378" max="5380" width="7.109375" style="13" customWidth="1"/>
    <col min="5381" max="5381" width="6.88671875" style="13" customWidth="1"/>
    <col min="5382" max="5383" width="0" style="13" hidden="1" customWidth="1"/>
    <col min="5384" max="5622" width="9" style="13"/>
    <col min="5623" max="5623" width="5.109375" style="13" customWidth="1"/>
    <col min="5624" max="5624" width="6.88671875" style="13" customWidth="1"/>
    <col min="5625" max="5626" width="7.109375" style="13" customWidth="1"/>
    <col min="5627" max="5627" width="6.88671875" style="13" customWidth="1"/>
    <col min="5628" max="5628" width="7.109375" style="13" customWidth="1"/>
    <col min="5629" max="5629" width="0.88671875" style="13" customWidth="1"/>
    <col min="5630" max="5631" width="7.109375" style="13" customWidth="1"/>
    <col min="5632" max="5632" width="6.88671875" style="13" customWidth="1"/>
    <col min="5633" max="5633" width="0.88671875" style="13" customWidth="1"/>
    <col min="5634" max="5636" width="7.109375" style="13" customWidth="1"/>
    <col min="5637" max="5637" width="6.88671875" style="13" customWidth="1"/>
    <col min="5638" max="5639" width="0" style="13" hidden="1" customWidth="1"/>
    <col min="5640" max="5878" width="9" style="13"/>
    <col min="5879" max="5879" width="5.109375" style="13" customWidth="1"/>
    <col min="5880" max="5880" width="6.88671875" style="13" customWidth="1"/>
    <col min="5881" max="5882" width="7.109375" style="13" customWidth="1"/>
    <col min="5883" max="5883" width="6.88671875" style="13" customWidth="1"/>
    <col min="5884" max="5884" width="7.109375" style="13" customWidth="1"/>
    <col min="5885" max="5885" width="0.88671875" style="13" customWidth="1"/>
    <col min="5886" max="5887" width="7.109375" style="13" customWidth="1"/>
    <col min="5888" max="5888" width="6.88671875" style="13" customWidth="1"/>
    <col min="5889" max="5889" width="0.88671875" style="13" customWidth="1"/>
    <col min="5890" max="5892" width="7.109375" style="13" customWidth="1"/>
    <col min="5893" max="5893" width="6.88671875" style="13" customWidth="1"/>
    <col min="5894" max="5895" width="0" style="13" hidden="1" customWidth="1"/>
    <col min="5896" max="6134" width="9" style="13"/>
    <col min="6135" max="6135" width="5.109375" style="13" customWidth="1"/>
    <col min="6136" max="6136" width="6.88671875" style="13" customWidth="1"/>
    <col min="6137" max="6138" width="7.109375" style="13" customWidth="1"/>
    <col min="6139" max="6139" width="6.88671875" style="13" customWidth="1"/>
    <col min="6140" max="6140" width="7.109375" style="13" customWidth="1"/>
    <col min="6141" max="6141" width="0.88671875" style="13" customWidth="1"/>
    <col min="6142" max="6143" width="7.109375" style="13" customWidth="1"/>
    <col min="6144" max="6144" width="6.88671875" style="13" customWidth="1"/>
    <col min="6145" max="6145" width="0.88671875" style="13" customWidth="1"/>
    <col min="6146" max="6148" width="7.109375" style="13" customWidth="1"/>
    <col min="6149" max="6149" width="6.88671875" style="13" customWidth="1"/>
    <col min="6150" max="6151" width="0" style="13" hidden="1" customWidth="1"/>
    <col min="6152" max="6390" width="9" style="13"/>
    <col min="6391" max="6391" width="5.109375" style="13" customWidth="1"/>
    <col min="6392" max="6392" width="6.88671875" style="13" customWidth="1"/>
    <col min="6393" max="6394" width="7.109375" style="13" customWidth="1"/>
    <col min="6395" max="6395" width="6.88671875" style="13" customWidth="1"/>
    <col min="6396" max="6396" width="7.109375" style="13" customWidth="1"/>
    <col min="6397" max="6397" width="0.88671875" style="13" customWidth="1"/>
    <col min="6398" max="6399" width="7.109375" style="13" customWidth="1"/>
    <col min="6400" max="6400" width="6.88671875" style="13" customWidth="1"/>
    <col min="6401" max="6401" width="0.88671875" style="13" customWidth="1"/>
    <col min="6402" max="6404" width="7.109375" style="13" customWidth="1"/>
    <col min="6405" max="6405" width="6.88671875" style="13" customWidth="1"/>
    <col min="6406" max="6407" width="0" style="13" hidden="1" customWidth="1"/>
    <col min="6408" max="6646" width="9" style="13"/>
    <col min="6647" max="6647" width="5.109375" style="13" customWidth="1"/>
    <col min="6648" max="6648" width="6.88671875" style="13" customWidth="1"/>
    <col min="6649" max="6650" width="7.109375" style="13" customWidth="1"/>
    <col min="6651" max="6651" width="6.88671875" style="13" customWidth="1"/>
    <col min="6652" max="6652" width="7.109375" style="13" customWidth="1"/>
    <col min="6653" max="6653" width="0.88671875" style="13" customWidth="1"/>
    <col min="6654" max="6655" width="7.109375" style="13" customWidth="1"/>
    <col min="6656" max="6656" width="6.88671875" style="13" customWidth="1"/>
    <col min="6657" max="6657" width="0.88671875" style="13" customWidth="1"/>
    <col min="6658" max="6660" width="7.109375" style="13" customWidth="1"/>
    <col min="6661" max="6661" width="6.88671875" style="13" customWidth="1"/>
    <col min="6662" max="6663" width="0" style="13" hidden="1" customWidth="1"/>
    <col min="6664" max="6902" width="9" style="13"/>
    <col min="6903" max="6903" width="5.109375" style="13" customWidth="1"/>
    <col min="6904" max="6904" width="6.88671875" style="13" customWidth="1"/>
    <col min="6905" max="6906" width="7.109375" style="13" customWidth="1"/>
    <col min="6907" max="6907" width="6.88671875" style="13" customWidth="1"/>
    <col min="6908" max="6908" width="7.109375" style="13" customWidth="1"/>
    <col min="6909" max="6909" width="0.88671875" style="13" customWidth="1"/>
    <col min="6910" max="6911" width="7.109375" style="13" customWidth="1"/>
    <col min="6912" max="6912" width="6.88671875" style="13" customWidth="1"/>
    <col min="6913" max="6913" width="0.88671875" style="13" customWidth="1"/>
    <col min="6914" max="6916" width="7.109375" style="13" customWidth="1"/>
    <col min="6917" max="6917" width="6.88671875" style="13" customWidth="1"/>
    <col min="6918" max="6919" width="0" style="13" hidden="1" customWidth="1"/>
    <col min="6920" max="7158" width="9" style="13"/>
    <col min="7159" max="7159" width="5.109375" style="13" customWidth="1"/>
    <col min="7160" max="7160" width="6.88671875" style="13" customWidth="1"/>
    <col min="7161" max="7162" width="7.109375" style="13" customWidth="1"/>
    <col min="7163" max="7163" width="6.88671875" style="13" customWidth="1"/>
    <col min="7164" max="7164" width="7.109375" style="13" customWidth="1"/>
    <col min="7165" max="7165" width="0.88671875" style="13" customWidth="1"/>
    <col min="7166" max="7167" width="7.109375" style="13" customWidth="1"/>
    <col min="7168" max="7168" width="6.88671875" style="13" customWidth="1"/>
    <col min="7169" max="7169" width="0.88671875" style="13" customWidth="1"/>
    <col min="7170" max="7172" width="7.109375" style="13" customWidth="1"/>
    <col min="7173" max="7173" width="6.88671875" style="13" customWidth="1"/>
    <col min="7174" max="7175" width="0" style="13" hidden="1" customWidth="1"/>
    <col min="7176" max="7414" width="9" style="13"/>
    <col min="7415" max="7415" width="5.109375" style="13" customWidth="1"/>
    <col min="7416" max="7416" width="6.88671875" style="13" customWidth="1"/>
    <col min="7417" max="7418" width="7.109375" style="13" customWidth="1"/>
    <col min="7419" max="7419" width="6.88671875" style="13" customWidth="1"/>
    <col min="7420" max="7420" width="7.109375" style="13" customWidth="1"/>
    <col min="7421" max="7421" width="0.88671875" style="13" customWidth="1"/>
    <col min="7422" max="7423" width="7.109375" style="13" customWidth="1"/>
    <col min="7424" max="7424" width="6.88671875" style="13" customWidth="1"/>
    <col min="7425" max="7425" width="0.88671875" style="13" customWidth="1"/>
    <col min="7426" max="7428" width="7.109375" style="13" customWidth="1"/>
    <col min="7429" max="7429" width="6.88671875" style="13" customWidth="1"/>
    <col min="7430" max="7431" width="0" style="13" hidden="1" customWidth="1"/>
    <col min="7432" max="7670" width="9" style="13"/>
    <col min="7671" max="7671" width="5.109375" style="13" customWidth="1"/>
    <col min="7672" max="7672" width="6.88671875" style="13" customWidth="1"/>
    <col min="7673" max="7674" width="7.109375" style="13" customWidth="1"/>
    <col min="7675" max="7675" width="6.88671875" style="13" customWidth="1"/>
    <col min="7676" max="7676" width="7.109375" style="13" customWidth="1"/>
    <col min="7677" max="7677" width="0.88671875" style="13" customWidth="1"/>
    <col min="7678" max="7679" width="7.109375" style="13" customWidth="1"/>
    <col min="7680" max="7680" width="6.88671875" style="13" customWidth="1"/>
    <col min="7681" max="7681" width="0.88671875" style="13" customWidth="1"/>
    <col min="7682" max="7684" width="7.109375" style="13" customWidth="1"/>
    <col min="7685" max="7685" width="6.88671875" style="13" customWidth="1"/>
    <col min="7686" max="7687" width="0" style="13" hidden="1" customWidth="1"/>
    <col min="7688" max="7926" width="9" style="13"/>
    <col min="7927" max="7927" width="5.109375" style="13" customWidth="1"/>
    <col min="7928" max="7928" width="6.88671875" style="13" customWidth="1"/>
    <col min="7929" max="7930" width="7.109375" style="13" customWidth="1"/>
    <col min="7931" max="7931" width="6.88671875" style="13" customWidth="1"/>
    <col min="7932" max="7932" width="7.109375" style="13" customWidth="1"/>
    <col min="7933" max="7933" width="0.88671875" style="13" customWidth="1"/>
    <col min="7934" max="7935" width="7.109375" style="13" customWidth="1"/>
    <col min="7936" max="7936" width="6.88671875" style="13" customWidth="1"/>
    <col min="7937" max="7937" width="0.88671875" style="13" customWidth="1"/>
    <col min="7938" max="7940" width="7.109375" style="13" customWidth="1"/>
    <col min="7941" max="7941" width="6.88671875" style="13" customWidth="1"/>
    <col min="7942" max="7943" width="0" style="13" hidden="1" customWidth="1"/>
    <col min="7944" max="8182" width="9" style="13"/>
    <col min="8183" max="8183" width="5.109375" style="13" customWidth="1"/>
    <col min="8184" max="8184" width="6.88671875" style="13" customWidth="1"/>
    <col min="8185" max="8186" width="7.109375" style="13" customWidth="1"/>
    <col min="8187" max="8187" width="6.88671875" style="13" customWidth="1"/>
    <col min="8188" max="8188" width="7.109375" style="13" customWidth="1"/>
    <col min="8189" max="8189" width="0.88671875" style="13" customWidth="1"/>
    <col min="8190" max="8191" width="7.109375" style="13" customWidth="1"/>
    <col min="8192" max="8192" width="6.88671875" style="13" customWidth="1"/>
    <col min="8193" max="8193" width="0.88671875" style="13" customWidth="1"/>
    <col min="8194" max="8196" width="7.109375" style="13" customWidth="1"/>
    <col min="8197" max="8197" width="6.88671875" style="13" customWidth="1"/>
    <col min="8198" max="8199" width="0" style="13" hidden="1" customWidth="1"/>
    <col min="8200" max="8438" width="9" style="13"/>
    <col min="8439" max="8439" width="5.109375" style="13" customWidth="1"/>
    <col min="8440" max="8440" width="6.88671875" style="13" customWidth="1"/>
    <col min="8441" max="8442" width="7.109375" style="13" customWidth="1"/>
    <col min="8443" max="8443" width="6.88671875" style="13" customWidth="1"/>
    <col min="8444" max="8444" width="7.109375" style="13" customWidth="1"/>
    <col min="8445" max="8445" width="0.88671875" style="13" customWidth="1"/>
    <col min="8446" max="8447" width="7.109375" style="13" customWidth="1"/>
    <col min="8448" max="8448" width="6.88671875" style="13" customWidth="1"/>
    <col min="8449" max="8449" width="0.88671875" style="13" customWidth="1"/>
    <col min="8450" max="8452" width="7.109375" style="13" customWidth="1"/>
    <col min="8453" max="8453" width="6.88671875" style="13" customWidth="1"/>
    <col min="8454" max="8455" width="0" style="13" hidden="1" customWidth="1"/>
    <col min="8456" max="8694" width="9" style="13"/>
    <col min="8695" max="8695" width="5.109375" style="13" customWidth="1"/>
    <col min="8696" max="8696" width="6.88671875" style="13" customWidth="1"/>
    <col min="8697" max="8698" width="7.109375" style="13" customWidth="1"/>
    <col min="8699" max="8699" width="6.88671875" style="13" customWidth="1"/>
    <col min="8700" max="8700" width="7.109375" style="13" customWidth="1"/>
    <col min="8701" max="8701" width="0.88671875" style="13" customWidth="1"/>
    <col min="8702" max="8703" width="7.109375" style="13" customWidth="1"/>
    <col min="8704" max="8704" width="6.88671875" style="13" customWidth="1"/>
    <col min="8705" max="8705" width="0.88671875" style="13" customWidth="1"/>
    <col min="8706" max="8708" width="7.109375" style="13" customWidth="1"/>
    <col min="8709" max="8709" width="6.88671875" style="13" customWidth="1"/>
    <col min="8710" max="8711" width="0" style="13" hidden="1" customWidth="1"/>
    <col min="8712" max="8950" width="9" style="13"/>
    <col min="8951" max="8951" width="5.109375" style="13" customWidth="1"/>
    <col min="8952" max="8952" width="6.88671875" style="13" customWidth="1"/>
    <col min="8953" max="8954" width="7.109375" style="13" customWidth="1"/>
    <col min="8955" max="8955" width="6.88671875" style="13" customWidth="1"/>
    <col min="8956" max="8956" width="7.109375" style="13" customWidth="1"/>
    <col min="8957" max="8957" width="0.88671875" style="13" customWidth="1"/>
    <col min="8958" max="8959" width="7.109375" style="13" customWidth="1"/>
    <col min="8960" max="8960" width="6.88671875" style="13" customWidth="1"/>
    <col min="8961" max="8961" width="0.88671875" style="13" customWidth="1"/>
    <col min="8962" max="8964" width="7.109375" style="13" customWidth="1"/>
    <col min="8965" max="8965" width="6.88671875" style="13" customWidth="1"/>
    <col min="8966" max="8967" width="0" style="13" hidden="1" customWidth="1"/>
    <col min="8968" max="9206" width="9" style="13"/>
    <col min="9207" max="9207" width="5.109375" style="13" customWidth="1"/>
    <col min="9208" max="9208" width="6.88671875" style="13" customWidth="1"/>
    <col min="9209" max="9210" width="7.109375" style="13" customWidth="1"/>
    <col min="9211" max="9211" width="6.88671875" style="13" customWidth="1"/>
    <col min="9212" max="9212" width="7.109375" style="13" customWidth="1"/>
    <col min="9213" max="9213" width="0.88671875" style="13" customWidth="1"/>
    <col min="9214" max="9215" width="7.109375" style="13" customWidth="1"/>
    <col min="9216" max="9216" width="6.88671875" style="13" customWidth="1"/>
    <col min="9217" max="9217" width="0.88671875" style="13" customWidth="1"/>
    <col min="9218" max="9220" width="7.109375" style="13" customWidth="1"/>
    <col min="9221" max="9221" width="6.88671875" style="13" customWidth="1"/>
    <col min="9222" max="9223" width="0" style="13" hidden="1" customWidth="1"/>
    <col min="9224" max="9462" width="9" style="13"/>
    <col min="9463" max="9463" width="5.109375" style="13" customWidth="1"/>
    <col min="9464" max="9464" width="6.88671875" style="13" customWidth="1"/>
    <col min="9465" max="9466" width="7.109375" style="13" customWidth="1"/>
    <col min="9467" max="9467" width="6.88671875" style="13" customWidth="1"/>
    <col min="9468" max="9468" width="7.109375" style="13" customWidth="1"/>
    <col min="9469" max="9469" width="0.88671875" style="13" customWidth="1"/>
    <col min="9470" max="9471" width="7.109375" style="13" customWidth="1"/>
    <col min="9472" max="9472" width="6.88671875" style="13" customWidth="1"/>
    <col min="9473" max="9473" width="0.88671875" style="13" customWidth="1"/>
    <col min="9474" max="9476" width="7.109375" style="13" customWidth="1"/>
    <col min="9477" max="9477" width="6.88671875" style="13" customWidth="1"/>
    <col min="9478" max="9479" width="0" style="13" hidden="1" customWidth="1"/>
    <col min="9480" max="9718" width="9" style="13"/>
    <col min="9719" max="9719" width="5.109375" style="13" customWidth="1"/>
    <col min="9720" max="9720" width="6.88671875" style="13" customWidth="1"/>
    <col min="9721" max="9722" width="7.109375" style="13" customWidth="1"/>
    <col min="9723" max="9723" width="6.88671875" style="13" customWidth="1"/>
    <col min="9724" max="9724" width="7.109375" style="13" customWidth="1"/>
    <col min="9725" max="9725" width="0.88671875" style="13" customWidth="1"/>
    <col min="9726" max="9727" width="7.109375" style="13" customWidth="1"/>
    <col min="9728" max="9728" width="6.88671875" style="13" customWidth="1"/>
    <col min="9729" max="9729" width="0.88671875" style="13" customWidth="1"/>
    <col min="9730" max="9732" width="7.109375" style="13" customWidth="1"/>
    <col min="9733" max="9733" width="6.88671875" style="13" customWidth="1"/>
    <col min="9734" max="9735" width="0" style="13" hidden="1" customWidth="1"/>
    <col min="9736" max="9974" width="9" style="13"/>
    <col min="9975" max="9975" width="5.109375" style="13" customWidth="1"/>
    <col min="9976" max="9976" width="6.88671875" style="13" customWidth="1"/>
    <col min="9977" max="9978" width="7.109375" style="13" customWidth="1"/>
    <col min="9979" max="9979" width="6.88671875" style="13" customWidth="1"/>
    <col min="9980" max="9980" width="7.109375" style="13" customWidth="1"/>
    <col min="9981" max="9981" width="0.88671875" style="13" customWidth="1"/>
    <col min="9982" max="9983" width="7.109375" style="13" customWidth="1"/>
    <col min="9984" max="9984" width="6.88671875" style="13" customWidth="1"/>
    <col min="9985" max="9985" width="0.88671875" style="13" customWidth="1"/>
    <col min="9986" max="9988" width="7.109375" style="13" customWidth="1"/>
    <col min="9989" max="9989" width="6.88671875" style="13" customWidth="1"/>
    <col min="9990" max="9991" width="0" style="13" hidden="1" customWidth="1"/>
    <col min="9992" max="10230" width="9" style="13"/>
    <col min="10231" max="10231" width="5.109375" style="13" customWidth="1"/>
    <col min="10232" max="10232" width="6.88671875" style="13" customWidth="1"/>
    <col min="10233" max="10234" width="7.109375" style="13" customWidth="1"/>
    <col min="10235" max="10235" width="6.88671875" style="13" customWidth="1"/>
    <col min="10236" max="10236" width="7.109375" style="13" customWidth="1"/>
    <col min="10237" max="10237" width="0.88671875" style="13" customWidth="1"/>
    <col min="10238" max="10239" width="7.109375" style="13" customWidth="1"/>
    <col min="10240" max="10240" width="6.88671875" style="13" customWidth="1"/>
    <col min="10241" max="10241" width="0.88671875" style="13" customWidth="1"/>
    <col min="10242" max="10244" width="7.109375" style="13" customWidth="1"/>
    <col min="10245" max="10245" width="6.88671875" style="13" customWidth="1"/>
    <col min="10246" max="10247" width="0" style="13" hidden="1" customWidth="1"/>
    <col min="10248" max="10486" width="9" style="13"/>
    <col min="10487" max="10487" width="5.109375" style="13" customWidth="1"/>
    <col min="10488" max="10488" width="6.88671875" style="13" customWidth="1"/>
    <col min="10489" max="10490" width="7.109375" style="13" customWidth="1"/>
    <col min="10491" max="10491" width="6.88671875" style="13" customWidth="1"/>
    <col min="10492" max="10492" width="7.109375" style="13" customWidth="1"/>
    <col min="10493" max="10493" width="0.88671875" style="13" customWidth="1"/>
    <col min="10494" max="10495" width="7.109375" style="13" customWidth="1"/>
    <col min="10496" max="10496" width="6.88671875" style="13" customWidth="1"/>
    <col min="10497" max="10497" width="0.88671875" style="13" customWidth="1"/>
    <col min="10498" max="10500" width="7.109375" style="13" customWidth="1"/>
    <col min="10501" max="10501" width="6.88671875" style="13" customWidth="1"/>
    <col min="10502" max="10503" width="0" style="13" hidden="1" customWidth="1"/>
    <col min="10504" max="10742" width="9" style="13"/>
    <col min="10743" max="10743" width="5.109375" style="13" customWidth="1"/>
    <col min="10744" max="10744" width="6.88671875" style="13" customWidth="1"/>
    <col min="10745" max="10746" width="7.109375" style="13" customWidth="1"/>
    <col min="10747" max="10747" width="6.88671875" style="13" customWidth="1"/>
    <col min="10748" max="10748" width="7.109375" style="13" customWidth="1"/>
    <col min="10749" max="10749" width="0.88671875" style="13" customWidth="1"/>
    <col min="10750" max="10751" width="7.109375" style="13" customWidth="1"/>
    <col min="10752" max="10752" width="6.88671875" style="13" customWidth="1"/>
    <col min="10753" max="10753" width="0.88671875" style="13" customWidth="1"/>
    <col min="10754" max="10756" width="7.109375" style="13" customWidth="1"/>
    <col min="10757" max="10757" width="6.88671875" style="13" customWidth="1"/>
    <col min="10758" max="10759" width="0" style="13" hidden="1" customWidth="1"/>
    <col min="10760" max="10998" width="9" style="13"/>
    <col min="10999" max="10999" width="5.109375" style="13" customWidth="1"/>
    <col min="11000" max="11000" width="6.88671875" style="13" customWidth="1"/>
    <col min="11001" max="11002" width="7.109375" style="13" customWidth="1"/>
    <col min="11003" max="11003" width="6.88671875" style="13" customWidth="1"/>
    <col min="11004" max="11004" width="7.109375" style="13" customWidth="1"/>
    <col min="11005" max="11005" width="0.88671875" style="13" customWidth="1"/>
    <col min="11006" max="11007" width="7.109375" style="13" customWidth="1"/>
    <col min="11008" max="11008" width="6.88671875" style="13" customWidth="1"/>
    <col min="11009" max="11009" width="0.88671875" style="13" customWidth="1"/>
    <col min="11010" max="11012" width="7.109375" style="13" customWidth="1"/>
    <col min="11013" max="11013" width="6.88671875" style="13" customWidth="1"/>
    <col min="11014" max="11015" width="0" style="13" hidden="1" customWidth="1"/>
    <col min="11016" max="11254" width="9" style="13"/>
    <col min="11255" max="11255" width="5.109375" style="13" customWidth="1"/>
    <col min="11256" max="11256" width="6.88671875" style="13" customWidth="1"/>
    <col min="11257" max="11258" width="7.109375" style="13" customWidth="1"/>
    <col min="11259" max="11259" width="6.88671875" style="13" customWidth="1"/>
    <col min="11260" max="11260" width="7.109375" style="13" customWidth="1"/>
    <col min="11261" max="11261" width="0.88671875" style="13" customWidth="1"/>
    <col min="11262" max="11263" width="7.109375" style="13" customWidth="1"/>
    <col min="11264" max="11264" width="6.88671875" style="13" customWidth="1"/>
    <col min="11265" max="11265" width="0.88671875" style="13" customWidth="1"/>
    <col min="11266" max="11268" width="7.109375" style="13" customWidth="1"/>
    <col min="11269" max="11269" width="6.88671875" style="13" customWidth="1"/>
    <col min="11270" max="11271" width="0" style="13" hidden="1" customWidth="1"/>
    <col min="11272" max="11510" width="9" style="13"/>
    <col min="11511" max="11511" width="5.109375" style="13" customWidth="1"/>
    <col min="11512" max="11512" width="6.88671875" style="13" customWidth="1"/>
    <col min="11513" max="11514" width="7.109375" style="13" customWidth="1"/>
    <col min="11515" max="11515" width="6.88671875" style="13" customWidth="1"/>
    <col min="11516" max="11516" width="7.109375" style="13" customWidth="1"/>
    <col min="11517" max="11517" width="0.88671875" style="13" customWidth="1"/>
    <col min="11518" max="11519" width="7.109375" style="13" customWidth="1"/>
    <col min="11520" max="11520" width="6.88671875" style="13" customWidth="1"/>
    <col min="11521" max="11521" width="0.88671875" style="13" customWidth="1"/>
    <col min="11522" max="11524" width="7.109375" style="13" customWidth="1"/>
    <col min="11525" max="11525" width="6.88671875" style="13" customWidth="1"/>
    <col min="11526" max="11527" width="0" style="13" hidden="1" customWidth="1"/>
    <col min="11528" max="11766" width="9" style="13"/>
    <col min="11767" max="11767" width="5.109375" style="13" customWidth="1"/>
    <col min="11768" max="11768" width="6.88671875" style="13" customWidth="1"/>
    <col min="11769" max="11770" width="7.109375" style="13" customWidth="1"/>
    <col min="11771" max="11771" width="6.88671875" style="13" customWidth="1"/>
    <col min="11772" max="11772" width="7.109375" style="13" customWidth="1"/>
    <col min="11773" max="11773" width="0.88671875" style="13" customWidth="1"/>
    <col min="11774" max="11775" width="7.109375" style="13" customWidth="1"/>
    <col min="11776" max="11776" width="6.88671875" style="13" customWidth="1"/>
    <col min="11777" max="11777" width="0.88671875" style="13" customWidth="1"/>
    <col min="11778" max="11780" width="7.109375" style="13" customWidth="1"/>
    <col min="11781" max="11781" width="6.88671875" style="13" customWidth="1"/>
    <col min="11782" max="11783" width="0" style="13" hidden="1" customWidth="1"/>
    <col min="11784" max="12022" width="9" style="13"/>
    <col min="12023" max="12023" width="5.109375" style="13" customWidth="1"/>
    <col min="12024" max="12024" width="6.88671875" style="13" customWidth="1"/>
    <col min="12025" max="12026" width="7.109375" style="13" customWidth="1"/>
    <col min="12027" max="12027" width="6.88671875" style="13" customWidth="1"/>
    <col min="12028" max="12028" width="7.109375" style="13" customWidth="1"/>
    <col min="12029" max="12029" width="0.88671875" style="13" customWidth="1"/>
    <col min="12030" max="12031" width="7.109375" style="13" customWidth="1"/>
    <col min="12032" max="12032" width="6.88671875" style="13" customWidth="1"/>
    <col min="12033" max="12033" width="0.88671875" style="13" customWidth="1"/>
    <col min="12034" max="12036" width="7.109375" style="13" customWidth="1"/>
    <col min="12037" max="12037" width="6.88671875" style="13" customWidth="1"/>
    <col min="12038" max="12039" width="0" style="13" hidden="1" customWidth="1"/>
    <col min="12040" max="12278" width="9" style="13"/>
    <col min="12279" max="12279" width="5.109375" style="13" customWidth="1"/>
    <col min="12280" max="12280" width="6.88671875" style="13" customWidth="1"/>
    <col min="12281" max="12282" width="7.109375" style="13" customWidth="1"/>
    <col min="12283" max="12283" width="6.88671875" style="13" customWidth="1"/>
    <col min="12284" max="12284" width="7.109375" style="13" customWidth="1"/>
    <col min="12285" max="12285" width="0.88671875" style="13" customWidth="1"/>
    <col min="12286" max="12287" width="7.109375" style="13" customWidth="1"/>
    <col min="12288" max="12288" width="6.88671875" style="13" customWidth="1"/>
    <col min="12289" max="12289" width="0.88671875" style="13" customWidth="1"/>
    <col min="12290" max="12292" width="7.109375" style="13" customWidth="1"/>
    <col min="12293" max="12293" width="6.88671875" style="13" customWidth="1"/>
    <col min="12294" max="12295" width="0" style="13" hidden="1" customWidth="1"/>
    <col min="12296" max="12534" width="9" style="13"/>
    <col min="12535" max="12535" width="5.109375" style="13" customWidth="1"/>
    <col min="12536" max="12536" width="6.88671875" style="13" customWidth="1"/>
    <col min="12537" max="12538" width="7.109375" style="13" customWidth="1"/>
    <col min="12539" max="12539" width="6.88671875" style="13" customWidth="1"/>
    <col min="12540" max="12540" width="7.109375" style="13" customWidth="1"/>
    <col min="12541" max="12541" width="0.88671875" style="13" customWidth="1"/>
    <col min="12542" max="12543" width="7.109375" style="13" customWidth="1"/>
    <col min="12544" max="12544" width="6.88671875" style="13" customWidth="1"/>
    <col min="12545" max="12545" width="0.88671875" style="13" customWidth="1"/>
    <col min="12546" max="12548" width="7.109375" style="13" customWidth="1"/>
    <col min="12549" max="12549" width="6.88671875" style="13" customWidth="1"/>
    <col min="12550" max="12551" width="0" style="13" hidden="1" customWidth="1"/>
    <col min="12552" max="12790" width="9" style="13"/>
    <col min="12791" max="12791" width="5.109375" style="13" customWidth="1"/>
    <col min="12792" max="12792" width="6.88671875" style="13" customWidth="1"/>
    <col min="12793" max="12794" width="7.109375" style="13" customWidth="1"/>
    <col min="12795" max="12795" width="6.88671875" style="13" customWidth="1"/>
    <col min="12796" max="12796" width="7.109375" style="13" customWidth="1"/>
    <col min="12797" max="12797" width="0.88671875" style="13" customWidth="1"/>
    <col min="12798" max="12799" width="7.109375" style="13" customWidth="1"/>
    <col min="12800" max="12800" width="6.88671875" style="13" customWidth="1"/>
    <col min="12801" max="12801" width="0.88671875" style="13" customWidth="1"/>
    <col min="12802" max="12804" width="7.109375" style="13" customWidth="1"/>
    <col min="12805" max="12805" width="6.88671875" style="13" customWidth="1"/>
    <col min="12806" max="12807" width="0" style="13" hidden="1" customWidth="1"/>
    <col min="12808" max="13046" width="9" style="13"/>
    <col min="13047" max="13047" width="5.109375" style="13" customWidth="1"/>
    <col min="13048" max="13048" width="6.88671875" style="13" customWidth="1"/>
    <col min="13049" max="13050" width="7.109375" style="13" customWidth="1"/>
    <col min="13051" max="13051" width="6.88671875" style="13" customWidth="1"/>
    <col min="13052" max="13052" width="7.109375" style="13" customWidth="1"/>
    <col min="13053" max="13053" width="0.88671875" style="13" customWidth="1"/>
    <col min="13054" max="13055" width="7.109375" style="13" customWidth="1"/>
    <col min="13056" max="13056" width="6.88671875" style="13" customWidth="1"/>
    <col min="13057" max="13057" width="0.88671875" style="13" customWidth="1"/>
    <col min="13058" max="13060" width="7.109375" style="13" customWidth="1"/>
    <col min="13061" max="13061" width="6.88671875" style="13" customWidth="1"/>
    <col min="13062" max="13063" width="0" style="13" hidden="1" customWidth="1"/>
    <col min="13064" max="13302" width="9" style="13"/>
    <col min="13303" max="13303" width="5.109375" style="13" customWidth="1"/>
    <col min="13304" max="13304" width="6.88671875" style="13" customWidth="1"/>
    <col min="13305" max="13306" width="7.109375" style="13" customWidth="1"/>
    <col min="13307" max="13307" width="6.88671875" style="13" customWidth="1"/>
    <col min="13308" max="13308" width="7.109375" style="13" customWidth="1"/>
    <col min="13309" max="13309" width="0.88671875" style="13" customWidth="1"/>
    <col min="13310" max="13311" width="7.109375" style="13" customWidth="1"/>
    <col min="13312" max="13312" width="6.88671875" style="13" customWidth="1"/>
    <col min="13313" max="13313" width="0.88671875" style="13" customWidth="1"/>
    <col min="13314" max="13316" width="7.109375" style="13" customWidth="1"/>
    <col min="13317" max="13317" width="6.88671875" style="13" customWidth="1"/>
    <col min="13318" max="13319" width="0" style="13" hidden="1" customWidth="1"/>
    <col min="13320" max="13558" width="9" style="13"/>
    <col min="13559" max="13559" width="5.109375" style="13" customWidth="1"/>
    <col min="13560" max="13560" width="6.88671875" style="13" customWidth="1"/>
    <col min="13561" max="13562" width="7.109375" style="13" customWidth="1"/>
    <col min="13563" max="13563" width="6.88671875" style="13" customWidth="1"/>
    <col min="13564" max="13564" width="7.109375" style="13" customWidth="1"/>
    <col min="13565" max="13565" width="0.88671875" style="13" customWidth="1"/>
    <col min="13566" max="13567" width="7.109375" style="13" customWidth="1"/>
    <col min="13568" max="13568" width="6.88671875" style="13" customWidth="1"/>
    <col min="13569" max="13569" width="0.88671875" style="13" customWidth="1"/>
    <col min="13570" max="13572" width="7.109375" style="13" customWidth="1"/>
    <col min="13573" max="13573" width="6.88671875" style="13" customWidth="1"/>
    <col min="13574" max="13575" width="0" style="13" hidden="1" customWidth="1"/>
    <col min="13576" max="13814" width="9" style="13"/>
    <col min="13815" max="13815" width="5.109375" style="13" customWidth="1"/>
    <col min="13816" max="13816" width="6.88671875" style="13" customWidth="1"/>
    <col min="13817" max="13818" width="7.109375" style="13" customWidth="1"/>
    <col min="13819" max="13819" width="6.88671875" style="13" customWidth="1"/>
    <col min="13820" max="13820" width="7.109375" style="13" customWidth="1"/>
    <col min="13821" max="13821" width="0.88671875" style="13" customWidth="1"/>
    <col min="13822" max="13823" width="7.109375" style="13" customWidth="1"/>
    <col min="13824" max="13824" width="6.88671875" style="13" customWidth="1"/>
    <col min="13825" max="13825" width="0.88671875" style="13" customWidth="1"/>
    <col min="13826" max="13828" width="7.109375" style="13" customWidth="1"/>
    <col min="13829" max="13829" width="6.88671875" style="13" customWidth="1"/>
    <col min="13830" max="13831" width="0" style="13" hidden="1" customWidth="1"/>
    <col min="13832" max="14070" width="9" style="13"/>
    <col min="14071" max="14071" width="5.109375" style="13" customWidth="1"/>
    <col min="14072" max="14072" width="6.88671875" style="13" customWidth="1"/>
    <col min="14073" max="14074" width="7.109375" style="13" customWidth="1"/>
    <col min="14075" max="14075" width="6.88671875" style="13" customWidth="1"/>
    <col min="14076" max="14076" width="7.109375" style="13" customWidth="1"/>
    <col min="14077" max="14077" width="0.88671875" style="13" customWidth="1"/>
    <col min="14078" max="14079" width="7.109375" style="13" customWidth="1"/>
    <col min="14080" max="14080" width="6.88671875" style="13" customWidth="1"/>
    <col min="14081" max="14081" width="0.88671875" style="13" customWidth="1"/>
    <col min="14082" max="14084" width="7.109375" style="13" customWidth="1"/>
    <col min="14085" max="14085" width="6.88671875" style="13" customWidth="1"/>
    <col min="14086" max="14087" width="0" style="13" hidden="1" customWidth="1"/>
    <col min="14088" max="14326" width="9" style="13"/>
    <col min="14327" max="14327" width="5.109375" style="13" customWidth="1"/>
    <col min="14328" max="14328" width="6.88671875" style="13" customWidth="1"/>
    <col min="14329" max="14330" width="7.109375" style="13" customWidth="1"/>
    <col min="14331" max="14331" width="6.88671875" style="13" customWidth="1"/>
    <col min="14332" max="14332" width="7.109375" style="13" customWidth="1"/>
    <col min="14333" max="14333" width="0.88671875" style="13" customWidth="1"/>
    <col min="14334" max="14335" width="7.109375" style="13" customWidth="1"/>
    <col min="14336" max="14336" width="6.88671875" style="13" customWidth="1"/>
    <col min="14337" max="14337" width="0.88671875" style="13" customWidth="1"/>
    <col min="14338" max="14340" width="7.109375" style="13" customWidth="1"/>
    <col min="14341" max="14341" width="6.88671875" style="13" customWidth="1"/>
    <col min="14342" max="14343" width="0" style="13" hidden="1" customWidth="1"/>
    <col min="14344" max="14582" width="9" style="13"/>
    <col min="14583" max="14583" width="5.109375" style="13" customWidth="1"/>
    <col min="14584" max="14584" width="6.88671875" style="13" customWidth="1"/>
    <col min="14585" max="14586" width="7.109375" style="13" customWidth="1"/>
    <col min="14587" max="14587" width="6.88671875" style="13" customWidth="1"/>
    <col min="14588" max="14588" width="7.109375" style="13" customWidth="1"/>
    <col min="14589" max="14589" width="0.88671875" style="13" customWidth="1"/>
    <col min="14590" max="14591" width="7.109375" style="13" customWidth="1"/>
    <col min="14592" max="14592" width="6.88671875" style="13" customWidth="1"/>
    <col min="14593" max="14593" width="0.88671875" style="13" customWidth="1"/>
    <col min="14594" max="14596" width="7.109375" style="13" customWidth="1"/>
    <col min="14597" max="14597" width="6.88671875" style="13" customWidth="1"/>
    <col min="14598" max="14599" width="0" style="13" hidden="1" customWidth="1"/>
    <col min="14600" max="14838" width="9" style="13"/>
    <col min="14839" max="14839" width="5.109375" style="13" customWidth="1"/>
    <col min="14840" max="14840" width="6.88671875" style="13" customWidth="1"/>
    <col min="14841" max="14842" width="7.109375" style="13" customWidth="1"/>
    <col min="14843" max="14843" width="6.88671875" style="13" customWidth="1"/>
    <col min="14844" max="14844" width="7.109375" style="13" customWidth="1"/>
    <col min="14845" max="14845" width="0.88671875" style="13" customWidth="1"/>
    <col min="14846" max="14847" width="7.109375" style="13" customWidth="1"/>
    <col min="14848" max="14848" width="6.88671875" style="13" customWidth="1"/>
    <col min="14849" max="14849" width="0.88671875" style="13" customWidth="1"/>
    <col min="14850" max="14852" width="7.109375" style="13" customWidth="1"/>
    <col min="14853" max="14853" width="6.88671875" style="13" customWidth="1"/>
    <col min="14854" max="14855" width="0" style="13" hidden="1" customWidth="1"/>
    <col min="14856" max="15094" width="9" style="13"/>
    <col min="15095" max="15095" width="5.109375" style="13" customWidth="1"/>
    <col min="15096" max="15096" width="6.88671875" style="13" customWidth="1"/>
    <col min="15097" max="15098" width="7.109375" style="13" customWidth="1"/>
    <col min="15099" max="15099" width="6.88671875" style="13" customWidth="1"/>
    <col min="15100" max="15100" width="7.109375" style="13" customWidth="1"/>
    <col min="15101" max="15101" width="0.88671875" style="13" customWidth="1"/>
    <col min="15102" max="15103" width="7.109375" style="13" customWidth="1"/>
    <col min="15104" max="15104" width="6.88671875" style="13" customWidth="1"/>
    <col min="15105" max="15105" width="0.88671875" style="13" customWidth="1"/>
    <col min="15106" max="15108" width="7.109375" style="13" customWidth="1"/>
    <col min="15109" max="15109" width="6.88671875" style="13" customWidth="1"/>
    <col min="15110" max="15111" width="0" style="13" hidden="1" customWidth="1"/>
    <col min="15112" max="15350" width="9" style="13"/>
    <col min="15351" max="15351" width="5.109375" style="13" customWidth="1"/>
    <col min="15352" max="15352" width="6.88671875" style="13" customWidth="1"/>
    <col min="15353" max="15354" width="7.109375" style="13" customWidth="1"/>
    <col min="15355" max="15355" width="6.88671875" style="13" customWidth="1"/>
    <col min="15356" max="15356" width="7.109375" style="13" customWidth="1"/>
    <col min="15357" max="15357" width="0.88671875" style="13" customWidth="1"/>
    <col min="15358" max="15359" width="7.109375" style="13" customWidth="1"/>
    <col min="15360" max="15360" width="6.88671875" style="13" customWidth="1"/>
    <col min="15361" max="15361" width="0.88671875" style="13" customWidth="1"/>
    <col min="15362" max="15364" width="7.109375" style="13" customWidth="1"/>
    <col min="15365" max="15365" width="6.88671875" style="13" customWidth="1"/>
    <col min="15366" max="15367" width="0" style="13" hidden="1" customWidth="1"/>
    <col min="15368" max="15606" width="9" style="13"/>
    <col min="15607" max="15607" width="5.109375" style="13" customWidth="1"/>
    <col min="15608" max="15608" width="6.88671875" style="13" customWidth="1"/>
    <col min="15609" max="15610" width="7.109375" style="13" customWidth="1"/>
    <col min="15611" max="15611" width="6.88671875" style="13" customWidth="1"/>
    <col min="15612" max="15612" width="7.109375" style="13" customWidth="1"/>
    <col min="15613" max="15613" width="0.88671875" style="13" customWidth="1"/>
    <col min="15614" max="15615" width="7.109375" style="13" customWidth="1"/>
    <col min="15616" max="15616" width="6.88671875" style="13" customWidth="1"/>
    <col min="15617" max="15617" width="0.88671875" style="13" customWidth="1"/>
    <col min="15618" max="15620" width="7.109375" style="13" customWidth="1"/>
    <col min="15621" max="15621" width="6.88671875" style="13" customWidth="1"/>
    <col min="15622" max="15623" width="0" style="13" hidden="1" customWidth="1"/>
    <col min="15624" max="15862" width="9" style="13"/>
    <col min="15863" max="15863" width="5.109375" style="13" customWidth="1"/>
    <col min="15864" max="15864" width="6.88671875" style="13" customWidth="1"/>
    <col min="15865" max="15866" width="7.109375" style="13" customWidth="1"/>
    <col min="15867" max="15867" width="6.88671875" style="13" customWidth="1"/>
    <col min="15868" max="15868" width="7.109375" style="13" customWidth="1"/>
    <col min="15869" max="15869" width="0.88671875" style="13" customWidth="1"/>
    <col min="15870" max="15871" width="7.109375" style="13" customWidth="1"/>
    <col min="15872" max="15872" width="6.88671875" style="13" customWidth="1"/>
    <col min="15873" max="15873" width="0.88671875" style="13" customWidth="1"/>
    <col min="15874" max="15876" width="7.109375" style="13" customWidth="1"/>
    <col min="15877" max="15877" width="6.88671875" style="13" customWidth="1"/>
    <col min="15878" max="15879" width="0" style="13" hidden="1" customWidth="1"/>
    <col min="15880" max="16118" width="9" style="13"/>
    <col min="16119" max="16119" width="5.109375" style="13" customWidth="1"/>
    <col min="16120" max="16120" width="6.88671875" style="13" customWidth="1"/>
    <col min="16121" max="16122" width="7.109375" style="13" customWidth="1"/>
    <col min="16123" max="16123" width="6.88671875" style="13" customWidth="1"/>
    <col min="16124" max="16124" width="7.109375" style="13" customWidth="1"/>
    <col min="16125" max="16125" width="0.88671875" style="13" customWidth="1"/>
    <col min="16126" max="16127" width="7.109375" style="13" customWidth="1"/>
    <col min="16128" max="16128" width="6.88671875" style="13" customWidth="1"/>
    <col min="16129" max="16129" width="0.88671875" style="13" customWidth="1"/>
    <col min="16130" max="16132" width="7.109375" style="13" customWidth="1"/>
    <col min="16133" max="16133" width="6.88671875" style="13" customWidth="1"/>
    <col min="16134" max="16135" width="0" style="13" hidden="1" customWidth="1"/>
    <col min="16136" max="16384" width="9" style="13"/>
  </cols>
  <sheetData>
    <row r="2" spans="2:11" ht="13.2">
      <c r="K2" s="134" t="s">
        <v>235</v>
      </c>
    </row>
    <row r="3" spans="2:11">
      <c r="B3" s="89"/>
      <c r="C3" s="89"/>
      <c r="D3" s="90" t="s">
        <v>64</v>
      </c>
      <c r="E3" s="90" t="s">
        <v>65</v>
      </c>
      <c r="F3" s="90"/>
      <c r="G3" s="90"/>
      <c r="H3" s="90" t="s">
        <v>66</v>
      </c>
    </row>
    <row r="4" spans="2:11">
      <c r="B4" s="89">
        <v>1977</v>
      </c>
      <c r="C4" s="30" t="s">
        <v>16</v>
      </c>
      <c r="D4" s="89">
        <v>67.2</v>
      </c>
      <c r="E4" s="89">
        <v>23.9</v>
      </c>
      <c r="F4" s="89"/>
      <c r="G4" s="89"/>
      <c r="H4" s="89">
        <v>45.1</v>
      </c>
    </row>
    <row r="5" spans="2:11">
      <c r="B5" s="89"/>
      <c r="C5" s="89" t="s">
        <v>1</v>
      </c>
      <c r="D5" s="89">
        <v>74.599999999999994</v>
      </c>
      <c r="E5" s="91">
        <v>33.5</v>
      </c>
      <c r="F5" s="89"/>
      <c r="G5" s="89"/>
      <c r="H5" s="89">
        <v>53.8</v>
      </c>
    </row>
    <row r="6" spans="2:11">
      <c r="B6" s="89" t="s">
        <v>63</v>
      </c>
      <c r="C6" s="89"/>
      <c r="D6" s="89"/>
      <c r="E6" s="89"/>
      <c r="F6" s="89"/>
      <c r="G6" s="89"/>
      <c r="H6" s="89"/>
    </row>
    <row r="7" spans="2:11">
      <c r="B7" s="89">
        <v>2025</v>
      </c>
      <c r="C7" s="30" t="s">
        <v>16</v>
      </c>
      <c r="D7" s="89">
        <v>58.1</v>
      </c>
      <c r="E7" s="89">
        <v>34.9</v>
      </c>
      <c r="F7" s="89"/>
      <c r="G7" s="89"/>
      <c r="H7" s="89">
        <v>46.4</v>
      </c>
    </row>
    <row r="8" spans="2:11">
      <c r="B8" s="89"/>
      <c r="C8" s="89" t="s">
        <v>1</v>
      </c>
      <c r="D8" s="89">
        <v>71.2</v>
      </c>
      <c r="E8" s="91">
        <v>53.8</v>
      </c>
      <c r="F8" s="89"/>
      <c r="G8" s="89"/>
      <c r="H8" s="89">
        <v>62.5</v>
      </c>
    </row>
    <row r="18" spans="11:11">
      <c r="K18" s="36" t="s">
        <v>67</v>
      </c>
    </row>
    <row r="19" spans="11:11">
      <c r="K19" s="36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>
      <selection activeCell="L18" sqref="L18"/>
    </sheetView>
  </sheetViews>
  <sheetFormatPr defaultRowHeight="14.4"/>
  <cols>
    <col min="1" max="1" width="3.44140625" style="18" customWidth="1"/>
    <col min="2" max="2" width="6.44140625" style="20" customWidth="1"/>
    <col min="3" max="6" width="7.44140625" style="20" customWidth="1"/>
    <col min="7" max="7" width="4.44140625" customWidth="1"/>
    <col min="8" max="8" width="4.88671875" style="20" customWidth="1"/>
    <col min="9" max="10" width="6.5546875" style="20" customWidth="1"/>
    <col min="11" max="11" width="7.44140625" style="20" customWidth="1"/>
  </cols>
  <sheetData>
    <row r="2" spans="2:29" ht="24">
      <c r="B2" s="30"/>
      <c r="C2" s="21" t="s">
        <v>108</v>
      </c>
      <c r="D2" s="21" t="s">
        <v>68</v>
      </c>
      <c r="E2" s="21" t="s">
        <v>109</v>
      </c>
      <c r="F2" s="21" t="s">
        <v>69</v>
      </c>
      <c r="G2" s="2"/>
      <c r="H2" s="21" t="s">
        <v>70</v>
      </c>
      <c r="I2" s="21" t="s">
        <v>106</v>
      </c>
      <c r="J2" s="21" t="s">
        <v>71</v>
      </c>
      <c r="L2" s="134" t="s">
        <v>182</v>
      </c>
    </row>
    <row r="3" spans="2:29">
      <c r="B3" s="58">
        <v>1861</v>
      </c>
      <c r="C3" s="58">
        <v>62</v>
      </c>
      <c r="D3" s="58">
        <v>69.7</v>
      </c>
      <c r="E3" s="58">
        <v>28.8</v>
      </c>
      <c r="F3" s="58">
        <v>18.100000000000001</v>
      </c>
      <c r="H3" s="58">
        <v>1861</v>
      </c>
      <c r="I3" s="58">
        <v>9.1999999999999993</v>
      </c>
      <c r="J3" s="58">
        <v>12.2</v>
      </c>
    </row>
    <row r="4" spans="2:29">
      <c r="B4" s="59">
        <v>1871</v>
      </c>
      <c r="C4" s="58">
        <v>61.1</v>
      </c>
      <c r="D4" s="58">
        <v>67.5</v>
      </c>
      <c r="E4" s="58">
        <v>29.2</v>
      </c>
      <c r="F4" s="58">
        <v>19.2</v>
      </c>
      <c r="H4" s="59">
        <v>1871</v>
      </c>
      <c r="I4" s="58">
        <v>9.6999999999999993</v>
      </c>
      <c r="J4" s="58">
        <v>13.3</v>
      </c>
    </row>
    <row r="5" spans="2:29">
      <c r="B5" s="59">
        <v>1881</v>
      </c>
      <c r="C5" s="58">
        <v>60.5</v>
      </c>
      <c r="D5" s="58">
        <v>65.400000000000006</v>
      </c>
      <c r="E5" s="58">
        <v>29.3</v>
      </c>
      <c r="F5" s="58">
        <v>20.2</v>
      </c>
      <c r="H5" s="59">
        <v>1881</v>
      </c>
      <c r="I5" s="58">
        <v>10.199999999999999</v>
      </c>
      <c r="J5" s="58">
        <v>14.4</v>
      </c>
    </row>
    <row r="6" spans="2:29">
      <c r="B6" s="59">
        <v>1891</v>
      </c>
      <c r="D6" s="60"/>
      <c r="E6" s="60"/>
      <c r="F6" s="60"/>
      <c r="H6" s="59">
        <v>1891</v>
      </c>
      <c r="I6" s="60"/>
      <c r="J6" s="60"/>
    </row>
    <row r="7" spans="2:29">
      <c r="B7" s="59">
        <v>1901</v>
      </c>
      <c r="C7" s="58">
        <v>63</v>
      </c>
      <c r="D7" s="58">
        <v>61.7</v>
      </c>
      <c r="E7" s="58">
        <v>26</v>
      </c>
      <c r="F7" s="58">
        <v>22.3</v>
      </c>
      <c r="H7" s="59">
        <v>1901</v>
      </c>
      <c r="I7" s="58">
        <v>11</v>
      </c>
      <c r="J7" s="58">
        <v>16</v>
      </c>
    </row>
    <row r="8" spans="2:29">
      <c r="B8" s="59">
        <v>1911</v>
      </c>
      <c r="C8" s="58">
        <v>65.7</v>
      </c>
      <c r="D8" s="58">
        <v>58.4</v>
      </c>
      <c r="E8" s="58">
        <v>21.9</v>
      </c>
      <c r="F8" s="58">
        <v>23.7</v>
      </c>
      <c r="H8" s="59">
        <v>1911</v>
      </c>
      <c r="I8" s="58">
        <v>12.4</v>
      </c>
      <c r="J8" s="58">
        <v>17.899999999999999</v>
      </c>
    </row>
    <row r="9" spans="2:29">
      <c r="B9" s="59">
        <v>1921</v>
      </c>
      <c r="C9" s="58">
        <v>66.400000000000006</v>
      </c>
      <c r="D9" s="58">
        <v>55.7</v>
      </c>
      <c r="E9" s="58">
        <v>20.9</v>
      </c>
      <c r="F9" s="58">
        <v>24.8</v>
      </c>
      <c r="H9" s="59">
        <v>1921</v>
      </c>
      <c r="I9" s="58">
        <v>12.7</v>
      </c>
      <c r="J9" s="58">
        <v>19.5</v>
      </c>
    </row>
    <row r="10" spans="2:29">
      <c r="B10" s="59">
        <v>1931</v>
      </c>
      <c r="C10" s="58">
        <v>67.3</v>
      </c>
      <c r="D10" s="58">
        <v>51.7</v>
      </c>
      <c r="E10" s="58">
        <v>18.399999999999999</v>
      </c>
      <c r="F10" s="58">
        <v>26.3</v>
      </c>
      <c r="H10" s="59">
        <v>1931</v>
      </c>
      <c r="I10" s="58">
        <v>14.3</v>
      </c>
      <c r="J10" s="58">
        <v>22</v>
      </c>
    </row>
    <row r="11" spans="2:29">
      <c r="B11" s="59">
        <v>1936</v>
      </c>
      <c r="C11" s="58">
        <v>66.599999999999994</v>
      </c>
      <c r="D11" s="58">
        <v>49.4</v>
      </c>
      <c r="E11" s="58">
        <v>17.899999999999999</v>
      </c>
      <c r="F11" s="58">
        <v>27.3</v>
      </c>
      <c r="H11" s="59">
        <v>1936</v>
      </c>
      <c r="I11" s="58">
        <v>15.5</v>
      </c>
      <c r="J11" s="58">
        <v>23.3</v>
      </c>
    </row>
    <row r="12" spans="2:29">
      <c r="B12" s="59">
        <v>1941</v>
      </c>
      <c r="C12" s="60"/>
      <c r="D12" s="60"/>
      <c r="E12" s="60"/>
      <c r="F12" s="60"/>
      <c r="H12" s="59">
        <v>1941</v>
      </c>
      <c r="I12" s="60"/>
      <c r="J12" s="60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59">
        <v>1951</v>
      </c>
      <c r="C13" s="58">
        <v>63.3</v>
      </c>
      <c r="D13" s="58">
        <v>42.2</v>
      </c>
      <c r="E13" s="58">
        <v>20.100000000000001</v>
      </c>
      <c r="F13" s="58">
        <v>32.1</v>
      </c>
      <c r="H13" s="59">
        <v>1951</v>
      </c>
      <c r="I13" s="58">
        <v>16.600000000000001</v>
      </c>
      <c r="J13" s="58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59">
        <v>1961</v>
      </c>
      <c r="C14" s="58">
        <v>46</v>
      </c>
      <c r="D14" s="58">
        <v>29</v>
      </c>
      <c r="E14" s="58">
        <v>32.200000000000003</v>
      </c>
      <c r="F14" s="58">
        <v>40.4</v>
      </c>
      <c r="H14" s="59">
        <v>1961</v>
      </c>
      <c r="I14" s="58">
        <v>21.8</v>
      </c>
      <c r="J14" s="58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59">
        <v>1971</v>
      </c>
      <c r="C15" s="58">
        <v>32.6</v>
      </c>
      <c r="D15" s="58">
        <v>17.2</v>
      </c>
      <c r="E15" s="58">
        <v>36.299999999999997</v>
      </c>
      <c r="F15" s="58">
        <v>44.3</v>
      </c>
      <c r="H15" s="59">
        <v>1971</v>
      </c>
      <c r="I15" s="58">
        <v>31.1</v>
      </c>
      <c r="J15" s="58">
        <v>38.4</v>
      </c>
    </row>
    <row r="16" spans="2:29">
      <c r="B16" s="59">
        <v>1981</v>
      </c>
      <c r="C16" s="58">
        <v>24.2</v>
      </c>
      <c r="D16" s="58">
        <v>11.1</v>
      </c>
      <c r="E16" s="58">
        <v>27.9</v>
      </c>
      <c r="F16" s="58">
        <v>39.5</v>
      </c>
      <c r="H16" s="59">
        <v>1981</v>
      </c>
      <c r="I16" s="58">
        <v>48</v>
      </c>
      <c r="J16" s="58">
        <v>49.4</v>
      </c>
      <c r="L16" s="36" t="s">
        <v>183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59">
        <v>1991</v>
      </c>
      <c r="C17" s="58">
        <v>16.100000000000001</v>
      </c>
      <c r="D17" s="58">
        <v>7.6</v>
      </c>
      <c r="E17" s="58">
        <v>24.7</v>
      </c>
      <c r="F17" s="58">
        <v>35.6</v>
      </c>
      <c r="H17" s="59">
        <v>1991</v>
      </c>
      <c r="I17" s="58">
        <v>59.2</v>
      </c>
      <c r="J17" s="58">
        <v>56.7</v>
      </c>
      <c r="L17" s="36" t="s">
        <v>236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59">
        <v>2001</v>
      </c>
      <c r="C18" s="58">
        <v>13.6</v>
      </c>
      <c r="D18" s="58">
        <v>5.5</v>
      </c>
      <c r="E18" s="58">
        <v>21.5</v>
      </c>
      <c r="F18" s="58">
        <v>33.5</v>
      </c>
      <c r="H18" s="59">
        <v>2001</v>
      </c>
      <c r="I18" s="58">
        <v>65</v>
      </c>
      <c r="J18" s="58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59">
        <v>2011</v>
      </c>
      <c r="C19" s="58">
        <v>17.2</v>
      </c>
      <c r="D19" s="58">
        <v>5.5</v>
      </c>
      <c r="E19" s="58">
        <v>16.100000000000001</v>
      </c>
      <c r="F19" s="58">
        <v>27.1</v>
      </c>
      <c r="H19" s="59">
        <v>2011</v>
      </c>
      <c r="I19" s="58">
        <v>66.8</v>
      </c>
      <c r="J19" s="58">
        <v>67.400000000000006</v>
      </c>
    </row>
    <row r="20" spans="2:29">
      <c r="B20" s="59">
        <v>2021</v>
      </c>
      <c r="C20" s="58">
        <v>10</v>
      </c>
      <c r="D20" s="58">
        <v>3.6</v>
      </c>
      <c r="E20" s="58">
        <v>14.7</v>
      </c>
      <c r="F20" s="58">
        <v>24.2</v>
      </c>
      <c r="H20" s="59">
        <v>2021</v>
      </c>
      <c r="I20" s="58">
        <v>75.3</v>
      </c>
      <c r="J20" s="58">
        <v>72.2</v>
      </c>
    </row>
    <row r="21" spans="2:29">
      <c r="B21" s="59">
        <v>2024</v>
      </c>
      <c r="C21" s="60">
        <v>9.6</v>
      </c>
      <c r="D21" s="60">
        <v>3.4351130984197469</v>
      </c>
      <c r="E21" s="60">
        <v>15.5</v>
      </c>
      <c r="F21" s="60">
        <v>24.373506933770937</v>
      </c>
      <c r="H21" s="59">
        <v>2024</v>
      </c>
      <c r="I21" s="60">
        <v>75</v>
      </c>
      <c r="J21" s="60">
        <v>72.19137996780934</v>
      </c>
    </row>
    <row r="23" spans="2:29">
      <c r="C23" s="61"/>
      <c r="D23" s="61"/>
      <c r="E23" s="61"/>
    </row>
    <row r="24" spans="2:29">
      <c r="C24" s="61"/>
      <c r="D24" s="61"/>
      <c r="E24" s="61"/>
    </row>
    <row r="26" spans="2:29">
      <c r="C26" s="62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N22" sqref="N22"/>
    </sheetView>
  </sheetViews>
  <sheetFormatPr defaultColWidth="8.5546875" defaultRowHeight="13.2"/>
  <cols>
    <col min="1" max="1" width="3.44140625" style="18" customWidth="1"/>
    <col min="2" max="2" width="12.5546875" style="63" customWidth="1"/>
    <col min="3" max="3" width="7.88671875" style="63" customWidth="1"/>
    <col min="4" max="4" width="10" style="63" customWidth="1"/>
    <col min="5" max="5" width="3.44140625" style="63" customWidth="1"/>
    <col min="6" max="8" width="7.5546875" style="63" customWidth="1"/>
    <col min="9" max="9" width="3.5546875" style="63" customWidth="1"/>
    <col min="10" max="12" width="5.5546875" style="74" customWidth="1"/>
    <col min="13" max="16384" width="8.5546875" style="4"/>
  </cols>
  <sheetData>
    <row r="1" spans="1:14" s="6" customFormat="1" ht="24.75" customHeight="1">
      <c r="A1" s="18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10"/>
    </row>
    <row r="2" spans="1:14" s="6" customFormat="1" ht="26.1" customHeight="1">
      <c r="A2" s="18"/>
      <c r="B2" s="237" t="s">
        <v>72</v>
      </c>
      <c r="C2" s="237"/>
      <c r="D2" s="237"/>
      <c r="E2" s="63"/>
      <c r="F2" s="238" t="s">
        <v>73</v>
      </c>
      <c r="G2" s="238"/>
      <c r="H2" s="238"/>
      <c r="I2" s="63"/>
      <c r="J2" s="238" t="s">
        <v>74</v>
      </c>
      <c r="K2" s="238"/>
      <c r="L2" s="238"/>
      <c r="M2" s="10"/>
      <c r="N2" s="134" t="s">
        <v>237</v>
      </c>
    </row>
    <row r="3" spans="1:14" s="6" customFormat="1" ht="6" customHeight="1">
      <c r="A3" s="18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10"/>
    </row>
    <row r="4" spans="1:14" s="6" customFormat="1" ht="14.4">
      <c r="A4" s="18"/>
      <c r="B4" s="64" t="s">
        <v>70</v>
      </c>
      <c r="C4" s="51" t="s">
        <v>16</v>
      </c>
      <c r="D4" s="51" t="s">
        <v>1</v>
      </c>
      <c r="E4" s="65"/>
      <c r="F4" s="64" t="s">
        <v>70</v>
      </c>
      <c r="G4" s="51" t="s">
        <v>16</v>
      </c>
      <c r="H4" s="51" t="s">
        <v>1</v>
      </c>
      <c r="I4" s="63"/>
      <c r="J4" s="64" t="s">
        <v>70</v>
      </c>
      <c r="K4" s="51" t="s">
        <v>16</v>
      </c>
      <c r="L4" s="64" t="s">
        <v>1</v>
      </c>
      <c r="M4" s="10"/>
    </row>
    <row r="5" spans="1:14" s="6" customFormat="1" ht="18" customHeight="1">
      <c r="A5" s="18"/>
      <c r="B5" s="30">
        <v>1961</v>
      </c>
      <c r="C5" s="66">
        <v>278790</v>
      </c>
      <c r="D5" s="66">
        <v>4294004</v>
      </c>
      <c r="E5" s="67"/>
      <c r="F5" s="68">
        <v>1961</v>
      </c>
      <c r="G5" s="66">
        <v>2045.047</v>
      </c>
      <c r="H5" s="66">
        <v>50623.569000000003</v>
      </c>
      <c r="I5" s="63"/>
      <c r="J5" s="69">
        <v>1961</v>
      </c>
      <c r="K5" s="70">
        <f>C5/G5</f>
        <v>136.32449523164993</v>
      </c>
      <c r="L5" s="70">
        <f>D5/H5</f>
        <v>84.82222974045942</v>
      </c>
      <c r="M5" s="10"/>
    </row>
    <row r="6" spans="1:14" s="6" customFormat="1" ht="12.75" customHeight="1">
      <c r="A6" s="18"/>
      <c r="B6" s="30">
        <v>1970</v>
      </c>
      <c r="C6" s="66">
        <v>245885</v>
      </c>
      <c r="D6" s="66">
        <v>3607298</v>
      </c>
      <c r="E6" s="67"/>
      <c r="F6" s="68">
        <v>1971</v>
      </c>
      <c r="G6" s="66">
        <v>1988.0509999999999</v>
      </c>
      <c r="H6" s="66">
        <v>54136.546999999999</v>
      </c>
      <c r="I6" s="63"/>
      <c r="J6" s="69">
        <v>1970</v>
      </c>
      <c r="K6" s="70">
        <f t="shared" ref="K6:K11" si="0">C6/G6</f>
        <v>123.68143473180517</v>
      </c>
      <c r="L6" s="70">
        <f t="shared" ref="L6:L11" si="1">D6/H6</f>
        <v>66.633322587050117</v>
      </c>
      <c r="M6" s="10"/>
    </row>
    <row r="7" spans="1:14" s="6" customFormat="1" ht="12.75" customHeight="1">
      <c r="A7" s="18"/>
      <c r="B7" s="30">
        <v>1982</v>
      </c>
      <c r="C7" s="66">
        <v>221729</v>
      </c>
      <c r="D7" s="66">
        <v>3269170</v>
      </c>
      <c r="E7" s="67"/>
      <c r="F7" s="68">
        <v>1981</v>
      </c>
      <c r="G7" s="66">
        <v>2061.1819999999998</v>
      </c>
      <c r="H7" s="66">
        <v>56556.911</v>
      </c>
      <c r="I7" s="63"/>
      <c r="J7" s="69">
        <v>1982</v>
      </c>
      <c r="K7" s="70">
        <f t="shared" si="0"/>
        <v>107.57371255910445</v>
      </c>
      <c r="L7" s="70">
        <f t="shared" si="1"/>
        <v>57.80319225708773</v>
      </c>
      <c r="M7" s="10"/>
    </row>
    <row r="8" spans="1:14" s="6" customFormat="1" ht="12.75" customHeight="1">
      <c r="A8" s="18"/>
      <c r="B8" s="30">
        <v>1990</v>
      </c>
      <c r="C8" s="66">
        <v>211962</v>
      </c>
      <c r="D8" s="66">
        <v>3023344</v>
      </c>
      <c r="E8" s="67"/>
      <c r="F8" s="68">
        <v>1991</v>
      </c>
      <c r="G8" s="66">
        <v>2070.203</v>
      </c>
      <c r="H8" s="66">
        <v>56778.031000000003</v>
      </c>
      <c r="I8" s="63"/>
      <c r="J8" s="69">
        <v>1990</v>
      </c>
      <c r="K8" s="70">
        <f t="shared" si="0"/>
        <v>102.38706059260855</v>
      </c>
      <c r="L8" s="70">
        <f t="shared" si="1"/>
        <v>53.248482674575307</v>
      </c>
      <c r="M8" s="10"/>
    </row>
    <row r="9" spans="1:14" s="6" customFormat="1" ht="12.75" customHeight="1">
      <c r="A9" s="18"/>
      <c r="B9" s="30">
        <v>2000</v>
      </c>
      <c r="C9" s="66">
        <v>174391</v>
      </c>
      <c r="D9" s="66">
        <v>2396274</v>
      </c>
      <c r="E9" s="67"/>
      <c r="F9" s="71">
        <v>2001</v>
      </c>
      <c r="G9" s="66">
        <v>2011.4659999999999</v>
      </c>
      <c r="H9" s="66">
        <v>56995.743999999999</v>
      </c>
      <c r="I9" s="63"/>
      <c r="J9" s="72">
        <v>2000</v>
      </c>
      <c r="K9" s="70">
        <f t="shared" si="0"/>
        <v>86.698457741766461</v>
      </c>
      <c r="L9" s="70">
        <f t="shared" si="1"/>
        <v>42.043033950043707</v>
      </c>
      <c r="M9" s="10"/>
    </row>
    <row r="10" spans="1:14" s="6" customFormat="1" ht="12.75" customHeight="1">
      <c r="A10" s="18"/>
      <c r="B10" s="30">
        <v>2010</v>
      </c>
      <c r="C10" s="66">
        <v>137790</v>
      </c>
      <c r="D10" s="66">
        <v>1620884</v>
      </c>
      <c r="E10" s="67"/>
      <c r="F10" s="71">
        <v>2011</v>
      </c>
      <c r="G10" s="66">
        <v>1959.05</v>
      </c>
      <c r="H10" s="66">
        <v>59433.743999999999</v>
      </c>
      <c r="I10" s="63"/>
      <c r="J10" s="72">
        <v>2010</v>
      </c>
      <c r="K10" s="70">
        <f t="shared" si="0"/>
        <v>70.335111406038649</v>
      </c>
      <c r="L10" s="70">
        <f t="shared" si="1"/>
        <v>27.272116661538266</v>
      </c>
      <c r="M10" s="9"/>
    </row>
    <row r="11" spans="1:14" s="6" customFormat="1" ht="12.75" customHeight="1">
      <c r="A11" s="18"/>
      <c r="B11" s="30">
        <v>2020</v>
      </c>
      <c r="C11" s="66">
        <v>97956</v>
      </c>
      <c r="D11" s="66">
        <v>1118014</v>
      </c>
      <c r="E11" s="67"/>
      <c r="F11" s="71">
        <v>2021</v>
      </c>
      <c r="G11" s="66">
        <v>1855.454</v>
      </c>
      <c r="H11" s="66">
        <v>59030.133000000002</v>
      </c>
      <c r="I11" s="63"/>
      <c r="J11" s="72">
        <v>2020</v>
      </c>
      <c r="K11" s="70">
        <f t="shared" si="0"/>
        <v>52.793548101973968</v>
      </c>
      <c r="L11" s="70">
        <f t="shared" si="1"/>
        <v>18.93971677143265</v>
      </c>
      <c r="M11" s="9"/>
    </row>
    <row r="12" spans="1:14" s="6" customFormat="1" ht="12.75" customHeight="1">
      <c r="A12" s="18"/>
      <c r="B12" s="73"/>
      <c r="C12" s="73"/>
      <c r="D12" s="63"/>
      <c r="E12" s="63"/>
      <c r="F12" s="63"/>
      <c r="G12" s="74"/>
      <c r="H12" s="63"/>
      <c r="I12" s="63"/>
      <c r="J12" s="63"/>
      <c r="K12" s="63"/>
      <c r="L12" s="63"/>
      <c r="M12" s="9"/>
    </row>
    <row r="13" spans="1:14" s="6" customFormat="1" ht="12.75" customHeight="1">
      <c r="A13" s="18"/>
      <c r="B13" s="73"/>
      <c r="C13" s="73"/>
      <c r="D13" s="63"/>
      <c r="E13" s="63"/>
      <c r="F13" s="63"/>
      <c r="G13" s="74"/>
      <c r="H13" s="63"/>
      <c r="I13" s="63"/>
      <c r="J13" s="63"/>
      <c r="K13" s="63"/>
      <c r="L13" s="63"/>
      <c r="M13" s="9"/>
    </row>
    <row r="14" spans="1:14" s="6" customFormat="1" ht="12.75" customHeight="1">
      <c r="A14" s="18"/>
      <c r="B14" s="73"/>
      <c r="C14" s="73"/>
      <c r="D14" s="63"/>
      <c r="E14" s="63"/>
      <c r="F14" s="63"/>
      <c r="G14" s="74"/>
      <c r="H14" s="63"/>
      <c r="I14" s="63"/>
      <c r="J14" s="63"/>
      <c r="K14" s="63"/>
      <c r="L14" s="63"/>
      <c r="M14" s="9"/>
    </row>
    <row r="15" spans="1:14" s="6" customFormat="1" ht="12">
      <c r="A15" s="18"/>
      <c r="B15" s="63"/>
      <c r="C15" s="63"/>
      <c r="D15" s="63"/>
      <c r="E15" s="63"/>
      <c r="F15" s="63"/>
      <c r="G15" s="63"/>
      <c r="H15" s="63"/>
      <c r="I15" s="63"/>
      <c r="J15" s="74"/>
      <c r="K15" s="74"/>
      <c r="L15" s="74"/>
    </row>
    <row r="17" spans="2:14">
      <c r="N17" s="36" t="s">
        <v>75</v>
      </c>
    </row>
    <row r="18" spans="2:14">
      <c r="N18" s="36"/>
    </row>
    <row r="19" spans="2:14" ht="23.1" customHeight="1">
      <c r="B19" s="237" t="s">
        <v>76</v>
      </c>
      <c r="C19" s="237"/>
      <c r="D19" s="237"/>
      <c r="E19" s="76"/>
      <c r="F19" s="238" t="s">
        <v>73</v>
      </c>
      <c r="G19" s="238"/>
      <c r="H19" s="238"/>
      <c r="I19" s="77"/>
      <c r="J19" s="238" t="s">
        <v>77</v>
      </c>
      <c r="K19" s="238"/>
      <c r="L19" s="238"/>
    </row>
    <row r="20" spans="2:14">
      <c r="J20" s="63"/>
      <c r="K20" s="63"/>
      <c r="L20" s="63"/>
    </row>
    <row r="21" spans="2:14">
      <c r="B21" s="64" t="s">
        <v>70</v>
      </c>
      <c r="C21" s="51" t="s">
        <v>16</v>
      </c>
      <c r="D21" s="51" t="s">
        <v>1</v>
      </c>
      <c r="E21" s="65"/>
      <c r="F21" s="64" t="s">
        <v>70</v>
      </c>
      <c r="G21" s="51" t="s">
        <v>16</v>
      </c>
      <c r="H21" s="51" t="s">
        <v>1</v>
      </c>
      <c r="I21" s="65"/>
      <c r="J21" s="64" t="s">
        <v>70</v>
      </c>
      <c r="K21" s="51" t="s">
        <v>16</v>
      </c>
      <c r="L21" s="64" t="s">
        <v>1</v>
      </c>
    </row>
    <row r="22" spans="2:14">
      <c r="B22" s="68">
        <v>1951</v>
      </c>
      <c r="C22" s="78">
        <v>55959</v>
      </c>
      <c r="D22" s="78">
        <v>1631467</v>
      </c>
      <c r="E22" s="75"/>
      <c r="F22" s="68">
        <v>1951</v>
      </c>
      <c r="G22" s="32">
        <v>2044.287</v>
      </c>
      <c r="H22" s="32">
        <v>47515.536999999997</v>
      </c>
      <c r="I22" s="79"/>
      <c r="J22" s="80">
        <v>1951</v>
      </c>
      <c r="K22" s="70">
        <f t="shared" ref="K22:L29" si="2">C22/G22</f>
        <v>27.373358046106052</v>
      </c>
      <c r="L22" s="70">
        <f t="shared" si="2"/>
        <v>34.335442741602606</v>
      </c>
    </row>
    <row r="23" spans="2:14">
      <c r="B23" s="68">
        <v>1961</v>
      </c>
      <c r="C23" s="78">
        <v>64108</v>
      </c>
      <c r="D23" s="78">
        <v>2035039</v>
      </c>
      <c r="E23" s="75"/>
      <c r="F23" s="68">
        <v>1961</v>
      </c>
      <c r="G23" s="32">
        <v>2045.047</v>
      </c>
      <c r="H23" s="32">
        <v>50623.569000000003</v>
      </c>
      <c r="I23" s="79"/>
      <c r="J23" s="80">
        <v>1961</v>
      </c>
      <c r="K23" s="70">
        <f t="shared" si="2"/>
        <v>31.347934790740752</v>
      </c>
      <c r="L23" s="70">
        <f t="shared" si="2"/>
        <v>40.199437538668995</v>
      </c>
    </row>
    <row r="24" spans="2:14">
      <c r="B24" s="68">
        <v>1971</v>
      </c>
      <c r="C24" s="78">
        <v>66306</v>
      </c>
      <c r="D24" s="78">
        <v>2389102</v>
      </c>
      <c r="E24" s="75"/>
      <c r="F24" s="68">
        <v>1971</v>
      </c>
      <c r="G24" s="32">
        <v>1988.0509999999999</v>
      </c>
      <c r="H24" s="32">
        <v>54136.546999999999</v>
      </c>
      <c r="I24" s="79"/>
      <c r="J24" s="80">
        <v>1971</v>
      </c>
      <c r="K24" s="70">
        <f t="shared" si="2"/>
        <v>33.352263095866256</v>
      </c>
      <c r="L24" s="70">
        <f t="shared" si="2"/>
        <v>44.131037762715088</v>
      </c>
    </row>
    <row r="25" spans="2:14">
      <c r="B25" s="68">
        <v>1981</v>
      </c>
      <c r="C25" s="78">
        <v>78170</v>
      </c>
      <c r="D25" s="78">
        <v>3044262</v>
      </c>
      <c r="E25" s="75"/>
      <c r="F25" s="68">
        <v>1981</v>
      </c>
      <c r="G25" s="32">
        <v>2061.1819999999998</v>
      </c>
      <c r="H25" s="32">
        <v>56556.911</v>
      </c>
      <c r="I25" s="79"/>
      <c r="J25" s="80">
        <v>1981</v>
      </c>
      <c r="K25" s="70">
        <f t="shared" si="2"/>
        <v>37.924841183359845</v>
      </c>
      <c r="L25" s="70">
        <f t="shared" si="2"/>
        <v>53.826525285300676</v>
      </c>
    </row>
    <row r="26" spans="2:14">
      <c r="B26" s="68">
        <v>1991</v>
      </c>
      <c r="C26" s="78">
        <v>84541</v>
      </c>
      <c r="D26" s="78">
        <v>3161689</v>
      </c>
      <c r="E26" s="75"/>
      <c r="F26" s="68">
        <v>1991</v>
      </c>
      <c r="G26" s="32">
        <v>2070.203</v>
      </c>
      <c r="H26" s="32">
        <v>56778.031000000003</v>
      </c>
      <c r="I26" s="79"/>
      <c r="J26" s="80">
        <v>1991</v>
      </c>
      <c r="K26" s="70">
        <f t="shared" si="2"/>
        <v>40.837058008320923</v>
      </c>
      <c r="L26" s="70">
        <f t="shared" si="2"/>
        <v>55.685076504326119</v>
      </c>
    </row>
    <row r="27" spans="2:14">
      <c r="B27" s="71">
        <v>2001</v>
      </c>
      <c r="C27" s="78">
        <v>85546</v>
      </c>
      <c r="D27" s="78">
        <v>3566745</v>
      </c>
      <c r="E27" s="75"/>
      <c r="F27" s="71">
        <v>2001</v>
      </c>
      <c r="G27" s="32">
        <v>2011.4659999999999</v>
      </c>
      <c r="H27" s="32">
        <v>56995.743999999999</v>
      </c>
      <c r="I27" s="79"/>
      <c r="J27" s="80">
        <v>2001</v>
      </c>
      <c r="K27" s="70">
        <f t="shared" si="2"/>
        <v>42.529180209856889</v>
      </c>
      <c r="L27" s="70">
        <f t="shared" si="2"/>
        <v>62.57914626046464</v>
      </c>
    </row>
    <row r="28" spans="2:14">
      <c r="B28" s="71">
        <v>2011</v>
      </c>
      <c r="C28" s="78">
        <v>117006</v>
      </c>
      <c r="D28" s="78">
        <v>4775856</v>
      </c>
      <c r="E28" s="75"/>
      <c r="F28" s="71">
        <v>2011</v>
      </c>
      <c r="G28" s="32">
        <v>1959.05</v>
      </c>
      <c r="H28" s="32">
        <v>59433.743999999999</v>
      </c>
      <c r="I28" s="79"/>
      <c r="J28" s="80">
        <v>2011</v>
      </c>
      <c r="K28" s="70">
        <f t="shared" si="2"/>
        <v>59.725887547535798</v>
      </c>
      <c r="L28" s="70">
        <f t="shared" si="2"/>
        <v>80.35596747867676</v>
      </c>
    </row>
    <row r="29" spans="2:14">
      <c r="B29" s="71">
        <v>2021</v>
      </c>
      <c r="C29" s="78">
        <v>126315</v>
      </c>
      <c r="D29" s="78">
        <v>5144482</v>
      </c>
      <c r="E29" s="75"/>
      <c r="F29" s="71">
        <v>2021</v>
      </c>
      <c r="G29" s="32">
        <v>1855.454</v>
      </c>
      <c r="H29" s="32">
        <v>59030.133000000002</v>
      </c>
      <c r="I29" s="79"/>
      <c r="J29" s="80">
        <v>2023</v>
      </c>
      <c r="K29" s="70">
        <f t="shared" si="2"/>
        <v>68.077678023815196</v>
      </c>
      <c r="L29" s="70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S6" sqref="S6"/>
    </sheetView>
  </sheetViews>
  <sheetFormatPr defaultRowHeight="14.4"/>
  <cols>
    <col min="1" max="1" width="3.44140625" style="18" customWidth="1"/>
    <col min="2" max="2" width="14.5546875" style="20" bestFit="1" customWidth="1"/>
    <col min="3" max="3" width="10.5546875" style="20" customWidth="1"/>
    <col min="4" max="5" width="9.5546875" style="20" customWidth="1"/>
  </cols>
  <sheetData>
    <row r="2" spans="2:8" ht="32.85" customHeight="1">
      <c r="B2" s="30"/>
      <c r="C2" s="30"/>
      <c r="D2" s="92" t="s">
        <v>16</v>
      </c>
      <c r="E2" s="92" t="s">
        <v>1</v>
      </c>
      <c r="H2" s="134" t="s">
        <v>221</v>
      </c>
    </row>
    <row r="3" spans="2:8" ht="24">
      <c r="B3" s="92" t="s">
        <v>78</v>
      </c>
      <c r="C3" s="21" t="s">
        <v>190</v>
      </c>
      <c r="D3" s="93">
        <v>0.9</v>
      </c>
      <c r="E3" s="93">
        <v>6.3594478498222431</v>
      </c>
    </row>
    <row r="4" spans="2:8" ht="24">
      <c r="B4" s="92"/>
      <c r="C4" s="21" t="s">
        <v>191</v>
      </c>
      <c r="D4" s="93">
        <v>7.9</v>
      </c>
      <c r="E4" s="93">
        <v>14.335683517239115</v>
      </c>
      <c r="F4" s="1"/>
    </row>
    <row r="5" spans="2:8" ht="24">
      <c r="B5" s="92" t="s">
        <v>189</v>
      </c>
      <c r="C5" s="212" t="s">
        <v>193</v>
      </c>
      <c r="D5" s="93">
        <v>13.6</v>
      </c>
      <c r="E5" s="93">
        <v>10.42</v>
      </c>
      <c r="F5" s="1"/>
    </row>
    <row r="6" spans="2:8" ht="24">
      <c r="B6" s="92" t="s">
        <v>79</v>
      </c>
      <c r="C6" s="21" t="s">
        <v>192</v>
      </c>
      <c r="D6" s="93">
        <v>23.7</v>
      </c>
      <c r="E6" s="93">
        <v>25.68955238471332</v>
      </c>
      <c r="F6" s="1"/>
    </row>
    <row r="7" spans="2:8">
      <c r="B7" s="92"/>
      <c r="C7" s="92" t="s">
        <v>80</v>
      </c>
      <c r="D7" s="93">
        <v>53.8</v>
      </c>
      <c r="E7" s="93">
        <v>43.187465639923964</v>
      </c>
      <c r="F7" s="1"/>
    </row>
    <row r="8" spans="2:8">
      <c r="B8" s="29"/>
      <c r="C8" s="29"/>
      <c r="D8" s="29"/>
      <c r="E8" s="29"/>
      <c r="F8" s="1"/>
    </row>
    <row r="9" spans="2:8">
      <c r="B9" s="29"/>
      <c r="C9" s="29"/>
      <c r="D9" s="29"/>
      <c r="E9" s="29"/>
      <c r="F9" s="1"/>
    </row>
    <row r="10" spans="2:8">
      <c r="B10" s="29"/>
      <c r="C10" s="29"/>
      <c r="D10" s="29"/>
      <c r="E10" s="29"/>
      <c r="F10" s="1"/>
    </row>
    <row r="13" spans="2:8">
      <c r="H13" s="36" t="s">
        <v>81</v>
      </c>
    </row>
    <row r="14" spans="2:8">
      <c r="H14" s="16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zoomScaleNormal="100" workbookViewId="0"/>
  </sheetViews>
  <sheetFormatPr defaultColWidth="8.5546875" defaultRowHeight="14.4"/>
  <cols>
    <col min="1" max="1" width="3.44140625" style="18" customWidth="1"/>
    <col min="2" max="2" width="12.44140625" style="95" customWidth="1"/>
    <col min="3" max="3" width="8.5546875" style="95"/>
    <col min="4" max="9" width="7.5546875" style="95" customWidth="1"/>
    <col min="10" max="16384" width="8.5546875" style="14"/>
  </cols>
  <sheetData>
    <row r="2" spans="2:11">
      <c r="B2" s="105" t="s">
        <v>82</v>
      </c>
      <c r="C2" s="94"/>
      <c r="D2" s="97" t="s">
        <v>83</v>
      </c>
      <c r="E2" s="97" t="s">
        <v>84</v>
      </c>
      <c r="F2" s="97" t="s">
        <v>85</v>
      </c>
      <c r="G2" s="97" t="s">
        <v>86</v>
      </c>
      <c r="H2" s="97" t="s">
        <v>87</v>
      </c>
      <c r="I2" s="97" t="s">
        <v>66</v>
      </c>
      <c r="K2" s="134" t="s">
        <v>222</v>
      </c>
    </row>
    <row r="3" spans="2:11">
      <c r="B3" s="94" t="s">
        <v>88</v>
      </c>
      <c r="C3" s="94" t="s">
        <v>1</v>
      </c>
      <c r="D3" s="96">
        <v>45.434047804202002</v>
      </c>
      <c r="E3" s="96">
        <v>16.87973429416656</v>
      </c>
      <c r="F3" s="96">
        <v>16.035299666734975</v>
      </c>
      <c r="G3" s="96">
        <v>13.994354434822897</v>
      </c>
      <c r="H3" s="96">
        <v>7.6565638000735863</v>
      </c>
      <c r="I3" s="96">
        <v>100</v>
      </c>
    </row>
    <row r="4" spans="2:11" ht="13.5" customHeight="1">
      <c r="B4" s="94"/>
      <c r="C4" s="127" t="s">
        <v>16</v>
      </c>
      <c r="D4" s="96">
        <v>0</v>
      </c>
      <c r="E4" s="96">
        <v>3.5</v>
      </c>
      <c r="F4" s="96">
        <v>37.6</v>
      </c>
      <c r="G4" s="96">
        <v>29.4</v>
      </c>
      <c r="H4" s="96">
        <v>29.5</v>
      </c>
      <c r="I4" s="96">
        <v>100</v>
      </c>
    </row>
    <row r="5" spans="2:11">
      <c r="B5" s="94" t="s">
        <v>63</v>
      </c>
      <c r="C5" s="94"/>
      <c r="D5" s="96"/>
      <c r="E5" s="96"/>
      <c r="F5" s="96"/>
      <c r="G5" s="96"/>
      <c r="H5" s="96"/>
      <c r="I5" s="96"/>
    </row>
    <row r="6" spans="2:11">
      <c r="B6" s="94" t="s">
        <v>89</v>
      </c>
      <c r="C6" s="94" t="s">
        <v>1</v>
      </c>
      <c r="D6" s="96">
        <v>26.799949386308995</v>
      </c>
      <c r="E6" s="96">
        <v>18.575224598253829</v>
      </c>
      <c r="F6" s="96">
        <v>19.815260027837532</v>
      </c>
      <c r="G6" s="96">
        <v>19.865873718840945</v>
      </c>
      <c r="H6" s="96">
        <v>14.943692268758699</v>
      </c>
      <c r="I6" s="96">
        <v>100</v>
      </c>
    </row>
    <row r="7" spans="2:11">
      <c r="B7" s="94"/>
      <c r="C7" s="127" t="s">
        <v>16</v>
      </c>
      <c r="D7" s="96">
        <v>0</v>
      </c>
      <c r="E7" s="96">
        <v>2.2000000000000002</v>
      </c>
      <c r="F7" s="96">
        <v>9.4</v>
      </c>
      <c r="G7" s="96">
        <v>28</v>
      </c>
      <c r="H7" s="96">
        <v>60.4</v>
      </c>
      <c r="I7" s="96">
        <v>100</v>
      </c>
    </row>
    <row r="9" spans="2:11">
      <c r="B9" s="107"/>
      <c r="D9" s="108"/>
      <c r="E9" s="108"/>
      <c r="F9" s="108"/>
      <c r="G9" s="108"/>
      <c r="H9" s="108"/>
      <c r="I9" s="108"/>
    </row>
    <row r="10" spans="2:11">
      <c r="D10" s="109"/>
      <c r="E10" s="109"/>
      <c r="F10" s="109"/>
      <c r="G10" s="109"/>
      <c r="H10" s="109"/>
      <c r="I10" s="109"/>
    </row>
    <row r="11" spans="2:11">
      <c r="D11" s="109"/>
      <c r="E11" s="109"/>
      <c r="F11" s="109"/>
      <c r="G11" s="109"/>
      <c r="H11" s="109"/>
      <c r="I11" s="109"/>
    </row>
    <row r="12" spans="2:11">
      <c r="D12" s="110"/>
      <c r="E12" s="110"/>
      <c r="F12" s="110"/>
      <c r="G12" s="110"/>
      <c r="H12" s="110"/>
      <c r="I12" s="110"/>
    </row>
    <row r="13" spans="2:11">
      <c r="D13" s="109"/>
      <c r="E13" s="109"/>
      <c r="F13" s="109"/>
      <c r="G13" s="109"/>
      <c r="H13" s="109"/>
      <c r="I13" s="109"/>
    </row>
    <row r="14" spans="2:11">
      <c r="D14" s="109"/>
      <c r="E14" s="109"/>
      <c r="F14" s="109"/>
      <c r="G14" s="109"/>
      <c r="H14" s="109"/>
      <c r="I14" s="109"/>
    </row>
    <row r="15" spans="2:11">
      <c r="K15" s="36" t="s">
        <v>90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1"/>
  <sheetViews>
    <sheetView topLeftCell="A4" zoomScaleNormal="100" workbookViewId="0">
      <selection activeCell="H7" sqref="H7"/>
    </sheetView>
  </sheetViews>
  <sheetFormatPr defaultRowHeight="14.4"/>
  <cols>
    <col min="1" max="1" width="3.44140625" style="18" customWidth="1"/>
    <col min="2" max="2" width="13.5546875" style="20" customWidth="1"/>
    <col min="3" max="21" width="7.109375" style="20" customWidth="1"/>
  </cols>
  <sheetData>
    <row r="2" spans="1:22" s="11" customFormat="1" ht="36">
      <c r="A2" s="18"/>
      <c r="B2" s="124" t="s">
        <v>91</v>
      </c>
      <c r="C2" s="87">
        <v>1861</v>
      </c>
      <c r="D2" s="87">
        <v>1871</v>
      </c>
      <c r="E2" s="87">
        <v>1881</v>
      </c>
      <c r="F2" s="87"/>
      <c r="G2" s="87">
        <v>1901</v>
      </c>
      <c r="H2" s="87">
        <v>1911</v>
      </c>
      <c r="I2" s="87">
        <v>1921</v>
      </c>
      <c r="J2" s="87">
        <v>1931</v>
      </c>
      <c r="K2" s="87">
        <v>1936</v>
      </c>
      <c r="L2" s="87"/>
      <c r="M2" s="87">
        <v>1951</v>
      </c>
      <c r="N2" s="87">
        <v>1961</v>
      </c>
      <c r="O2" s="87">
        <v>1971</v>
      </c>
      <c r="P2" s="87">
        <v>1981</v>
      </c>
      <c r="Q2" s="87">
        <v>1991</v>
      </c>
      <c r="R2" s="87">
        <v>2001</v>
      </c>
      <c r="S2" s="87">
        <v>2011</v>
      </c>
      <c r="T2" s="87">
        <v>2021</v>
      </c>
      <c r="U2" s="87">
        <v>2024</v>
      </c>
    </row>
    <row r="3" spans="1:22">
      <c r="B3" s="30" t="s">
        <v>107</v>
      </c>
      <c r="C3" s="100">
        <v>100</v>
      </c>
      <c r="D3" s="100">
        <v>108.26630919999999</v>
      </c>
      <c r="E3" s="100">
        <v>124.2627346</v>
      </c>
      <c r="F3" s="100"/>
      <c r="G3" s="100">
        <v>143.0294906</v>
      </c>
      <c r="H3" s="100">
        <v>152.36818589999999</v>
      </c>
      <c r="I3" s="100">
        <v>158.71313670000001</v>
      </c>
      <c r="J3" s="100">
        <v>181.0991957</v>
      </c>
      <c r="K3" s="100">
        <v>202.8596962</v>
      </c>
      <c r="L3" s="100"/>
      <c r="M3" s="100">
        <v>267.9624665</v>
      </c>
      <c r="N3" s="100">
        <v>330.83109919999998</v>
      </c>
      <c r="O3" s="100">
        <v>385.52278819999998</v>
      </c>
      <c r="P3" s="100">
        <v>450.53619300000003</v>
      </c>
      <c r="Q3" s="100">
        <v>431.6800715</v>
      </c>
      <c r="R3" s="100">
        <v>425.60321720000002</v>
      </c>
      <c r="S3" s="100">
        <v>399.285076</v>
      </c>
      <c r="T3" s="100">
        <v>382.52904380000001</v>
      </c>
      <c r="U3" s="100">
        <v>372.25201070000003</v>
      </c>
    </row>
    <row r="4" spans="1:22">
      <c r="B4" s="30" t="s">
        <v>92</v>
      </c>
      <c r="C4" s="100">
        <v>100</v>
      </c>
      <c r="D4" s="100">
        <v>105.4872773</v>
      </c>
      <c r="E4" s="100">
        <v>110.7335205</v>
      </c>
      <c r="F4" s="100"/>
      <c r="G4" s="100">
        <v>124.2243647</v>
      </c>
      <c r="H4" s="100">
        <v>131.72114210000001</v>
      </c>
      <c r="I4" s="100">
        <v>140.5131465</v>
      </c>
      <c r="J4" s="100">
        <v>148.5467324</v>
      </c>
      <c r="K4" s="100">
        <v>152.44300820000001</v>
      </c>
      <c r="L4" s="100"/>
      <c r="M4" s="100">
        <v>175.1717257</v>
      </c>
      <c r="N4" s="100">
        <v>174.01776409999999</v>
      </c>
      <c r="O4" s="100">
        <v>167.9045046</v>
      </c>
      <c r="P4" s="100">
        <v>173.0651057</v>
      </c>
      <c r="Q4" s="100">
        <v>174.23231089999999</v>
      </c>
      <c r="R4" s="100">
        <v>169.14322540000001</v>
      </c>
      <c r="S4" s="100">
        <v>165.0721336</v>
      </c>
      <c r="T4" s="100">
        <v>156.22097439999999</v>
      </c>
      <c r="U4" s="100">
        <v>154.65822610000001</v>
      </c>
    </row>
    <row r="5" spans="1:22">
      <c r="V5" s="36"/>
    </row>
    <row r="7" spans="1:22">
      <c r="B7" s="30"/>
      <c r="C7" s="30">
        <v>1881</v>
      </c>
      <c r="D7" s="30"/>
      <c r="E7" s="30">
        <v>2024</v>
      </c>
      <c r="F7" s="30"/>
      <c r="H7" s="134" t="s">
        <v>238</v>
      </c>
      <c r="L7" s="99"/>
    </row>
    <row r="8" spans="1:22" ht="26.85" customHeight="1">
      <c r="B8" s="92" t="s">
        <v>93</v>
      </c>
      <c r="C8" s="21" t="s">
        <v>107</v>
      </c>
      <c r="D8" s="21" t="s">
        <v>92</v>
      </c>
      <c r="E8" s="21" t="s">
        <v>107</v>
      </c>
      <c r="F8" s="21" t="s">
        <v>92</v>
      </c>
      <c r="I8" s="239"/>
      <c r="J8" s="239"/>
    </row>
    <row r="9" spans="1:22" ht="35.1" customHeight="1">
      <c r="B9" s="98" t="s">
        <v>94</v>
      </c>
      <c r="C9" s="100"/>
      <c r="D9" s="100"/>
      <c r="E9" s="100"/>
      <c r="F9" s="100"/>
      <c r="H9" s="123"/>
      <c r="I9" s="123"/>
      <c r="J9" s="123"/>
      <c r="K9" s="123"/>
    </row>
    <row r="10" spans="1:22">
      <c r="B10" s="98" t="s">
        <v>95</v>
      </c>
      <c r="C10" s="100"/>
      <c r="D10" s="100"/>
      <c r="E10" s="100"/>
      <c r="F10" s="100"/>
      <c r="H10" s="122"/>
      <c r="I10" s="121"/>
      <c r="J10" s="121"/>
    </row>
    <row r="11" spans="1:22">
      <c r="B11" s="98" t="s">
        <v>96</v>
      </c>
      <c r="C11" s="100">
        <v>4.5324193890000002</v>
      </c>
      <c r="D11" s="100">
        <v>4.218129341</v>
      </c>
      <c r="E11" s="100">
        <v>24.37194676</v>
      </c>
      <c r="F11" s="100">
        <v>24.469532640000001</v>
      </c>
      <c r="H11" s="122"/>
      <c r="I11" s="121"/>
      <c r="J11" s="121"/>
    </row>
    <row r="12" spans="1:22">
      <c r="B12" s="119"/>
      <c r="C12" s="120"/>
      <c r="D12" s="120"/>
      <c r="E12" s="121"/>
      <c r="F12" s="121"/>
      <c r="G12" s="121"/>
      <c r="H12" s="122"/>
      <c r="I12" s="121"/>
      <c r="J12" s="121"/>
    </row>
    <row r="13" spans="1:22">
      <c r="C13" s="120"/>
      <c r="D13" s="120"/>
      <c r="E13" s="121"/>
      <c r="F13" s="121"/>
      <c r="G13" s="121"/>
      <c r="H13" s="121"/>
      <c r="I13" s="121"/>
      <c r="J13" s="121"/>
    </row>
    <row r="20" spans="8:15" ht="21" customHeight="1">
      <c r="H20" s="240" t="s">
        <v>2</v>
      </c>
      <c r="I20" s="240"/>
      <c r="J20" s="240"/>
      <c r="K20" s="240"/>
      <c r="L20" s="240"/>
      <c r="M20" s="240"/>
      <c r="N20" s="240"/>
      <c r="O20" s="240"/>
    </row>
    <row r="21" spans="8:15" ht="25.5" customHeight="1">
      <c r="H21" s="240"/>
      <c r="I21" s="240"/>
      <c r="J21" s="240"/>
      <c r="K21" s="240"/>
      <c r="L21" s="240"/>
      <c r="M21" s="240"/>
      <c r="N21" s="240"/>
      <c r="O21" s="240"/>
    </row>
  </sheetData>
  <mergeCells count="3">
    <mergeCell ref="I8:J8"/>
    <mergeCell ref="H20:O20"/>
    <mergeCell ref="H21:O21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F21" sqref="F21"/>
    </sheetView>
  </sheetViews>
  <sheetFormatPr defaultRowHeight="14.4"/>
  <cols>
    <col min="1" max="1" width="3.44140625" style="18" customWidth="1"/>
    <col min="2" max="2" width="8.88671875" style="20"/>
    <col min="3" max="3" width="10.44140625" style="20" customWidth="1"/>
    <col min="4" max="5" width="8.88671875" style="20"/>
  </cols>
  <sheetData>
    <row r="2" spans="2:7">
      <c r="B2" s="101"/>
      <c r="G2" s="134" t="s">
        <v>223</v>
      </c>
    </row>
    <row r="4" spans="2:7">
      <c r="B4" s="30"/>
      <c r="C4" s="30"/>
      <c r="D4" s="103" t="s">
        <v>97</v>
      </c>
      <c r="E4" s="103" t="s">
        <v>98</v>
      </c>
    </row>
    <row r="5" spans="2:7">
      <c r="B5" s="30">
        <v>1951</v>
      </c>
      <c r="C5" s="129" t="s">
        <v>107</v>
      </c>
      <c r="D5" s="104">
        <v>6.41</v>
      </c>
      <c r="E5" s="104">
        <v>2.33</v>
      </c>
    </row>
    <row r="6" spans="2:7">
      <c r="B6" s="30"/>
      <c r="C6" s="130" t="s">
        <v>92</v>
      </c>
      <c r="D6" s="104">
        <v>1.97</v>
      </c>
      <c r="E6" s="104">
        <v>0.63</v>
      </c>
    </row>
    <row r="7" spans="2:7">
      <c r="B7" s="30">
        <v>1991</v>
      </c>
      <c r="C7" s="129" t="s">
        <v>107</v>
      </c>
      <c r="D7" s="104">
        <v>27.21</v>
      </c>
      <c r="E7" s="104">
        <v>6.64</v>
      </c>
    </row>
    <row r="8" spans="2:7">
      <c r="B8" s="30"/>
      <c r="C8" s="130" t="s">
        <v>92</v>
      </c>
      <c r="D8" s="104">
        <v>15.83</v>
      </c>
      <c r="E8" s="104">
        <v>3.27</v>
      </c>
    </row>
    <row r="9" spans="2:7">
      <c r="B9" s="30">
        <v>2024</v>
      </c>
      <c r="C9" s="129" t="s">
        <v>107</v>
      </c>
      <c r="D9" s="104">
        <v>40.200000000000003</v>
      </c>
      <c r="E9" s="104">
        <v>21.9</v>
      </c>
    </row>
    <row r="10" spans="2:7">
      <c r="B10" s="30"/>
      <c r="C10" s="128" t="s">
        <v>92</v>
      </c>
      <c r="D10" s="104">
        <v>36.700000000000003</v>
      </c>
      <c r="E10" s="104">
        <v>15.5</v>
      </c>
    </row>
    <row r="13" spans="2:7">
      <c r="D13" s="102"/>
    </row>
    <row r="14" spans="2:7">
      <c r="D14" s="102"/>
    </row>
    <row r="15" spans="2:7">
      <c r="D15" s="102"/>
    </row>
    <row r="16" spans="2:7">
      <c r="D16" s="102"/>
      <c r="G16" s="36" t="s">
        <v>2</v>
      </c>
    </row>
    <row r="17" spans="4:7">
      <c r="D17" s="102"/>
      <c r="G17" s="36" t="s">
        <v>239</v>
      </c>
    </row>
    <row r="18" spans="4:7">
      <c r="D18" s="102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2"/>
  <sheetViews>
    <sheetView zoomScaleNormal="100" workbookViewId="0">
      <selection activeCell="I16" sqref="I16"/>
    </sheetView>
  </sheetViews>
  <sheetFormatPr defaultRowHeight="14.4"/>
  <cols>
    <col min="1" max="1" width="3.44140625" style="18" customWidth="1"/>
    <col min="2" max="2" width="8.88671875" style="20"/>
    <col min="3" max="3" width="9.44140625" style="20" bestFit="1" customWidth="1"/>
    <col min="4" max="4" width="11" style="20" customWidth="1"/>
    <col min="5" max="6" width="8.88671875" style="20"/>
    <col min="7" max="7" width="11" style="20" customWidth="1"/>
  </cols>
  <sheetData>
    <row r="2" spans="2:9">
      <c r="B2" s="99" t="s">
        <v>99</v>
      </c>
      <c r="I2" s="134" t="s">
        <v>224</v>
      </c>
    </row>
    <row r="4" spans="2:9">
      <c r="B4" s="30"/>
      <c r="C4" s="30"/>
      <c r="D4" s="44" t="s">
        <v>64</v>
      </c>
      <c r="E4" s="44" t="s">
        <v>65</v>
      </c>
      <c r="F4" s="44" t="s">
        <v>66</v>
      </c>
      <c r="I4" s="126"/>
    </row>
    <row r="5" spans="2:9">
      <c r="B5" s="30">
        <v>1951</v>
      </c>
      <c r="C5" s="30" t="s">
        <v>107</v>
      </c>
      <c r="D5" s="33">
        <v>73.47</v>
      </c>
      <c r="E5" s="33">
        <v>12.77</v>
      </c>
      <c r="F5" s="33">
        <v>42.29</v>
      </c>
      <c r="G5" s="52"/>
    </row>
    <row r="6" spans="2:9">
      <c r="B6" s="30"/>
      <c r="C6" s="30" t="s">
        <v>92</v>
      </c>
      <c r="D6" s="33">
        <v>83.11</v>
      </c>
      <c r="E6" s="33">
        <v>28.19</v>
      </c>
      <c r="F6" s="33">
        <v>54.63</v>
      </c>
      <c r="G6" s="52"/>
    </row>
    <row r="7" spans="2:9">
      <c r="B7" s="30" t="s">
        <v>63</v>
      </c>
      <c r="C7" s="30"/>
      <c r="D7" s="30"/>
      <c r="E7" s="30"/>
      <c r="F7" s="30"/>
    </row>
    <row r="8" spans="2:9">
      <c r="B8" s="30">
        <v>2024</v>
      </c>
      <c r="C8" s="30" t="s">
        <v>107</v>
      </c>
      <c r="D8" s="33">
        <v>64.69</v>
      </c>
      <c r="E8" s="33">
        <v>47.19</v>
      </c>
      <c r="F8" s="33">
        <v>55.72</v>
      </c>
      <c r="G8" s="52">
        <f>+F8-F5</f>
        <v>13.43</v>
      </c>
    </row>
    <row r="9" spans="2:9">
      <c r="B9" s="30"/>
      <c r="C9" s="30" t="s">
        <v>92</v>
      </c>
      <c r="D9" s="33">
        <v>60.46</v>
      </c>
      <c r="E9" s="33">
        <v>42.19</v>
      </c>
      <c r="F9" s="33">
        <v>51.34</v>
      </c>
      <c r="G9" s="52">
        <f>+F9-F6</f>
        <v>-3.2899999999999991</v>
      </c>
    </row>
    <row r="15" spans="2:9">
      <c r="B15" s="99" t="s">
        <v>100</v>
      </c>
      <c r="I15" s="36" t="s">
        <v>101</v>
      </c>
    </row>
    <row r="16" spans="2:9">
      <c r="I16" s="36" t="s">
        <v>240</v>
      </c>
    </row>
    <row r="18" spans="2:7">
      <c r="B18" s="30"/>
      <c r="C18" s="30">
        <v>1951</v>
      </c>
      <c r="D18" s="30"/>
      <c r="E18" s="30" t="s">
        <v>63</v>
      </c>
      <c r="F18" s="59">
        <v>2024</v>
      </c>
      <c r="G18" s="30"/>
    </row>
    <row r="19" spans="2:7">
      <c r="B19" s="30"/>
      <c r="C19" s="44" t="s">
        <v>107</v>
      </c>
      <c r="D19" s="44" t="s">
        <v>92</v>
      </c>
      <c r="E19" s="44"/>
      <c r="F19" s="44" t="s">
        <v>107</v>
      </c>
      <c r="G19" s="44" t="s">
        <v>92</v>
      </c>
    </row>
    <row r="20" spans="2:7">
      <c r="B20" s="98" t="s">
        <v>102</v>
      </c>
      <c r="C20" s="104">
        <v>8.7609228473998293</v>
      </c>
      <c r="D20" s="104">
        <v>61.341888041057246</v>
      </c>
      <c r="E20" s="104"/>
      <c r="F20" s="104">
        <v>0.3</v>
      </c>
      <c r="G20" s="104">
        <v>8.3000000000000007</v>
      </c>
    </row>
    <row r="21" spans="2:7">
      <c r="B21" s="98" t="s">
        <v>103</v>
      </c>
      <c r="C21" s="104">
        <v>35.208866155157715</v>
      </c>
      <c r="D21" s="104">
        <v>21.16462124842861</v>
      </c>
      <c r="E21" s="104"/>
      <c r="F21" s="104">
        <v>10.7</v>
      </c>
      <c r="G21" s="104">
        <v>14.5</v>
      </c>
    </row>
    <row r="22" spans="2:7">
      <c r="B22" s="98" t="s">
        <v>79</v>
      </c>
      <c r="C22" s="104">
        <v>56.030210997442452</v>
      </c>
      <c r="D22" s="104">
        <v>17.493490710514145</v>
      </c>
      <c r="E22" s="104"/>
      <c r="F22" s="104">
        <v>89</v>
      </c>
      <c r="G22" s="104">
        <v>77.2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K15" sqref="K15:L16"/>
    </sheetView>
  </sheetViews>
  <sheetFormatPr defaultRowHeight="14.4"/>
  <cols>
    <col min="1" max="1" width="3.44140625" style="8" customWidth="1"/>
    <col min="2" max="2" width="6.44140625" style="20" customWidth="1"/>
    <col min="3" max="5" width="9.5546875" style="20" customWidth="1"/>
  </cols>
  <sheetData>
    <row r="1" spans="2:12">
      <c r="B1" s="29"/>
      <c r="C1" s="29"/>
      <c r="D1" s="29"/>
    </row>
    <row r="2" spans="2:12">
      <c r="B2" s="132"/>
      <c r="C2" s="133" t="s">
        <v>94</v>
      </c>
      <c r="D2" s="133" t="s">
        <v>95</v>
      </c>
      <c r="E2" s="133" t="s">
        <v>96</v>
      </c>
      <c r="G2" s="134" t="s">
        <v>177</v>
      </c>
    </row>
    <row r="3" spans="2:12">
      <c r="B3" s="135">
        <v>1881</v>
      </c>
      <c r="C3" s="136">
        <v>415328</v>
      </c>
      <c r="D3" s="32">
        <v>789406</v>
      </c>
      <c r="E3" s="132">
        <v>53149</v>
      </c>
    </row>
    <row r="4" spans="2:12">
      <c r="B4" s="135">
        <v>1901</v>
      </c>
      <c r="C4" s="136">
        <v>497490</v>
      </c>
      <c r="D4" s="32">
        <v>788165</v>
      </c>
      <c r="E4" s="132">
        <v>83374</v>
      </c>
      <c r="L4" s="137"/>
    </row>
    <row r="5" spans="2:12">
      <c r="B5" s="135">
        <v>1911</v>
      </c>
      <c r="C5" s="136">
        <v>505296</v>
      </c>
      <c r="D5" s="32">
        <v>788369</v>
      </c>
      <c r="E5" s="132">
        <v>96969</v>
      </c>
      <c r="L5" s="138"/>
    </row>
    <row r="6" spans="2:12">
      <c r="B6" s="135">
        <v>1921</v>
      </c>
      <c r="C6" s="34">
        <v>525842</v>
      </c>
      <c r="D6" s="34">
        <v>862139</v>
      </c>
      <c r="E6" s="132">
        <v>110598</v>
      </c>
      <c r="L6" s="139"/>
    </row>
    <row r="7" spans="2:12">
      <c r="B7" s="135">
        <v>1931</v>
      </c>
      <c r="C7" s="136">
        <v>596363</v>
      </c>
      <c r="D7" s="32">
        <v>942426</v>
      </c>
      <c r="E7" s="132">
        <v>128558</v>
      </c>
      <c r="L7" s="138"/>
    </row>
    <row r="8" spans="2:12">
      <c r="B8" s="135">
        <v>1936</v>
      </c>
      <c r="C8" s="136">
        <v>658767</v>
      </c>
      <c r="D8" s="32">
        <v>980356</v>
      </c>
      <c r="E8" s="132">
        <v>132207</v>
      </c>
      <c r="L8" s="138"/>
    </row>
    <row r="9" spans="2:12">
      <c r="B9" s="135">
        <v>1951</v>
      </c>
      <c r="C9" s="136">
        <v>631480</v>
      </c>
      <c r="D9" s="32">
        <v>1274105</v>
      </c>
      <c r="E9" s="132">
        <v>138702</v>
      </c>
      <c r="L9" s="138"/>
    </row>
    <row r="10" spans="2:12">
      <c r="B10" s="140">
        <v>1961</v>
      </c>
      <c r="C10" s="136">
        <v>624170</v>
      </c>
      <c r="D10" s="32">
        <v>1260011</v>
      </c>
      <c r="E10" s="132">
        <v>160866</v>
      </c>
      <c r="L10" s="138"/>
    </row>
    <row r="11" spans="2:12">
      <c r="B11" s="140">
        <v>1971</v>
      </c>
      <c r="C11" s="136">
        <v>588754</v>
      </c>
      <c r="D11" s="32">
        <v>1198514</v>
      </c>
      <c r="E11" s="132">
        <v>200783</v>
      </c>
      <c r="L11" s="139"/>
    </row>
    <row r="12" spans="2:12">
      <c r="B12" s="135">
        <v>1981</v>
      </c>
      <c r="C12" s="141">
        <v>531780</v>
      </c>
      <c r="D12" s="34">
        <v>1287099</v>
      </c>
      <c r="E12" s="132">
        <v>242303</v>
      </c>
    </row>
    <row r="13" spans="2:12">
      <c r="B13" s="140">
        <v>1991</v>
      </c>
      <c r="C13" s="136">
        <v>431073</v>
      </c>
      <c r="D13" s="32">
        <v>1363994</v>
      </c>
      <c r="E13" s="132">
        <v>275136</v>
      </c>
    </row>
    <row r="14" spans="2:12">
      <c r="B14" s="140">
        <v>2001</v>
      </c>
      <c r="C14" s="136">
        <v>335858</v>
      </c>
      <c r="D14" s="32">
        <v>1331954</v>
      </c>
      <c r="E14" s="132">
        <v>343654</v>
      </c>
    </row>
    <row r="15" spans="2:12">
      <c r="B15" s="140">
        <v>2011</v>
      </c>
      <c r="C15" s="136">
        <v>278362</v>
      </c>
      <c r="D15" s="32">
        <v>1306817</v>
      </c>
      <c r="E15" s="132">
        <v>373871</v>
      </c>
      <c r="G15" s="17" t="s">
        <v>2</v>
      </c>
    </row>
    <row r="16" spans="2:12">
      <c r="B16" s="140">
        <v>2021</v>
      </c>
      <c r="C16" s="136">
        <v>241012</v>
      </c>
      <c r="D16" s="32">
        <v>1184090</v>
      </c>
      <c r="E16" s="132">
        <v>430352</v>
      </c>
      <c r="G16" s="16"/>
    </row>
    <row r="17" spans="2:19">
      <c r="B17" s="140">
        <v>2024</v>
      </c>
      <c r="C17" s="136">
        <v>228171</v>
      </c>
      <c r="D17" s="32">
        <v>1157627</v>
      </c>
      <c r="E17" s="132">
        <v>448848</v>
      </c>
    </row>
    <row r="21" spans="2:19">
      <c r="C21"/>
      <c r="D21"/>
      <c r="E21"/>
    </row>
    <row r="22" spans="2:19">
      <c r="C22"/>
      <c r="D22" s="138"/>
      <c r="E22" s="138"/>
      <c r="F22" s="138"/>
      <c r="G22" s="138"/>
      <c r="H22" s="138"/>
      <c r="I22" s="138"/>
      <c r="J22" s="139"/>
      <c r="R22" s="142"/>
      <c r="S22" s="142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zoomScaleNormal="100" workbookViewId="0">
      <selection activeCell="R6" sqref="R6"/>
    </sheetView>
  </sheetViews>
  <sheetFormatPr defaultRowHeight="14.4"/>
  <sheetData>
    <row r="2" spans="1:26">
      <c r="A2" s="20" t="s">
        <v>4</v>
      </c>
      <c r="B2" s="20"/>
      <c r="C2" s="20">
        <v>1881</v>
      </c>
      <c r="D2" s="20"/>
      <c r="E2" s="20"/>
      <c r="F2" s="20"/>
      <c r="G2" s="20">
        <v>1951</v>
      </c>
      <c r="H2" s="20"/>
      <c r="I2" s="20"/>
      <c r="J2" s="20"/>
      <c r="K2" s="20">
        <v>2024</v>
      </c>
      <c r="L2" s="20"/>
      <c r="O2" s="134" t="s">
        <v>178</v>
      </c>
    </row>
    <row r="3" spans="1:26">
      <c r="A3" s="20"/>
      <c r="B3" s="158" t="s">
        <v>112</v>
      </c>
      <c r="C3" s="158" t="s">
        <v>113</v>
      </c>
      <c r="D3" s="158" t="s">
        <v>114</v>
      </c>
      <c r="E3" s="157"/>
      <c r="F3" s="103" t="s">
        <v>112</v>
      </c>
      <c r="G3" s="103" t="s">
        <v>113</v>
      </c>
      <c r="H3" s="103" t="s">
        <v>114</v>
      </c>
      <c r="I3" s="157"/>
      <c r="J3" s="103" t="s">
        <v>112</v>
      </c>
      <c r="K3" s="103" t="s">
        <v>113</v>
      </c>
      <c r="L3" s="103" t="s">
        <v>114</v>
      </c>
    </row>
    <row r="4" spans="1:26">
      <c r="A4" s="30" t="s">
        <v>115</v>
      </c>
      <c r="B4" s="159">
        <v>76676</v>
      </c>
      <c r="C4" s="159">
        <v>72369</v>
      </c>
      <c r="D4" s="159">
        <v>149045</v>
      </c>
      <c r="E4" s="20"/>
      <c r="F4" s="30">
        <v>107200</v>
      </c>
      <c r="G4" s="30">
        <v>101566</v>
      </c>
      <c r="H4" s="30">
        <v>208766</v>
      </c>
      <c r="I4" s="20"/>
      <c r="J4" s="160">
        <v>34225</v>
      </c>
      <c r="K4" s="160">
        <v>32677</v>
      </c>
      <c r="L4" s="160">
        <v>66902</v>
      </c>
    </row>
    <row r="5" spans="1:26">
      <c r="A5" s="30" t="s">
        <v>116</v>
      </c>
      <c r="B5" s="159">
        <v>71659</v>
      </c>
      <c r="C5" s="159">
        <v>66925</v>
      </c>
      <c r="D5" s="159">
        <v>138584</v>
      </c>
      <c r="E5" s="20"/>
      <c r="F5" s="30">
        <v>111130</v>
      </c>
      <c r="G5" s="30">
        <v>103873</v>
      </c>
      <c r="H5" s="30">
        <v>215003</v>
      </c>
      <c r="I5" s="20"/>
      <c r="J5" s="160">
        <v>39708</v>
      </c>
      <c r="K5" s="160">
        <v>37710</v>
      </c>
      <c r="L5" s="160">
        <v>77418</v>
      </c>
      <c r="P5" s="143" t="s">
        <v>117</v>
      </c>
      <c r="U5" s="143" t="s">
        <v>118</v>
      </c>
      <c r="Z5" s="143" t="s">
        <v>119</v>
      </c>
    </row>
    <row r="6" spans="1:26">
      <c r="A6" s="30" t="s">
        <v>120</v>
      </c>
      <c r="B6" s="159">
        <v>66091</v>
      </c>
      <c r="C6" s="159">
        <v>61608</v>
      </c>
      <c r="D6" s="159">
        <v>127699</v>
      </c>
      <c r="E6" s="20"/>
      <c r="F6" s="30">
        <v>106228</v>
      </c>
      <c r="G6" s="30">
        <v>101483</v>
      </c>
      <c r="H6" s="30">
        <v>207711</v>
      </c>
      <c r="I6" s="20"/>
      <c r="J6" s="160">
        <v>43175</v>
      </c>
      <c r="K6" s="160">
        <v>40676</v>
      </c>
      <c r="L6" s="160">
        <v>83851</v>
      </c>
    </row>
    <row r="7" spans="1:26">
      <c r="A7" s="30" t="s">
        <v>121</v>
      </c>
      <c r="B7" s="159">
        <v>55631</v>
      </c>
      <c r="C7" s="159">
        <v>57766</v>
      </c>
      <c r="D7" s="159">
        <v>113397</v>
      </c>
      <c r="E7" s="20"/>
      <c r="F7" s="30">
        <v>106272</v>
      </c>
      <c r="G7" s="30">
        <v>103096</v>
      </c>
      <c r="H7" s="30">
        <v>209368</v>
      </c>
      <c r="I7" s="20"/>
      <c r="J7" s="160">
        <v>47571</v>
      </c>
      <c r="K7" s="160">
        <v>44031</v>
      </c>
      <c r="L7" s="160">
        <v>91602</v>
      </c>
    </row>
    <row r="8" spans="1:26">
      <c r="A8" s="30" t="s">
        <v>122</v>
      </c>
      <c r="B8" s="159">
        <v>53824</v>
      </c>
      <c r="C8" s="159">
        <v>58185</v>
      </c>
      <c r="D8" s="159">
        <v>112009</v>
      </c>
      <c r="E8" s="20"/>
      <c r="F8" s="30">
        <v>97922</v>
      </c>
      <c r="G8" s="30">
        <v>95776</v>
      </c>
      <c r="H8" s="30">
        <v>193698</v>
      </c>
      <c r="I8" s="20"/>
      <c r="J8" s="160">
        <v>50386</v>
      </c>
      <c r="K8" s="160">
        <v>45682</v>
      </c>
      <c r="L8" s="160">
        <v>96068</v>
      </c>
    </row>
    <row r="9" spans="1:26">
      <c r="A9" s="30" t="s">
        <v>123</v>
      </c>
      <c r="B9" s="159">
        <v>46706</v>
      </c>
      <c r="C9" s="159">
        <v>50507</v>
      </c>
      <c r="D9" s="159">
        <v>97213</v>
      </c>
      <c r="E9" s="20"/>
      <c r="F9" s="30">
        <v>83095</v>
      </c>
      <c r="G9" s="30">
        <v>85785</v>
      </c>
      <c r="H9" s="30">
        <v>168880</v>
      </c>
      <c r="I9" s="20"/>
      <c r="J9" s="160">
        <v>50341</v>
      </c>
      <c r="K9" s="160">
        <v>45985</v>
      </c>
      <c r="L9" s="160">
        <v>96326</v>
      </c>
    </row>
    <row r="10" spans="1:26">
      <c r="A10" s="30" t="s">
        <v>124</v>
      </c>
      <c r="B10" s="159">
        <v>45494</v>
      </c>
      <c r="C10" s="159">
        <v>51101</v>
      </c>
      <c r="D10" s="159">
        <v>96595</v>
      </c>
      <c r="E10" s="20"/>
      <c r="F10" s="30">
        <v>59966</v>
      </c>
      <c r="G10" s="30">
        <v>67002</v>
      </c>
      <c r="H10" s="30">
        <v>126968</v>
      </c>
      <c r="I10" s="20"/>
      <c r="J10" s="160">
        <v>52760</v>
      </c>
      <c r="K10" s="160">
        <v>49987</v>
      </c>
      <c r="L10" s="160">
        <v>102747</v>
      </c>
    </row>
    <row r="11" spans="1:26">
      <c r="A11" s="30" t="s">
        <v>125</v>
      </c>
      <c r="B11" s="159">
        <v>34766</v>
      </c>
      <c r="C11" s="159">
        <v>36867</v>
      </c>
      <c r="D11" s="159">
        <v>71633</v>
      </c>
      <c r="E11" s="20"/>
      <c r="F11" s="30">
        <v>58498</v>
      </c>
      <c r="G11" s="30">
        <v>64234</v>
      </c>
      <c r="H11" s="30">
        <v>122732</v>
      </c>
      <c r="I11" s="20"/>
      <c r="J11" s="160">
        <v>55881</v>
      </c>
      <c r="K11" s="160">
        <v>54480</v>
      </c>
      <c r="L11" s="160">
        <v>110361</v>
      </c>
    </row>
    <row r="12" spans="1:26">
      <c r="A12" s="30" t="s">
        <v>126</v>
      </c>
      <c r="B12" s="159">
        <v>41176</v>
      </c>
      <c r="C12" s="159">
        <v>46403</v>
      </c>
      <c r="D12" s="159">
        <v>87579</v>
      </c>
      <c r="E12" s="20"/>
      <c r="F12" s="30">
        <v>60590</v>
      </c>
      <c r="G12" s="30">
        <v>64260</v>
      </c>
      <c r="H12" s="30">
        <v>124850</v>
      </c>
      <c r="I12" s="20"/>
      <c r="J12" s="160">
        <v>58271</v>
      </c>
      <c r="K12" s="160">
        <v>57377</v>
      </c>
      <c r="L12" s="160">
        <v>115648</v>
      </c>
    </row>
    <row r="13" spans="1:26">
      <c r="A13" s="30" t="s">
        <v>127</v>
      </c>
      <c r="B13" s="159">
        <v>25512</v>
      </c>
      <c r="C13" s="159">
        <v>27876</v>
      </c>
      <c r="D13" s="159">
        <v>53388</v>
      </c>
      <c r="E13" s="20"/>
      <c r="F13" s="30">
        <v>46921</v>
      </c>
      <c r="G13" s="30">
        <v>52446</v>
      </c>
      <c r="H13" s="30">
        <v>99367</v>
      </c>
      <c r="I13" s="20"/>
      <c r="J13" s="160">
        <v>62972</v>
      </c>
      <c r="K13" s="160">
        <v>64332</v>
      </c>
      <c r="L13" s="160">
        <v>127304</v>
      </c>
    </row>
    <row r="14" spans="1:26">
      <c r="A14" s="30" t="s">
        <v>128</v>
      </c>
      <c r="B14" s="159">
        <v>31378</v>
      </c>
      <c r="C14" s="159">
        <v>37493</v>
      </c>
      <c r="D14" s="159">
        <v>68871</v>
      </c>
      <c r="E14" s="20"/>
      <c r="F14" s="30">
        <v>38460</v>
      </c>
      <c r="G14" s="30">
        <v>45577</v>
      </c>
      <c r="H14" s="30">
        <v>84037</v>
      </c>
      <c r="I14" s="20"/>
      <c r="J14" s="160">
        <v>65599</v>
      </c>
      <c r="K14" s="160">
        <v>69656</v>
      </c>
      <c r="L14" s="160">
        <v>135255</v>
      </c>
    </row>
    <row r="15" spans="1:26">
      <c r="A15" s="30" t="s">
        <v>129</v>
      </c>
      <c r="B15" s="159">
        <v>17755</v>
      </c>
      <c r="C15" s="159">
        <v>20090</v>
      </c>
      <c r="D15" s="159">
        <v>37845</v>
      </c>
      <c r="E15" s="20"/>
      <c r="F15" s="30">
        <v>28805</v>
      </c>
      <c r="G15" s="30">
        <v>43729</v>
      </c>
      <c r="H15" s="30">
        <v>72534</v>
      </c>
      <c r="I15" s="20"/>
      <c r="J15" s="160">
        <v>68272</v>
      </c>
      <c r="K15" s="160">
        <v>74123</v>
      </c>
      <c r="L15" s="160">
        <v>142395</v>
      </c>
    </row>
    <row r="16" spans="1:26">
      <c r="A16" s="30" t="s">
        <v>130</v>
      </c>
      <c r="B16" s="159">
        <v>23593</v>
      </c>
      <c r="C16" s="159">
        <v>27250</v>
      </c>
      <c r="D16" s="159">
        <v>50843</v>
      </c>
      <c r="E16" s="20"/>
      <c r="F16" s="30">
        <v>23836</v>
      </c>
      <c r="G16" s="30">
        <v>37108</v>
      </c>
      <c r="H16" s="30">
        <v>60944</v>
      </c>
      <c r="I16" s="20"/>
      <c r="J16" s="160">
        <v>67047</v>
      </c>
      <c r="K16" s="160">
        <v>72874</v>
      </c>
      <c r="L16" s="160">
        <v>139921</v>
      </c>
    </row>
    <row r="17" spans="1:15">
      <c r="A17" s="30" t="s">
        <v>131</v>
      </c>
      <c r="B17" s="159">
        <v>9380</v>
      </c>
      <c r="C17" s="159">
        <v>9662</v>
      </c>
      <c r="D17" s="159">
        <v>19042</v>
      </c>
      <c r="E17" s="20"/>
      <c r="F17" s="30">
        <v>20428</v>
      </c>
      <c r="G17" s="30">
        <v>29997</v>
      </c>
      <c r="H17" s="30">
        <v>50425</v>
      </c>
      <c r="I17" s="20"/>
      <c r="J17" s="160">
        <v>59471</v>
      </c>
      <c r="K17" s="160">
        <v>63785</v>
      </c>
      <c r="L17" s="160">
        <v>123256</v>
      </c>
    </row>
    <row r="18" spans="1:15">
      <c r="A18" s="30" t="s">
        <v>132</v>
      </c>
      <c r="B18" s="159">
        <v>8681</v>
      </c>
      <c r="C18" s="159">
        <v>10645</v>
      </c>
      <c r="D18" s="159">
        <v>19326</v>
      </c>
      <c r="E18" s="20"/>
      <c r="F18" s="30">
        <v>17940</v>
      </c>
      <c r="G18" s="30">
        <v>22898</v>
      </c>
      <c r="H18" s="30">
        <v>40838</v>
      </c>
      <c r="I18" s="20"/>
      <c r="J18" s="160">
        <v>51287</v>
      </c>
      <c r="K18" s="160">
        <v>55876</v>
      </c>
      <c r="L18" s="160">
        <v>107163</v>
      </c>
    </row>
    <row r="19" spans="1:15">
      <c r="A19" s="30" t="s">
        <v>133</v>
      </c>
      <c r="B19" s="159">
        <v>3361</v>
      </c>
      <c r="C19" s="159">
        <v>3266</v>
      </c>
      <c r="D19" s="159">
        <v>6627</v>
      </c>
      <c r="E19" s="20"/>
      <c r="F19" s="30">
        <v>13026</v>
      </c>
      <c r="G19" s="30">
        <v>15717</v>
      </c>
      <c r="H19" s="30">
        <v>28743</v>
      </c>
      <c r="I19" s="20"/>
      <c r="J19" s="160">
        <v>42033</v>
      </c>
      <c r="K19" s="160">
        <v>48550</v>
      </c>
      <c r="L19" s="160">
        <v>90583</v>
      </c>
      <c r="O19" s="17" t="s">
        <v>2</v>
      </c>
    </row>
    <row r="20" spans="1:15">
      <c r="A20" s="30" t="s">
        <v>134</v>
      </c>
      <c r="B20" s="159">
        <v>2748</v>
      </c>
      <c r="C20" s="159">
        <v>3357</v>
      </c>
      <c r="D20" s="159">
        <v>6105</v>
      </c>
      <c r="E20" s="20"/>
      <c r="F20" s="30">
        <v>6551</v>
      </c>
      <c r="G20" s="30">
        <v>7978</v>
      </c>
      <c r="H20" s="30">
        <v>14529</v>
      </c>
      <c r="I20" s="20"/>
      <c r="J20" s="160">
        <v>26060</v>
      </c>
      <c r="K20" s="160">
        <v>32986</v>
      </c>
      <c r="L20" s="160">
        <v>59046</v>
      </c>
    </row>
    <row r="21" spans="1:15">
      <c r="A21" s="30" t="s">
        <v>135</v>
      </c>
      <c r="B21" s="159">
        <v>537</v>
      </c>
      <c r="C21" s="159">
        <v>559</v>
      </c>
      <c r="D21" s="159">
        <v>1096</v>
      </c>
      <c r="E21" s="20"/>
      <c r="F21" s="30">
        <v>2681</v>
      </c>
      <c r="G21" s="30">
        <v>3236</v>
      </c>
      <c r="H21" s="30">
        <v>5917</v>
      </c>
      <c r="I21" s="20"/>
      <c r="J21" s="160">
        <v>17158</v>
      </c>
      <c r="K21" s="160">
        <v>25856</v>
      </c>
      <c r="L21" s="160">
        <v>43014</v>
      </c>
    </row>
    <row r="22" spans="1:15">
      <c r="A22" s="30" t="s">
        <v>136</v>
      </c>
      <c r="B22" s="159">
        <v>272</v>
      </c>
      <c r="C22" s="159">
        <v>411</v>
      </c>
      <c r="D22" s="159">
        <v>683</v>
      </c>
      <c r="E22" s="20"/>
      <c r="F22" s="30">
        <v>496</v>
      </c>
      <c r="G22" s="30">
        <v>639</v>
      </c>
      <c r="H22" s="30">
        <v>1135</v>
      </c>
      <c r="I22" s="20"/>
      <c r="J22" s="160">
        <v>6921</v>
      </c>
      <c r="K22" s="160">
        <v>13094</v>
      </c>
      <c r="L22" s="160">
        <v>20015</v>
      </c>
    </row>
    <row r="23" spans="1:15">
      <c r="A23" s="30" t="s">
        <v>137</v>
      </c>
      <c r="B23" s="159">
        <v>119</v>
      </c>
      <c r="C23" s="159">
        <v>151</v>
      </c>
      <c r="D23" s="159">
        <v>270</v>
      </c>
      <c r="E23" s="20"/>
      <c r="F23" s="30">
        <v>66</v>
      </c>
      <c r="G23" s="30">
        <v>137</v>
      </c>
      <c r="H23" s="30">
        <v>203</v>
      </c>
      <c r="I23" s="20"/>
      <c r="J23" s="160">
        <v>1619</v>
      </c>
      <c r="K23" s="160">
        <v>4152</v>
      </c>
      <c r="L23" s="160">
        <v>5771</v>
      </c>
    </row>
    <row r="25" spans="1:15">
      <c r="A25" s="30" t="s">
        <v>138</v>
      </c>
      <c r="B25" s="30">
        <v>17</v>
      </c>
      <c r="C25" s="30">
        <v>16</v>
      </c>
      <c r="D25" s="30">
        <v>33</v>
      </c>
    </row>
    <row r="30" spans="1:15">
      <c r="B30" s="158" t="s">
        <v>112</v>
      </c>
      <c r="C30" s="158" t="s">
        <v>113</v>
      </c>
      <c r="D30" s="157"/>
      <c r="E30" s="157"/>
      <c r="F30" s="158" t="s">
        <v>112</v>
      </c>
      <c r="G30" s="158" t="s">
        <v>113</v>
      </c>
      <c r="H30" s="157"/>
      <c r="I30" s="157"/>
      <c r="J30" s="158" t="s">
        <v>112</v>
      </c>
      <c r="K30" s="158" t="s">
        <v>113</v>
      </c>
    </row>
    <row r="31" spans="1:15">
      <c r="A31" s="30" t="s">
        <v>115</v>
      </c>
      <c r="B31" s="30">
        <f>-100*B4/SUM($B$4:$C$23)</f>
        <v>-6.0957983861350717</v>
      </c>
      <c r="C31" s="30">
        <f>100*C4/SUM($B$4:$C$23)</f>
        <v>5.753388718845649</v>
      </c>
      <c r="D31" s="20"/>
      <c r="E31" s="30" t="s">
        <v>115</v>
      </c>
      <c r="F31" s="30">
        <f>-100*F4/SUM($F$4:$G$23)</f>
        <v>-5.2635506970276653</v>
      </c>
      <c r="G31" s="30">
        <f>100*G4/SUM($F$4:$G$23)</f>
        <v>4.9869196837155956</v>
      </c>
      <c r="H31" s="20"/>
      <c r="I31" s="30" t="s">
        <v>115</v>
      </c>
      <c r="J31" s="30">
        <f>-100*J4/SUM($J$4:$K$23)</f>
        <v>-1.8654824963507946</v>
      </c>
      <c r="K31" s="30">
        <f>100*K4/SUM($J$4:$K$23)</f>
        <v>1.7811065458949573</v>
      </c>
    </row>
    <row r="32" spans="1:15">
      <c r="A32" s="30" t="s">
        <v>116</v>
      </c>
      <c r="B32" s="30">
        <f t="shared" ref="B32:B50" si="0">-100*B5/SUM($B$4:$C$23)</f>
        <v>-5.6969431967245701</v>
      </c>
      <c r="C32" s="30">
        <f t="shared" ref="C32:C50" si="1">100*C5/SUM($B$4:$C$23)</f>
        <v>5.320586715427118</v>
      </c>
      <c r="D32" s="20"/>
      <c r="E32" s="30" t="s">
        <v>116</v>
      </c>
      <c r="F32" s="30">
        <f t="shared" ref="F32:F50" si="2">-100*F5/SUM($F$4:$G$23)</f>
        <v>-5.4565148223944444</v>
      </c>
      <c r="G32" s="30">
        <f t="shared" ref="G32:G50" si="3">100*G5/SUM($F$4:$G$23)</f>
        <v>5.1001940443316665</v>
      </c>
      <c r="H32" s="20"/>
      <c r="I32" s="30" t="s">
        <v>116</v>
      </c>
      <c r="J32" s="30">
        <f t="shared" ref="J32:J50" si="4">-100*J5/SUM($J$4:$K$23)</f>
        <v>-2.1643412407625231</v>
      </c>
      <c r="K32" s="30">
        <f>100*K5/SUM($J$4:$K$23)</f>
        <v>2.0554373977323146</v>
      </c>
    </row>
    <row r="33" spans="1:11">
      <c r="A33" s="30" t="s">
        <v>120</v>
      </c>
      <c r="B33" s="30">
        <f t="shared" si="0"/>
        <v>-5.2542831021186949</v>
      </c>
      <c r="C33" s="30">
        <f t="shared" si="1"/>
        <v>4.8978813054020751</v>
      </c>
      <c r="D33" s="20"/>
      <c r="E33" s="30" t="s">
        <v>120</v>
      </c>
      <c r="F33" s="30">
        <f t="shared" si="2"/>
        <v>-5.2158252186926752</v>
      </c>
      <c r="G33" s="30">
        <f t="shared" si="3"/>
        <v>4.9828443599483077</v>
      </c>
      <c r="H33" s="20"/>
      <c r="I33" s="30" t="s">
        <v>120</v>
      </c>
      <c r="J33" s="30">
        <f>-100*J6/SUM($J$4:$K$23)</f>
        <v>-2.3533150264410683</v>
      </c>
      <c r="K33" s="30">
        <f t="shared" ref="K33:K50" si="5">100*K6/SUM($J$4:$K$23)</f>
        <v>2.217103463011393</v>
      </c>
    </row>
    <row r="34" spans="1:11">
      <c r="A34" s="30" t="s">
        <v>121</v>
      </c>
      <c r="B34" s="30">
        <f t="shared" si="0"/>
        <v>-4.4227054100250429</v>
      </c>
      <c r="C34" s="30">
        <f t="shared" si="1"/>
        <v>4.5924394800651909</v>
      </c>
      <c r="D34" s="20"/>
      <c r="E34" s="30" t="s">
        <v>121</v>
      </c>
      <c r="F34" s="30">
        <f t="shared" si="2"/>
        <v>-5.2179856312922013</v>
      </c>
      <c r="G34" s="30">
        <f t="shared" si="3"/>
        <v>5.0620431218354867</v>
      </c>
      <c r="H34" s="20"/>
      <c r="I34" s="30" t="s">
        <v>121</v>
      </c>
      <c r="J34" s="30">
        <f t="shared" si="4"/>
        <v>-2.5929252836787042</v>
      </c>
      <c r="K34" s="30">
        <f t="shared" si="5"/>
        <v>2.3999725287603169</v>
      </c>
    </row>
    <row r="35" spans="1:11">
      <c r="A35" s="30" t="s">
        <v>122</v>
      </c>
      <c r="B35" s="30">
        <f t="shared" si="0"/>
        <v>-4.2790475811901256</v>
      </c>
      <c r="C35" s="30">
        <f t="shared" si="1"/>
        <v>4.625750288190166</v>
      </c>
      <c r="D35" s="20"/>
      <c r="E35" s="30" t="s">
        <v>122</v>
      </c>
      <c r="F35" s="30">
        <f t="shared" si="2"/>
        <v>-4.8079982402457375</v>
      </c>
      <c r="G35" s="30">
        <f t="shared" si="3"/>
        <v>4.7026290257324783</v>
      </c>
      <c r="H35" s="20"/>
      <c r="I35" s="30" t="s">
        <v>122</v>
      </c>
      <c r="J35" s="30">
        <f t="shared" si="4"/>
        <v>-2.7463608783383826</v>
      </c>
      <c r="K35" s="30">
        <f t="shared" si="5"/>
        <v>2.4899626412942877</v>
      </c>
    </row>
    <row r="36" spans="1:11">
      <c r="A36" s="30" t="s">
        <v>123</v>
      </c>
      <c r="B36" s="30">
        <f t="shared" si="0"/>
        <v>-3.7131613467424573</v>
      </c>
      <c r="C36" s="30">
        <f t="shared" si="1"/>
        <v>4.0153436419286876</v>
      </c>
      <c r="D36" s="20"/>
      <c r="E36" s="30" t="s">
        <v>123</v>
      </c>
      <c r="F36" s="30">
        <f t="shared" si="2"/>
        <v>-4.0799882944917334</v>
      </c>
      <c r="G36" s="30">
        <f t="shared" si="3"/>
        <v>4.2120680647809534</v>
      </c>
      <c r="H36" s="20"/>
      <c r="I36" s="30" t="s">
        <v>123</v>
      </c>
      <c r="J36" s="30">
        <f t="shared" si="4"/>
        <v>-2.7439080890809455</v>
      </c>
      <c r="K36" s="30">
        <f t="shared" si="5"/>
        <v>2.506478088961031</v>
      </c>
    </row>
    <row r="37" spans="1:11">
      <c r="A37" s="30" t="s">
        <v>124</v>
      </c>
      <c r="B37" s="30">
        <f t="shared" si="0"/>
        <v>-3.616806455459713</v>
      </c>
      <c r="C37" s="30">
        <f t="shared" si="1"/>
        <v>4.0625670787454782</v>
      </c>
      <c r="D37" s="20"/>
      <c r="E37" s="30" t="s">
        <v>124</v>
      </c>
      <c r="F37" s="30">
        <f t="shared" si="2"/>
        <v>-2.944347771436203</v>
      </c>
      <c r="G37" s="30">
        <f t="shared" si="3"/>
        <v>3.2898173862149962</v>
      </c>
      <c r="H37" s="20"/>
      <c r="I37" s="30" t="s">
        <v>124</v>
      </c>
      <c r="J37" s="30">
        <f t="shared" si="4"/>
        <v>-2.8757591382751766</v>
      </c>
      <c r="K37" s="30">
        <f t="shared" si="5"/>
        <v>2.7246128135891063</v>
      </c>
    </row>
    <row r="38" spans="1:11">
      <c r="A38" s="30" t="s">
        <v>125</v>
      </c>
      <c r="B38" s="30">
        <f t="shared" si="0"/>
        <v>-2.7639225662837381</v>
      </c>
      <c r="C38" s="30">
        <f t="shared" si="1"/>
        <v>2.9309536113209047</v>
      </c>
      <c r="D38" s="20"/>
      <c r="E38" s="30" t="s">
        <v>125</v>
      </c>
      <c r="F38" s="30">
        <f t="shared" si="2"/>
        <v>-2.87226855107019</v>
      </c>
      <c r="G38" s="30">
        <f t="shared" si="3"/>
        <v>3.1539077935902524</v>
      </c>
      <c r="H38" s="20"/>
      <c r="I38" s="30" t="s">
        <v>125</v>
      </c>
      <c r="J38" s="30">
        <f t="shared" si="4"/>
        <v>-3.0458736998854277</v>
      </c>
      <c r="K38" s="30">
        <f t="shared" si="5"/>
        <v>2.969510194337218</v>
      </c>
    </row>
    <row r="39" spans="1:11">
      <c r="A39" s="30" t="s">
        <v>126</v>
      </c>
      <c r="B39" s="30">
        <f t="shared" si="0"/>
        <v>-3.2735222800810906</v>
      </c>
      <c r="C39" s="30">
        <f t="shared" si="1"/>
        <v>3.6890726239217715</v>
      </c>
      <c r="D39" s="20"/>
      <c r="E39" s="30" t="s">
        <v>126</v>
      </c>
      <c r="F39" s="30">
        <f t="shared" si="2"/>
        <v>-2.9749863501203939</v>
      </c>
      <c r="G39" s="30">
        <f t="shared" si="3"/>
        <v>3.1551844010354269</v>
      </c>
      <c r="H39" s="20"/>
      <c r="I39" s="30" t="s">
        <v>126</v>
      </c>
      <c r="J39" s="30">
        <f t="shared" si="4"/>
        <v>-3.1761440626693105</v>
      </c>
      <c r="K39" s="30">
        <f t="shared" si="5"/>
        <v>3.1274153160882263</v>
      </c>
    </row>
    <row r="40" spans="1:11">
      <c r="A40" s="30" t="s">
        <v>127</v>
      </c>
      <c r="B40" s="30">
        <f t="shared" si="0"/>
        <v>-2.0282227610605399</v>
      </c>
      <c r="C40" s="30">
        <f t="shared" si="1"/>
        <v>2.2161624995031204</v>
      </c>
      <c r="D40" s="20"/>
      <c r="E40" s="30" t="s">
        <v>127</v>
      </c>
      <c r="F40" s="30">
        <f t="shared" si="2"/>
        <v>-2.3038345359630137</v>
      </c>
      <c r="G40" s="30">
        <f t="shared" si="3"/>
        <v>2.5751136180626206</v>
      </c>
      <c r="H40" s="20"/>
      <c r="I40" s="30" t="s">
        <v>127</v>
      </c>
      <c r="J40" s="30">
        <f t="shared" si="4"/>
        <v>-3.432378780429576</v>
      </c>
      <c r="K40" s="30">
        <f t="shared" si="5"/>
        <v>3.5065075224321203</v>
      </c>
    </row>
    <row r="41" spans="1:11">
      <c r="A41" s="30" t="s">
        <v>128</v>
      </c>
      <c r="B41" s="30">
        <f t="shared" si="0"/>
        <v>-2.4945740748101919</v>
      </c>
      <c r="C41" s="30">
        <f t="shared" si="1"/>
        <v>2.9807210716699131</v>
      </c>
      <c r="D41" s="20"/>
      <c r="E41" s="30" t="s">
        <v>128</v>
      </c>
      <c r="F41" s="30">
        <f t="shared" si="2"/>
        <v>-1.8883970131313805</v>
      </c>
      <c r="G41" s="30">
        <f t="shared" si="3"/>
        <v>2.2378437511047564</v>
      </c>
      <c r="H41" s="20"/>
      <c r="I41" s="30" t="s">
        <v>128</v>
      </c>
      <c r="J41" s="30">
        <f t="shared" si="4"/>
        <v>-3.5755671666359614</v>
      </c>
      <c r="K41" s="30">
        <f t="shared" si="5"/>
        <v>3.7966997448009043</v>
      </c>
    </row>
    <row r="42" spans="1:11">
      <c r="A42" s="30" t="s">
        <v>129</v>
      </c>
      <c r="B42" s="30">
        <f t="shared" si="0"/>
        <v>-1.4115355567038994</v>
      </c>
      <c r="C42" s="30">
        <f t="shared" si="1"/>
        <v>1.5971697738204078</v>
      </c>
      <c r="D42" s="20"/>
      <c r="E42" s="30" t="s">
        <v>129</v>
      </c>
      <c r="F42" s="30">
        <f t="shared" si="2"/>
        <v>-1.4143337483944207</v>
      </c>
      <c r="G42" s="30">
        <f t="shared" si="3"/>
        <v>2.1471064219246525</v>
      </c>
      <c r="H42" s="20"/>
      <c r="I42" s="30" t="s">
        <v>129</v>
      </c>
      <c r="J42" s="30">
        <f t="shared" si="4"/>
        <v>-3.721262848527727</v>
      </c>
      <c r="K42" s="30">
        <f t="shared" si="5"/>
        <v>4.0401799584224971</v>
      </c>
    </row>
    <row r="43" spans="1:11">
      <c r="A43" s="30" t="s">
        <v>130</v>
      </c>
      <c r="B43" s="30">
        <f t="shared" si="0"/>
        <v>-1.8756608498628613</v>
      </c>
      <c r="C43" s="30">
        <f t="shared" si="1"/>
        <v>2.166395039154112</v>
      </c>
      <c r="D43" s="20"/>
      <c r="E43" s="30" t="s">
        <v>130</v>
      </c>
      <c r="F43" s="30">
        <f t="shared" si="2"/>
        <v>-1.1703544255070095</v>
      </c>
      <c r="G43" s="30">
        <f t="shared" si="3"/>
        <v>1.8220134259823004</v>
      </c>
      <c r="H43" s="20"/>
      <c r="I43" s="30" t="s">
        <v>130</v>
      </c>
      <c r="J43" s="30">
        <f t="shared" si="4"/>
        <v>-3.654492474297494</v>
      </c>
      <c r="K43" s="30">
        <f t="shared" si="5"/>
        <v>3.9721014299216306</v>
      </c>
    </row>
    <row r="44" spans="1:11">
      <c r="A44" s="30" t="s">
        <v>131</v>
      </c>
      <c r="B44" s="30">
        <f t="shared" si="0"/>
        <v>-0.74571689788130535</v>
      </c>
      <c r="C44" s="30">
        <f t="shared" si="1"/>
        <v>0.76813610525897369</v>
      </c>
      <c r="D44" s="20"/>
      <c r="E44" s="30" t="s">
        <v>131</v>
      </c>
      <c r="F44" s="30">
        <f t="shared" si="2"/>
        <v>-1.0030206496164287</v>
      </c>
      <c r="G44" s="30">
        <f t="shared" si="3"/>
        <v>1.4728612897270417</v>
      </c>
      <c r="H44" s="20"/>
      <c r="I44" s="30" t="s">
        <v>131</v>
      </c>
      <c r="J44" s="30">
        <f t="shared" si="4"/>
        <v>-3.2415517762009673</v>
      </c>
      <c r="K44" s="30">
        <f t="shared" si="5"/>
        <v>3.4766925063472733</v>
      </c>
    </row>
    <row r="45" spans="1:11">
      <c r="A45" s="30" t="s">
        <v>132</v>
      </c>
      <c r="B45" s="30">
        <f t="shared" si="0"/>
        <v>-0.69014588384942566</v>
      </c>
      <c r="C45" s="30">
        <f t="shared" si="1"/>
        <v>0.84628532813928525</v>
      </c>
      <c r="D45" s="20"/>
      <c r="E45" s="30" t="s">
        <v>132</v>
      </c>
      <c r="F45" s="30">
        <f t="shared" si="2"/>
        <v>-0.88085913717048803</v>
      </c>
      <c r="G45" s="30">
        <f t="shared" si="3"/>
        <v>1.1242983569080174</v>
      </c>
      <c r="H45" s="20"/>
      <c r="I45" s="30" t="s">
        <v>132</v>
      </c>
      <c r="J45" s="30">
        <f t="shared" si="4"/>
        <v>-2.7954711699150683</v>
      </c>
      <c r="K45" s="30">
        <f t="shared" si="5"/>
        <v>3.0456011677457124</v>
      </c>
    </row>
    <row r="46" spans="1:11">
      <c r="A46" s="30" t="s">
        <v>133</v>
      </c>
      <c r="B46" s="30">
        <f t="shared" si="0"/>
        <v>-0.26720197161823744</v>
      </c>
      <c r="C46" s="30">
        <f t="shared" si="1"/>
        <v>0.25964940175696627</v>
      </c>
      <c r="D46" s="20"/>
      <c r="E46" s="30" t="s">
        <v>133</v>
      </c>
      <c r="F46" s="30">
        <f t="shared" si="2"/>
        <v>-0.63958033003248471</v>
      </c>
      <c r="G46" s="30">
        <f t="shared" si="3"/>
        <v>0.77170920060805792</v>
      </c>
      <c r="H46" s="20"/>
      <c r="I46" s="30" t="s">
        <v>133</v>
      </c>
      <c r="J46" s="30">
        <f t="shared" si="4"/>
        <v>-2.2910686857301084</v>
      </c>
      <c r="K46" s="30">
        <f t="shared" si="5"/>
        <v>2.6462870766349478</v>
      </c>
    </row>
    <row r="47" spans="1:11">
      <c r="A47" s="30" t="s">
        <v>134</v>
      </c>
      <c r="B47" s="30">
        <f t="shared" si="0"/>
        <v>-0.21846802082919267</v>
      </c>
      <c r="C47" s="30">
        <f t="shared" si="1"/>
        <v>0.26688396867671027</v>
      </c>
      <c r="D47" s="20"/>
      <c r="E47" s="30" t="s">
        <v>134</v>
      </c>
      <c r="F47" s="30">
        <f t="shared" si="2"/>
        <v>-0.32165597589765144</v>
      </c>
      <c r="G47" s="30">
        <f t="shared" si="3"/>
        <v>0.39172208452319696</v>
      </c>
      <c r="H47" s="20"/>
      <c r="I47" s="30" t="s">
        <v>134</v>
      </c>
      <c r="J47" s="30">
        <f t="shared" si="4"/>
        <v>-1.4204375121958133</v>
      </c>
      <c r="K47" s="30">
        <f t="shared" si="5"/>
        <v>1.797949032129359</v>
      </c>
    </row>
    <row r="48" spans="1:11">
      <c r="A48" s="30" t="s">
        <v>135</v>
      </c>
      <c r="B48" s="30">
        <f t="shared" si="0"/>
        <v>-4.2691894900027824E-2</v>
      </c>
      <c r="C48" s="30">
        <f t="shared" si="1"/>
        <v>4.4440911078427472E-2</v>
      </c>
      <c r="D48" s="20"/>
      <c r="E48" s="30" t="s">
        <v>135</v>
      </c>
      <c r="F48" s="30">
        <f t="shared" si="2"/>
        <v>-0.1316378677120445</v>
      </c>
      <c r="G48" s="30">
        <f t="shared" si="3"/>
        <v>0.15888852663788736</v>
      </c>
      <c r="H48" s="20"/>
      <c r="I48" s="30" t="s">
        <v>135</v>
      </c>
      <c r="J48" s="30">
        <f t="shared" si="4"/>
        <v>-0.93522129064680593</v>
      </c>
      <c r="K48" s="30">
        <f t="shared" si="5"/>
        <v>1.4093182008954317</v>
      </c>
    </row>
    <row r="49" spans="1:11">
      <c r="A49" s="30" t="s">
        <v>136</v>
      </c>
      <c r="B49" s="30">
        <f t="shared" si="0"/>
        <v>-2.162420002385022E-2</v>
      </c>
      <c r="C49" s="30">
        <f t="shared" si="1"/>
        <v>3.2674802241920736E-2</v>
      </c>
      <c r="D49" s="20"/>
      <c r="E49" s="30" t="s">
        <v>136</v>
      </c>
      <c r="F49" s="30">
        <f t="shared" si="2"/>
        <v>-2.4353742031023525E-2</v>
      </c>
      <c r="G49" s="30">
        <f t="shared" si="3"/>
        <v>3.1375082979483937E-2</v>
      </c>
      <c r="H49" s="20"/>
      <c r="I49" s="30" t="s">
        <v>136</v>
      </c>
      <c r="J49" s="30">
        <f t="shared" si="4"/>
        <v>-0.37723898779383053</v>
      </c>
      <c r="K49" s="30">
        <f t="shared" si="5"/>
        <v>0.71370716748626162</v>
      </c>
    </row>
    <row r="50" spans="1:11">
      <c r="A50" s="30" t="s">
        <v>137</v>
      </c>
      <c r="B50" s="30">
        <f t="shared" si="0"/>
        <v>-9.4605875104344719E-3</v>
      </c>
      <c r="C50" s="30">
        <f t="shared" si="1"/>
        <v>1.2004611042652144E-2</v>
      </c>
      <c r="D50" s="20"/>
      <c r="E50" s="30" t="s">
        <v>137</v>
      </c>
      <c r="F50" s="30">
        <f t="shared" si="2"/>
        <v>-3.2406188992894205E-3</v>
      </c>
      <c r="G50" s="30">
        <f t="shared" si="3"/>
        <v>6.7267392303431914E-3</v>
      </c>
      <c r="H50" s="20"/>
      <c r="I50" s="30" t="s">
        <v>137</v>
      </c>
      <c r="J50" s="30">
        <f t="shared" si="4"/>
        <v>-8.8245906839793622E-2</v>
      </c>
      <c r="K50" s="30">
        <f t="shared" si="5"/>
        <v>0.22631068881953248</v>
      </c>
    </row>
  </sheetData>
  <hyperlinks>
    <hyperlink ref="C16" location="App_2!A1" display="App_2!A1"/>
  </hyperlinks>
  <pageMargins left="0.7" right="0.7" top="0.75" bottom="0.75" header="0.3" footer="0.3"/>
  <ignoredErrors>
    <ignoredError sqref="A6 A33: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zoomScaleNormal="100" workbookViewId="0">
      <selection activeCell="H4" sqref="H4"/>
    </sheetView>
  </sheetViews>
  <sheetFormatPr defaultRowHeight="14.4"/>
  <sheetData>
    <row r="1" spans="1:201" s="147" customFormat="1" ht="13.2">
      <c r="A1" s="144"/>
      <c r="B1" s="145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  <c r="BG1" s="146"/>
      <c r="BH1" s="146"/>
      <c r="BI1" s="146"/>
      <c r="BJ1" s="145"/>
      <c r="BK1" s="146"/>
      <c r="BL1" s="146"/>
      <c r="BM1" s="146"/>
      <c r="BN1" s="146"/>
      <c r="BO1" s="146"/>
      <c r="BP1" s="146"/>
      <c r="BQ1" s="146"/>
      <c r="BR1" s="146"/>
      <c r="BS1" s="146"/>
      <c r="BT1" s="146"/>
      <c r="BU1" s="146"/>
      <c r="BV1" s="146"/>
      <c r="BW1" s="146"/>
      <c r="BX1" s="146"/>
      <c r="BY1" s="146"/>
      <c r="BZ1" s="146"/>
      <c r="CA1" s="146"/>
      <c r="CB1" s="146"/>
      <c r="CC1" s="146"/>
      <c r="CD1" s="146"/>
      <c r="CE1" s="146"/>
      <c r="CF1" s="146"/>
      <c r="CG1" s="146"/>
      <c r="CH1" s="146"/>
      <c r="CI1" s="146"/>
      <c r="CJ1" s="146"/>
      <c r="CK1" s="146"/>
      <c r="CL1" s="146"/>
      <c r="CM1" s="146"/>
      <c r="CN1" s="146"/>
      <c r="CO1" s="146"/>
      <c r="CP1" s="146"/>
      <c r="CQ1" s="146"/>
      <c r="CR1" s="146"/>
      <c r="CS1" s="146"/>
      <c r="CT1" s="146"/>
      <c r="CU1" s="146"/>
      <c r="CV1" s="146"/>
      <c r="CW1" s="146"/>
      <c r="CX1" s="146"/>
      <c r="CY1" s="146"/>
      <c r="CZ1" s="146"/>
      <c r="DA1" s="146"/>
      <c r="DB1" s="146"/>
      <c r="DC1" s="146"/>
      <c r="DD1" s="146"/>
      <c r="DE1" s="146"/>
      <c r="DF1" s="146"/>
      <c r="DG1" s="146"/>
      <c r="DH1" s="146"/>
      <c r="DI1" s="146"/>
      <c r="DJ1" s="146"/>
      <c r="DK1" s="146"/>
      <c r="DL1" s="146"/>
      <c r="DM1" s="146"/>
      <c r="DN1" s="146"/>
      <c r="DO1" s="146"/>
      <c r="DP1" s="146"/>
      <c r="DQ1" s="146"/>
      <c r="DR1" s="146"/>
      <c r="DS1" s="146"/>
      <c r="DT1" s="146"/>
      <c r="DU1" s="146"/>
      <c r="DV1" s="146"/>
      <c r="DW1" s="146"/>
      <c r="DX1" s="146"/>
      <c r="DY1" s="146"/>
      <c r="DZ1" s="146"/>
    </row>
    <row r="2" spans="1:201" s="147" customFormat="1">
      <c r="A2" s="162"/>
      <c r="B2" s="163" t="s">
        <v>112</v>
      </c>
      <c r="C2" s="163" t="s">
        <v>113</v>
      </c>
      <c r="D2" s="163" t="s">
        <v>139</v>
      </c>
      <c r="E2"/>
      <c r="F2" s="134" t="s">
        <v>140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48" customFormat="1" ht="13.2">
      <c r="A3" s="164">
        <v>1974</v>
      </c>
      <c r="B3" s="165">
        <v>71.7</v>
      </c>
      <c r="C3" s="165">
        <v>76.099999999999994</v>
      </c>
      <c r="D3" s="166">
        <v>73.900000000000006</v>
      </c>
    </row>
    <row r="4" spans="1:201">
      <c r="A4" s="131">
        <v>1975</v>
      </c>
      <c r="B4" s="165">
        <v>71.599999999999994</v>
      </c>
      <c r="C4" s="165">
        <v>75.7</v>
      </c>
      <c r="D4" s="166">
        <v>73.599999999999994</v>
      </c>
    </row>
    <row r="5" spans="1:201">
      <c r="A5" s="164">
        <v>1976</v>
      </c>
      <c r="B5" s="165">
        <v>71.900000000000006</v>
      </c>
      <c r="C5" s="165">
        <v>76.400000000000006</v>
      </c>
      <c r="D5" s="166">
        <v>74.099999999999994</v>
      </c>
    </row>
    <row r="6" spans="1:201">
      <c r="A6" s="131">
        <v>1977</v>
      </c>
      <c r="B6" s="165">
        <v>71.8</v>
      </c>
      <c r="C6" s="165">
        <v>77</v>
      </c>
      <c r="D6" s="166">
        <v>74.3</v>
      </c>
    </row>
    <row r="7" spans="1:201">
      <c r="A7" s="164">
        <v>1978</v>
      </c>
      <c r="B7" s="165">
        <v>71.900000000000006</v>
      </c>
      <c r="C7" s="165">
        <v>77.099999999999994</v>
      </c>
      <c r="D7" s="166">
        <v>74.5</v>
      </c>
    </row>
    <row r="8" spans="1:201">
      <c r="A8" s="131">
        <v>1979</v>
      </c>
      <c r="B8" s="165">
        <v>72.3</v>
      </c>
      <c r="C8" s="165">
        <v>77.400000000000006</v>
      </c>
      <c r="D8" s="166">
        <v>74.8</v>
      </c>
    </row>
    <row r="9" spans="1:201">
      <c r="A9" s="164">
        <v>1980</v>
      </c>
      <c r="B9" s="165">
        <v>72.2</v>
      </c>
      <c r="C9" s="165">
        <v>77.099999999999994</v>
      </c>
      <c r="D9" s="166">
        <v>74.599999999999994</v>
      </c>
    </row>
    <row r="10" spans="1:201">
      <c r="A10" s="131">
        <v>1981</v>
      </c>
      <c r="B10" s="165">
        <v>72.3</v>
      </c>
      <c r="C10" s="165">
        <v>77.5</v>
      </c>
      <c r="D10" s="166">
        <v>74.8</v>
      </c>
    </row>
    <row r="11" spans="1:201">
      <c r="A11" s="164">
        <v>1982</v>
      </c>
      <c r="B11" s="165">
        <v>72.5</v>
      </c>
      <c r="C11" s="165">
        <v>77.8</v>
      </c>
      <c r="D11" s="166">
        <v>75.099999999999994</v>
      </c>
    </row>
    <row r="12" spans="1:201">
      <c r="A12" s="131">
        <v>1983</v>
      </c>
      <c r="B12" s="165">
        <v>72.5</v>
      </c>
      <c r="C12" s="165">
        <v>77.8</v>
      </c>
      <c r="D12" s="166">
        <v>75.099999999999994</v>
      </c>
    </row>
    <row r="13" spans="1:201">
      <c r="A13" s="164">
        <v>1984</v>
      </c>
      <c r="B13" s="165">
        <v>73.3</v>
      </c>
      <c r="C13" s="165">
        <v>78.5</v>
      </c>
      <c r="D13" s="166">
        <v>75.8</v>
      </c>
    </row>
    <row r="14" spans="1:201">
      <c r="A14" s="131">
        <v>1985</v>
      </c>
      <c r="B14" s="165">
        <v>73.2</v>
      </c>
      <c r="C14" s="165">
        <v>78.599999999999994</v>
      </c>
      <c r="D14" s="166">
        <v>75.8</v>
      </c>
    </row>
    <row r="15" spans="1:201">
      <c r="A15" s="164">
        <v>1986</v>
      </c>
      <c r="B15" s="165">
        <v>73.2</v>
      </c>
      <c r="C15" s="165">
        <v>78.599999999999994</v>
      </c>
      <c r="D15" s="166">
        <v>75.8</v>
      </c>
    </row>
    <row r="16" spans="1:201">
      <c r="A16" s="131">
        <v>1987</v>
      </c>
      <c r="B16" s="165">
        <v>73.599999999999994</v>
      </c>
      <c r="C16" s="165">
        <v>78.8</v>
      </c>
      <c r="D16" s="166">
        <v>76.099999999999994</v>
      </c>
    </row>
    <row r="17" spans="1:6">
      <c r="A17" s="164">
        <v>1988</v>
      </c>
      <c r="B17" s="165">
        <v>73.900000000000006</v>
      </c>
      <c r="C17" s="165">
        <v>78.900000000000006</v>
      </c>
      <c r="D17" s="166">
        <v>76.3</v>
      </c>
    </row>
    <row r="18" spans="1:6">
      <c r="A18" s="131">
        <v>1989</v>
      </c>
      <c r="B18" s="165">
        <v>74.5</v>
      </c>
      <c r="C18" s="165">
        <v>79.900000000000006</v>
      </c>
      <c r="D18" s="166">
        <v>77.2</v>
      </c>
    </row>
    <row r="19" spans="1:6">
      <c r="A19" s="164">
        <v>1990</v>
      </c>
      <c r="B19" s="165">
        <v>74.3</v>
      </c>
      <c r="C19" s="165">
        <v>79.900000000000006</v>
      </c>
      <c r="D19" s="166">
        <v>77</v>
      </c>
      <c r="F19" s="17" t="s">
        <v>184</v>
      </c>
    </row>
    <row r="20" spans="1:6">
      <c r="A20" s="131">
        <v>1991</v>
      </c>
      <c r="B20" s="165">
        <v>74.400000000000006</v>
      </c>
      <c r="C20" s="165">
        <v>80.099999999999994</v>
      </c>
      <c r="D20" s="166">
        <v>77.099999999999994</v>
      </c>
    </row>
    <row r="21" spans="1:6">
      <c r="A21" s="164">
        <v>1992</v>
      </c>
      <c r="B21" s="165">
        <v>74.400000000000006</v>
      </c>
      <c r="C21" s="165">
        <v>80.2</v>
      </c>
      <c r="D21" s="166">
        <v>77.2</v>
      </c>
    </row>
    <row r="22" spans="1:6">
      <c r="A22" s="131">
        <v>1993</v>
      </c>
      <c r="B22" s="165">
        <v>75</v>
      </c>
      <c r="C22" s="165">
        <v>80.099999999999994</v>
      </c>
      <c r="D22" s="166">
        <v>77.400000000000006</v>
      </c>
    </row>
    <row r="23" spans="1:6">
      <c r="A23" s="164">
        <v>1994</v>
      </c>
      <c r="B23" s="165">
        <v>75</v>
      </c>
      <c r="C23" s="165">
        <v>80.3</v>
      </c>
      <c r="D23" s="166">
        <v>77.599999999999994</v>
      </c>
    </row>
    <row r="24" spans="1:6">
      <c r="A24" s="131">
        <v>1995</v>
      </c>
      <c r="B24" s="165">
        <v>75.599999999999994</v>
      </c>
      <c r="C24" s="165">
        <v>80.5</v>
      </c>
      <c r="D24" s="166">
        <v>78</v>
      </c>
    </row>
    <row r="25" spans="1:6">
      <c r="A25" s="164">
        <v>1996</v>
      </c>
      <c r="B25" s="165">
        <v>75.599999999999994</v>
      </c>
      <c r="C25" s="165">
        <v>81</v>
      </c>
      <c r="D25" s="166">
        <v>78.2</v>
      </c>
    </row>
    <row r="26" spans="1:6">
      <c r="A26" s="131">
        <v>1997</v>
      </c>
      <c r="B26" s="165">
        <v>75.599999999999994</v>
      </c>
      <c r="C26" s="165">
        <v>81.099999999999994</v>
      </c>
      <c r="D26" s="166">
        <v>78.3</v>
      </c>
    </row>
    <row r="27" spans="1:6">
      <c r="A27" s="164">
        <v>1998</v>
      </c>
      <c r="B27" s="165">
        <v>75.900000000000006</v>
      </c>
      <c r="C27" s="165">
        <v>81</v>
      </c>
      <c r="D27" s="166">
        <v>78.400000000000006</v>
      </c>
    </row>
    <row r="28" spans="1:6">
      <c r="A28" s="131">
        <v>1999</v>
      </c>
      <c r="B28" s="165">
        <v>76.400000000000006</v>
      </c>
      <c r="C28" s="165">
        <v>81.5</v>
      </c>
      <c r="D28" s="166">
        <v>78.900000000000006</v>
      </c>
    </row>
    <row r="29" spans="1:6">
      <c r="A29" s="164">
        <v>2000</v>
      </c>
      <c r="B29" s="165">
        <v>76.900000000000006</v>
      </c>
      <c r="C29" s="165">
        <v>81.7</v>
      </c>
      <c r="D29" s="166">
        <v>79.3</v>
      </c>
    </row>
    <row r="30" spans="1:6">
      <c r="A30" s="131">
        <v>2001</v>
      </c>
      <c r="B30" s="165">
        <v>77.5</v>
      </c>
      <c r="C30" s="165">
        <v>82.3</v>
      </c>
      <c r="D30" s="166">
        <v>79.8</v>
      </c>
    </row>
    <row r="31" spans="1:6">
      <c r="A31" s="164">
        <v>2002</v>
      </c>
      <c r="B31" s="166">
        <v>77.8</v>
      </c>
      <c r="C31" s="166">
        <v>83</v>
      </c>
      <c r="D31" s="166">
        <v>80.3</v>
      </c>
    </row>
    <row r="32" spans="1:6">
      <c r="A32" s="131">
        <v>2003</v>
      </c>
      <c r="B32" s="166">
        <v>77.599999999999994</v>
      </c>
      <c r="C32" s="166">
        <v>82.5</v>
      </c>
      <c r="D32" s="166">
        <v>80</v>
      </c>
    </row>
    <row r="33" spans="1:4">
      <c r="A33" s="164">
        <v>2004</v>
      </c>
      <c r="B33" s="166">
        <v>78.2</v>
      </c>
      <c r="C33" s="166">
        <v>83.2</v>
      </c>
      <c r="D33" s="166">
        <v>80.7</v>
      </c>
    </row>
    <row r="34" spans="1:4">
      <c r="A34" s="131">
        <v>2005</v>
      </c>
      <c r="B34" s="166">
        <v>78</v>
      </c>
      <c r="C34" s="166">
        <v>83.1</v>
      </c>
      <c r="D34" s="166">
        <v>80.5</v>
      </c>
    </row>
    <row r="35" spans="1:4">
      <c r="A35" s="164">
        <v>2006</v>
      </c>
      <c r="B35" s="166">
        <v>78.5</v>
      </c>
      <c r="C35" s="166">
        <v>83.7</v>
      </c>
      <c r="D35" s="166">
        <v>81</v>
      </c>
    </row>
    <row r="36" spans="1:4">
      <c r="A36" s="131">
        <v>2007</v>
      </c>
      <c r="B36" s="166">
        <v>78.5</v>
      </c>
      <c r="C36" s="166">
        <v>83.5</v>
      </c>
      <c r="D36" s="166">
        <v>80.900000000000006</v>
      </c>
    </row>
    <row r="37" spans="1:4">
      <c r="A37" s="164">
        <v>2008</v>
      </c>
      <c r="B37" s="166">
        <v>78.599999999999994</v>
      </c>
      <c r="C37" s="166">
        <v>83.6</v>
      </c>
      <c r="D37" s="166">
        <v>81</v>
      </c>
    </row>
    <row r="38" spans="1:4">
      <c r="A38" s="131">
        <v>2009</v>
      </c>
      <c r="B38" s="166">
        <v>78.599999999999994</v>
      </c>
      <c r="C38" s="166">
        <v>83.5</v>
      </c>
      <c r="D38" s="166">
        <v>81</v>
      </c>
    </row>
    <row r="39" spans="1:4">
      <c r="A39" s="164">
        <v>2010</v>
      </c>
      <c r="B39" s="166">
        <v>79</v>
      </c>
      <c r="C39" s="166">
        <v>84.3</v>
      </c>
      <c r="D39" s="166">
        <v>81.599999999999994</v>
      </c>
    </row>
    <row r="40" spans="1:4">
      <c r="A40" s="131">
        <v>2011</v>
      </c>
      <c r="B40" s="166">
        <v>79.3</v>
      </c>
      <c r="C40" s="166">
        <v>84</v>
      </c>
      <c r="D40" s="166">
        <v>81.599999999999994</v>
      </c>
    </row>
    <row r="41" spans="1:4">
      <c r="A41" s="164">
        <v>2012</v>
      </c>
      <c r="B41" s="166">
        <v>79.2</v>
      </c>
      <c r="C41" s="166">
        <v>84</v>
      </c>
      <c r="D41" s="166">
        <v>81.599999999999994</v>
      </c>
    </row>
    <row r="42" spans="1:4">
      <c r="A42" s="131">
        <v>2013</v>
      </c>
      <c r="B42" s="166">
        <v>79.5</v>
      </c>
      <c r="C42" s="166">
        <v>84.4</v>
      </c>
      <c r="D42" s="166">
        <v>81.900000000000006</v>
      </c>
    </row>
    <row r="43" spans="1:4">
      <c r="A43" s="164">
        <v>2014</v>
      </c>
      <c r="B43" s="166">
        <v>79.5</v>
      </c>
      <c r="C43" s="166">
        <v>84.4</v>
      </c>
      <c r="D43" s="166">
        <v>81.900000000000006</v>
      </c>
    </row>
    <row r="44" spans="1:4">
      <c r="A44" s="131">
        <v>2015</v>
      </c>
      <c r="B44" s="166">
        <v>79.5</v>
      </c>
      <c r="C44" s="166">
        <v>84.1</v>
      </c>
      <c r="D44" s="166">
        <v>81.7</v>
      </c>
    </row>
    <row r="45" spans="1:4">
      <c r="A45" s="164">
        <v>2016</v>
      </c>
      <c r="B45" s="166">
        <v>80</v>
      </c>
      <c r="C45" s="166">
        <v>84.7</v>
      </c>
      <c r="D45" s="166">
        <v>82.3</v>
      </c>
    </row>
    <row r="46" spans="1:4">
      <c r="A46" s="131">
        <v>2017</v>
      </c>
      <c r="B46" s="166">
        <v>79.7</v>
      </c>
      <c r="C46" s="166">
        <v>84.2</v>
      </c>
      <c r="D46" s="166">
        <v>81.900000000000006</v>
      </c>
    </row>
    <row r="47" spans="1:4">
      <c r="A47" s="164">
        <v>2018</v>
      </c>
      <c r="B47" s="166">
        <v>80.400000000000006</v>
      </c>
      <c r="C47" s="166">
        <v>84.7</v>
      </c>
      <c r="D47" s="166">
        <v>82.5</v>
      </c>
    </row>
    <row r="48" spans="1:4">
      <c r="A48" s="131">
        <v>2019</v>
      </c>
      <c r="B48" s="166">
        <v>80.2</v>
      </c>
      <c r="C48" s="166">
        <v>84.7</v>
      </c>
      <c r="D48" s="166">
        <v>82.4</v>
      </c>
    </row>
    <row r="49" spans="1:4">
      <c r="A49" s="164">
        <v>2020</v>
      </c>
      <c r="B49" s="166">
        <v>79.900000000000006</v>
      </c>
      <c r="C49" s="166">
        <v>84.5</v>
      </c>
      <c r="D49" s="166">
        <v>82.1</v>
      </c>
    </row>
    <row r="50" spans="1:4">
      <c r="A50" s="131">
        <v>2021</v>
      </c>
      <c r="B50" s="166">
        <v>79.400000000000006</v>
      </c>
      <c r="C50" s="166">
        <v>83.8</v>
      </c>
      <c r="D50" s="166">
        <v>81.599999999999994</v>
      </c>
    </row>
    <row r="51" spans="1:4">
      <c r="A51" s="164">
        <v>2022</v>
      </c>
      <c r="B51" s="166">
        <v>79.599999999999994</v>
      </c>
      <c r="C51" s="166">
        <v>83.9</v>
      </c>
      <c r="D51" s="166">
        <v>81.7</v>
      </c>
    </row>
    <row r="52" spans="1:4">
      <c r="A52" s="131">
        <v>2023</v>
      </c>
      <c r="B52" s="166">
        <v>79.8</v>
      </c>
      <c r="C52" s="166">
        <v>84.1</v>
      </c>
      <c r="D52" s="166">
        <v>81.900000000000006</v>
      </c>
    </row>
    <row r="53" spans="1:4">
      <c r="A53" s="164">
        <v>2024</v>
      </c>
      <c r="B53" s="166">
        <v>80.400000000000006</v>
      </c>
      <c r="C53" s="166">
        <v>84.9</v>
      </c>
      <c r="D53" s="166">
        <v>82.6</v>
      </c>
    </row>
    <row r="54" spans="1:4">
      <c r="A54" s="131">
        <v>2025</v>
      </c>
      <c r="B54" s="166">
        <v>80.8</v>
      </c>
      <c r="C54" s="166">
        <v>85</v>
      </c>
      <c r="D54" s="166">
        <v>82.9</v>
      </c>
    </row>
    <row r="55" spans="1:4">
      <c r="A55" s="24" t="s">
        <v>141</v>
      </c>
      <c r="B55" s="24"/>
      <c r="C55" s="24"/>
      <c r="D55" s="2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zoomScaleNormal="100" workbookViewId="0">
      <selection activeCell="F19" sqref="F19"/>
    </sheetView>
  </sheetViews>
  <sheetFormatPr defaultRowHeight="14.4"/>
  <cols>
    <col min="2" max="2" width="10.5546875" customWidth="1"/>
    <col min="3" max="3" width="16" customWidth="1"/>
  </cols>
  <sheetData>
    <row r="2" spans="1:6">
      <c r="B2" s="167" t="s">
        <v>142</v>
      </c>
      <c r="C2" s="167" t="s">
        <v>143</v>
      </c>
      <c r="F2" s="134" t="s">
        <v>179</v>
      </c>
    </row>
    <row r="3" spans="1:6">
      <c r="A3" s="30">
        <v>1952</v>
      </c>
      <c r="B3" s="30">
        <v>3.39</v>
      </c>
      <c r="C3" s="30">
        <v>30.22</v>
      </c>
    </row>
    <row r="4" spans="1:6">
      <c r="A4" s="30">
        <v>1953</v>
      </c>
      <c r="B4" s="30">
        <v>3.43</v>
      </c>
      <c r="C4" s="30">
        <v>30.07</v>
      </c>
    </row>
    <row r="5" spans="1:6">
      <c r="A5" s="30">
        <v>1954</v>
      </c>
      <c r="B5" s="30">
        <v>3.48</v>
      </c>
      <c r="C5" s="30">
        <v>30.18</v>
      </c>
    </row>
    <row r="6" spans="1:6">
      <c r="A6" s="30">
        <v>1955</v>
      </c>
      <c r="B6" s="30">
        <v>3.41</v>
      </c>
      <c r="C6" s="30">
        <v>29.93</v>
      </c>
    </row>
    <row r="7" spans="1:6">
      <c r="A7" s="30">
        <v>1956</v>
      </c>
      <c r="B7" s="30">
        <v>3.39</v>
      </c>
      <c r="C7" s="30">
        <v>29.88</v>
      </c>
    </row>
    <row r="8" spans="1:6">
      <c r="A8" s="30">
        <v>1957</v>
      </c>
      <c r="B8" s="30">
        <v>3.39</v>
      </c>
      <c r="C8" s="30">
        <v>29.79</v>
      </c>
    </row>
    <row r="9" spans="1:6">
      <c r="A9" s="30">
        <v>1958</v>
      </c>
      <c r="B9" s="30">
        <v>3.23</v>
      </c>
      <c r="C9" s="30">
        <v>29.76</v>
      </c>
    </row>
    <row r="10" spans="1:6">
      <c r="A10" s="30">
        <v>1959</v>
      </c>
      <c r="B10" s="30">
        <v>3.41</v>
      </c>
      <c r="C10" s="30">
        <v>29.64</v>
      </c>
    </row>
    <row r="11" spans="1:6">
      <c r="A11" s="30">
        <v>1960</v>
      </c>
      <c r="B11" s="30">
        <v>3.46</v>
      </c>
      <c r="C11" s="30">
        <v>29.64</v>
      </c>
    </row>
    <row r="12" spans="1:6">
      <c r="A12" s="30">
        <v>1961</v>
      </c>
      <c r="B12" s="30">
        <v>3.31</v>
      </c>
      <c r="C12" s="30">
        <v>29.54</v>
      </c>
    </row>
    <row r="13" spans="1:6">
      <c r="A13" s="30">
        <v>1962</v>
      </c>
      <c r="B13" s="30">
        <v>3.33</v>
      </c>
      <c r="C13" s="30">
        <v>29.65</v>
      </c>
    </row>
    <row r="14" spans="1:6">
      <c r="A14" s="30">
        <v>1963</v>
      </c>
      <c r="B14" s="30">
        <v>3.26</v>
      </c>
      <c r="C14" s="30">
        <v>29.52</v>
      </c>
    </row>
    <row r="15" spans="1:6">
      <c r="A15" s="30">
        <v>1964</v>
      </c>
      <c r="B15" s="30">
        <v>3.4</v>
      </c>
      <c r="C15" s="30">
        <v>29.41</v>
      </c>
    </row>
    <row r="16" spans="1:6">
      <c r="A16" s="30">
        <v>1965</v>
      </c>
      <c r="B16" s="30">
        <v>3.33</v>
      </c>
      <c r="C16" s="30">
        <v>29.19</v>
      </c>
    </row>
    <row r="17" spans="1:6">
      <c r="A17" s="30">
        <v>1966</v>
      </c>
      <c r="B17" s="30">
        <v>3.3</v>
      </c>
      <c r="C17" s="30">
        <v>29.28</v>
      </c>
    </row>
    <row r="18" spans="1:6">
      <c r="A18" s="30">
        <v>1967</v>
      </c>
      <c r="B18" s="30">
        <v>3.19</v>
      </c>
      <c r="C18" s="30">
        <v>29.11</v>
      </c>
    </row>
    <row r="19" spans="1:6">
      <c r="A19" s="30">
        <v>1968</v>
      </c>
      <c r="B19" s="30">
        <v>3.12</v>
      </c>
      <c r="C19" s="30">
        <v>29.02</v>
      </c>
      <c r="F19" s="17" t="s">
        <v>185</v>
      </c>
    </row>
    <row r="20" spans="1:6">
      <c r="A20" s="30">
        <v>1969</v>
      </c>
      <c r="B20" s="30">
        <v>3.16</v>
      </c>
      <c r="C20" s="30">
        <v>29.07</v>
      </c>
    </row>
    <row r="21" spans="1:6">
      <c r="A21" s="30">
        <v>1970</v>
      </c>
      <c r="B21" s="30">
        <v>2.99</v>
      </c>
      <c r="C21" s="30">
        <v>29</v>
      </c>
    </row>
    <row r="22" spans="1:6">
      <c r="A22" s="30">
        <v>1971</v>
      </c>
      <c r="B22" s="30">
        <v>2.93</v>
      </c>
      <c r="C22" s="30">
        <v>28.86</v>
      </c>
    </row>
    <row r="23" spans="1:6">
      <c r="A23" s="30">
        <v>1972</v>
      </c>
      <c r="B23" s="30">
        <v>2.88</v>
      </c>
      <c r="C23" s="30">
        <v>28.73</v>
      </c>
    </row>
    <row r="24" spans="1:6">
      <c r="A24" s="30">
        <v>1973</v>
      </c>
      <c r="B24" s="30">
        <v>2.8</v>
      </c>
      <c r="C24" s="30">
        <v>28.67</v>
      </c>
    </row>
    <row r="25" spans="1:6">
      <c r="A25" s="30">
        <v>1974</v>
      </c>
      <c r="B25" s="30">
        <v>2.75</v>
      </c>
      <c r="C25" s="30">
        <v>28.57</v>
      </c>
    </row>
    <row r="26" spans="1:6">
      <c r="A26" s="30">
        <v>1975</v>
      </c>
      <c r="B26" s="30">
        <v>2.63</v>
      </c>
      <c r="C26" s="30">
        <v>28.35</v>
      </c>
    </row>
    <row r="27" spans="1:6">
      <c r="A27" s="30">
        <v>1976</v>
      </c>
      <c r="B27" s="30">
        <v>2.63</v>
      </c>
      <c r="C27" s="30">
        <v>28.1</v>
      </c>
    </row>
    <row r="28" spans="1:6">
      <c r="A28" s="30">
        <v>1977</v>
      </c>
      <c r="B28" s="30">
        <v>2.5</v>
      </c>
      <c r="C28" s="30">
        <v>27.98</v>
      </c>
    </row>
    <row r="29" spans="1:6">
      <c r="A29" s="30">
        <v>1978</v>
      </c>
      <c r="B29" s="30">
        <v>2.37</v>
      </c>
      <c r="C29" s="30">
        <v>27.81</v>
      </c>
    </row>
    <row r="30" spans="1:6">
      <c r="A30" s="30">
        <v>1979</v>
      </c>
      <c r="B30" s="30">
        <v>2.34</v>
      </c>
      <c r="C30" s="30">
        <v>27.83</v>
      </c>
    </row>
    <row r="31" spans="1:6">
      <c r="A31" s="30">
        <v>1980</v>
      </c>
      <c r="B31" s="30">
        <v>2.25</v>
      </c>
      <c r="C31" s="30">
        <v>27.7</v>
      </c>
    </row>
    <row r="32" spans="1:6">
      <c r="A32" s="30">
        <v>1981</v>
      </c>
      <c r="B32" s="30">
        <v>2.15</v>
      </c>
      <c r="C32" s="30">
        <v>27.56</v>
      </c>
    </row>
    <row r="33" spans="1:3">
      <c r="A33" s="30">
        <v>1982</v>
      </c>
      <c r="B33" s="30">
        <v>2.15</v>
      </c>
      <c r="C33" s="30">
        <v>27.52</v>
      </c>
    </row>
    <row r="34" spans="1:3">
      <c r="A34" s="30">
        <v>1983</v>
      </c>
      <c r="B34" s="30">
        <v>2.0699999999999998</v>
      </c>
      <c r="C34" s="30">
        <v>27.58</v>
      </c>
    </row>
    <row r="35" spans="1:3">
      <c r="A35" s="30">
        <v>1984</v>
      </c>
      <c r="B35" s="30">
        <v>2.0099999999999998</v>
      </c>
      <c r="C35" s="30">
        <v>27.63</v>
      </c>
    </row>
    <row r="36" spans="1:3">
      <c r="A36" s="30">
        <v>1985</v>
      </c>
      <c r="B36" s="30">
        <v>1.92</v>
      </c>
      <c r="C36" s="30">
        <v>27.69</v>
      </c>
    </row>
    <row r="37" spans="1:3">
      <c r="A37" s="30">
        <v>1986</v>
      </c>
      <c r="B37" s="30">
        <v>1.83</v>
      </c>
      <c r="C37" s="30">
        <v>27.79</v>
      </c>
    </row>
    <row r="38" spans="1:3">
      <c r="A38" s="30">
        <v>1987</v>
      </c>
      <c r="B38" s="30">
        <v>1.78</v>
      </c>
      <c r="C38" s="30">
        <v>27.81</v>
      </c>
    </row>
    <row r="39" spans="1:3">
      <c r="A39" s="30">
        <v>1988</v>
      </c>
      <c r="B39" s="30">
        <v>1.85</v>
      </c>
      <c r="C39" s="30">
        <v>27.92</v>
      </c>
    </row>
    <row r="40" spans="1:3">
      <c r="A40" s="30">
        <v>1989</v>
      </c>
      <c r="B40" s="30">
        <v>1.8</v>
      </c>
      <c r="C40" s="30">
        <v>28.13</v>
      </c>
    </row>
    <row r="41" spans="1:3">
      <c r="A41" s="30">
        <v>1990</v>
      </c>
      <c r="B41" s="30">
        <v>1.74</v>
      </c>
      <c r="C41" s="30">
        <v>28.15</v>
      </c>
    </row>
    <row r="42" spans="1:3">
      <c r="A42" s="30">
        <v>1991</v>
      </c>
      <c r="B42" s="30">
        <v>1.66</v>
      </c>
      <c r="C42" s="30">
        <v>28.28</v>
      </c>
    </row>
    <row r="43" spans="1:3">
      <c r="A43" s="30">
        <v>1992</v>
      </c>
      <c r="B43" s="30">
        <v>1.64</v>
      </c>
      <c r="C43" s="30">
        <v>28.43</v>
      </c>
    </row>
    <row r="44" spans="1:3">
      <c r="A44" s="30">
        <v>1993</v>
      </c>
      <c r="B44" s="30">
        <v>1.56</v>
      </c>
      <c r="C44" s="30">
        <v>28.48</v>
      </c>
    </row>
    <row r="45" spans="1:3">
      <c r="A45" s="30">
        <v>1994</v>
      </c>
      <c r="B45" s="30">
        <v>1.43</v>
      </c>
      <c r="C45" s="30">
        <v>28.68</v>
      </c>
    </row>
    <row r="46" spans="1:3">
      <c r="A46" s="30">
        <v>1995</v>
      </c>
      <c r="B46" s="30">
        <v>1.4</v>
      </c>
      <c r="C46" s="30">
        <v>28.95</v>
      </c>
    </row>
    <row r="47" spans="1:3">
      <c r="A47" s="30">
        <v>1996</v>
      </c>
      <c r="B47" s="30">
        <v>1.35</v>
      </c>
      <c r="C47" s="30">
        <v>29.11</v>
      </c>
    </row>
    <row r="48" spans="1:3">
      <c r="A48" s="30">
        <v>1997</v>
      </c>
      <c r="B48" s="30">
        <v>1.35</v>
      </c>
      <c r="C48" s="30">
        <v>29.27</v>
      </c>
    </row>
    <row r="49" spans="1:3">
      <c r="A49" s="30">
        <v>1998</v>
      </c>
      <c r="B49" s="30">
        <v>1.32</v>
      </c>
      <c r="C49" s="30">
        <v>29.55</v>
      </c>
    </row>
    <row r="50" spans="1:3">
      <c r="A50" s="30">
        <v>1999</v>
      </c>
      <c r="B50" s="30">
        <v>1.25</v>
      </c>
      <c r="C50" s="30">
        <v>29.6</v>
      </c>
    </row>
    <row r="51" spans="1:3">
      <c r="A51" s="30">
        <v>2000</v>
      </c>
      <c r="B51" s="30">
        <v>1.26</v>
      </c>
      <c r="C51" s="30">
        <v>29.76</v>
      </c>
    </row>
    <row r="52" spans="1:3">
      <c r="A52" s="30">
        <v>2001</v>
      </c>
      <c r="B52" s="30">
        <v>1.24</v>
      </c>
      <c r="C52" s="30">
        <v>29.97</v>
      </c>
    </row>
    <row r="53" spans="1:3">
      <c r="A53" s="30">
        <v>2002</v>
      </c>
      <c r="B53" s="30">
        <v>1.23</v>
      </c>
      <c r="C53" s="30">
        <v>30.03</v>
      </c>
    </row>
    <row r="54" spans="1:3">
      <c r="A54" s="30">
        <v>2003</v>
      </c>
      <c r="B54" s="30">
        <v>1.27</v>
      </c>
      <c r="C54" s="30">
        <v>30.23</v>
      </c>
    </row>
    <row r="55" spans="1:3">
      <c r="A55" s="30">
        <v>2004</v>
      </c>
      <c r="B55" s="30">
        <v>1.27</v>
      </c>
      <c r="C55" s="30">
        <v>30.44</v>
      </c>
    </row>
    <row r="56" spans="1:3">
      <c r="A56" s="30">
        <v>2005</v>
      </c>
      <c r="B56" s="30">
        <v>1.26</v>
      </c>
      <c r="C56" s="30">
        <v>30.58</v>
      </c>
    </row>
    <row r="57" spans="1:3">
      <c r="A57" s="30">
        <v>2006</v>
      </c>
      <c r="B57" s="30">
        <v>1.29</v>
      </c>
      <c r="C57" s="30">
        <v>30.65</v>
      </c>
    </row>
    <row r="58" spans="1:3">
      <c r="A58" s="30">
        <v>2007</v>
      </c>
      <c r="B58" s="30">
        <v>1.29</v>
      </c>
      <c r="C58" s="30">
        <v>30.73</v>
      </c>
    </row>
    <row r="59" spans="1:3">
      <c r="A59" s="30">
        <v>2008</v>
      </c>
      <c r="B59" s="30">
        <v>1.29</v>
      </c>
      <c r="C59" s="30">
        <v>30.82</v>
      </c>
    </row>
    <row r="60" spans="1:3">
      <c r="A60" s="30">
        <v>2009</v>
      </c>
      <c r="B60" s="30">
        <v>1.31</v>
      </c>
      <c r="C60" s="30">
        <v>30.98</v>
      </c>
    </row>
    <row r="61" spans="1:3">
      <c r="A61" s="30">
        <v>2010</v>
      </c>
      <c r="B61" s="30">
        <v>1.32</v>
      </c>
      <c r="C61" s="30">
        <v>31.05</v>
      </c>
    </row>
    <row r="62" spans="1:3">
      <c r="A62" s="30">
        <v>2011</v>
      </c>
      <c r="B62" s="30">
        <v>1.29</v>
      </c>
      <c r="C62" s="30">
        <v>31.16</v>
      </c>
    </row>
    <row r="63" spans="1:3">
      <c r="A63" s="30">
        <v>2012</v>
      </c>
      <c r="B63" s="30">
        <v>1.3</v>
      </c>
      <c r="C63" s="30">
        <v>31.22</v>
      </c>
    </row>
    <row r="64" spans="1:3">
      <c r="A64" s="30">
        <v>2013</v>
      </c>
      <c r="B64" s="30">
        <v>1.29</v>
      </c>
      <c r="C64" s="30">
        <v>31.28</v>
      </c>
    </row>
    <row r="65" spans="1:3">
      <c r="A65" s="30">
        <v>2014</v>
      </c>
      <c r="B65" s="30">
        <v>1.3</v>
      </c>
      <c r="C65" s="30">
        <v>31.42</v>
      </c>
    </row>
    <row r="66" spans="1:3">
      <c r="A66" s="30">
        <v>2015</v>
      </c>
      <c r="B66" s="30">
        <v>1.31</v>
      </c>
      <c r="C66" s="30">
        <v>31.46</v>
      </c>
    </row>
    <row r="67" spans="1:3">
      <c r="A67" s="30">
        <v>2016</v>
      </c>
      <c r="B67" s="30">
        <v>1.31</v>
      </c>
      <c r="C67" s="30">
        <v>31.63</v>
      </c>
    </row>
    <row r="68" spans="1:3">
      <c r="A68" s="30">
        <v>2017</v>
      </c>
      <c r="B68" s="30">
        <v>1.3</v>
      </c>
      <c r="C68" s="30">
        <v>31.63</v>
      </c>
    </row>
    <row r="69" spans="1:3">
      <c r="A69" s="30">
        <v>2018</v>
      </c>
      <c r="B69" s="30">
        <v>1.29</v>
      </c>
      <c r="C69" s="30">
        <v>31.79</v>
      </c>
    </row>
    <row r="70" spans="1:3">
      <c r="A70" s="30">
        <v>2019</v>
      </c>
      <c r="B70" s="30">
        <v>1.26</v>
      </c>
      <c r="C70" s="30">
        <v>31.89</v>
      </c>
    </row>
    <row r="71" spans="1:3">
      <c r="A71" s="30">
        <v>2020</v>
      </c>
      <c r="B71" s="30">
        <v>1.26</v>
      </c>
      <c r="C71" s="30">
        <v>31.96</v>
      </c>
    </row>
    <row r="72" spans="1:3">
      <c r="A72" s="30">
        <v>2021</v>
      </c>
      <c r="B72" s="30">
        <v>1.23</v>
      </c>
      <c r="C72" s="30">
        <v>32.18</v>
      </c>
    </row>
    <row r="73" spans="1:3">
      <c r="A73" s="30">
        <v>2022</v>
      </c>
      <c r="B73" s="30">
        <v>1.28</v>
      </c>
      <c r="C73" s="30">
        <v>32.08</v>
      </c>
    </row>
    <row r="74" spans="1:3">
      <c r="A74" s="30">
        <v>2023</v>
      </c>
      <c r="B74" s="30">
        <v>1.28</v>
      </c>
      <c r="C74" s="30">
        <v>32.270000000000003</v>
      </c>
    </row>
    <row r="75" spans="1:3">
      <c r="A75" s="30">
        <v>2024</v>
      </c>
      <c r="B75" s="30">
        <v>1.25</v>
      </c>
      <c r="C75" s="30">
        <v>32.47</v>
      </c>
    </row>
    <row r="76" spans="1:3">
      <c r="A76" s="30">
        <v>2025</v>
      </c>
      <c r="B76" s="30">
        <v>1.19</v>
      </c>
      <c r="C76" s="30">
        <v>32.39</v>
      </c>
    </row>
    <row r="77" spans="1:3">
      <c r="A77" s="20" t="s">
        <v>144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D1" zoomScaleNormal="100" workbookViewId="0">
      <selection activeCell="U11" sqref="U11"/>
    </sheetView>
  </sheetViews>
  <sheetFormatPr defaultRowHeight="14.4"/>
  <cols>
    <col min="1" max="1" width="7.44140625" style="150" customWidth="1"/>
    <col min="2" max="2" width="10.5546875" style="150" customWidth="1"/>
    <col min="3" max="3" width="9.44140625" style="150" customWidth="1"/>
    <col min="4" max="4" width="8.88671875" style="150" customWidth="1"/>
    <col min="5" max="5" width="7.44140625" style="150" customWidth="1"/>
    <col min="6" max="6" width="11.5546875" style="150" customWidth="1"/>
    <col min="7" max="7" width="8.88671875" style="150" customWidth="1"/>
    <col min="8" max="8" width="8.5546875" style="150" customWidth="1"/>
    <col min="9" max="9" width="9.88671875" style="150" customWidth="1"/>
    <col min="10" max="10" width="9.44140625" style="150" customWidth="1"/>
  </cols>
  <sheetData>
    <row r="2" spans="1:12">
      <c r="A2" s="241" t="s">
        <v>145</v>
      </c>
      <c r="B2" s="243" t="s">
        <v>146</v>
      </c>
      <c r="C2" s="243"/>
      <c r="D2" s="243"/>
      <c r="E2" s="168"/>
      <c r="F2" s="243" t="s">
        <v>147</v>
      </c>
      <c r="G2" s="243"/>
      <c r="H2" s="243"/>
      <c r="I2" s="243"/>
      <c r="J2" s="244" t="s">
        <v>148</v>
      </c>
    </row>
    <row r="3" spans="1:12" ht="48">
      <c r="A3" s="242"/>
      <c r="B3" s="169" t="s">
        <v>110</v>
      </c>
      <c r="C3" s="169" t="s">
        <v>149</v>
      </c>
      <c r="D3" s="169" t="s">
        <v>66</v>
      </c>
      <c r="E3" s="169"/>
      <c r="F3" s="170" t="s">
        <v>150</v>
      </c>
      <c r="G3" s="170" t="s">
        <v>60</v>
      </c>
      <c r="H3" s="170" t="s">
        <v>61</v>
      </c>
      <c r="I3" s="170" t="s">
        <v>151</v>
      </c>
      <c r="J3" s="245"/>
      <c r="L3" s="134" t="s">
        <v>187</v>
      </c>
    </row>
    <row r="4" spans="1:12">
      <c r="A4" s="171">
        <v>1951</v>
      </c>
      <c r="B4" s="172">
        <v>552757</v>
      </c>
      <c r="C4" s="172">
        <v>468087</v>
      </c>
      <c r="D4" s="172">
        <v>1020844</v>
      </c>
      <c r="E4" s="172"/>
      <c r="F4" s="172">
        <v>617380</v>
      </c>
      <c r="G4" s="172">
        <v>49389</v>
      </c>
      <c r="H4" s="172">
        <v>36573</v>
      </c>
      <c r="I4" s="172">
        <v>11893</v>
      </c>
      <c r="J4" s="173">
        <v>1736079</v>
      </c>
    </row>
    <row r="5" spans="1:12">
      <c r="A5" s="171">
        <v>1961</v>
      </c>
      <c r="B5" s="172">
        <v>378906</v>
      </c>
      <c r="C5" s="172">
        <v>449058</v>
      </c>
      <c r="D5" s="172">
        <v>827964</v>
      </c>
      <c r="E5" s="172"/>
      <c r="F5" s="172">
        <v>784129</v>
      </c>
      <c r="G5" s="172">
        <v>88017</v>
      </c>
      <c r="H5" s="172">
        <v>55567</v>
      </c>
      <c r="I5" s="172">
        <v>16181</v>
      </c>
      <c r="J5" s="173">
        <v>1771858</v>
      </c>
      <c r="L5" s="149"/>
    </row>
    <row r="6" spans="1:12">
      <c r="A6" s="171">
        <v>1971</v>
      </c>
      <c r="B6" s="172">
        <v>268217</v>
      </c>
      <c r="C6" s="172">
        <v>591457</v>
      </c>
      <c r="D6" s="172">
        <v>859674</v>
      </c>
      <c r="E6" s="172"/>
      <c r="F6" s="172">
        <v>588588</v>
      </c>
      <c r="G6" s="172">
        <v>172060</v>
      </c>
      <c r="H6" s="172">
        <v>114823</v>
      </c>
      <c r="I6" s="172">
        <v>25108</v>
      </c>
      <c r="J6" s="173">
        <v>1760253</v>
      </c>
    </row>
    <row r="7" spans="1:12">
      <c r="A7" s="171">
        <v>1981</v>
      </c>
      <c r="B7" s="172">
        <v>179679</v>
      </c>
      <c r="C7" s="172">
        <v>429181</v>
      </c>
      <c r="D7" s="172">
        <v>608860</v>
      </c>
      <c r="E7" s="172"/>
      <c r="F7" s="172">
        <v>650189</v>
      </c>
      <c r="G7" s="172">
        <v>360395</v>
      </c>
      <c r="H7" s="172">
        <v>198662</v>
      </c>
      <c r="I7" s="172">
        <v>47616</v>
      </c>
      <c r="J7" s="173">
        <v>1865722</v>
      </c>
    </row>
    <row r="8" spans="1:12">
      <c r="A8" s="171">
        <v>1991</v>
      </c>
      <c r="B8" s="173">
        <v>137866</v>
      </c>
      <c r="C8" s="173">
        <v>332554</v>
      </c>
      <c r="D8" s="173">
        <v>470420</v>
      </c>
      <c r="E8" s="173"/>
      <c r="F8" s="173">
        <v>541195</v>
      </c>
      <c r="G8" s="173">
        <v>520242</v>
      </c>
      <c r="H8" s="173">
        <v>312436</v>
      </c>
      <c r="I8" s="173">
        <v>65485</v>
      </c>
      <c r="J8" s="173">
        <v>1909778</v>
      </c>
    </row>
    <row r="9" spans="1:12">
      <c r="A9" s="171">
        <v>2001</v>
      </c>
      <c r="B9" s="173">
        <v>89764</v>
      </c>
      <c r="C9" s="173">
        <v>250414</v>
      </c>
      <c r="D9" s="173">
        <v>340178</v>
      </c>
      <c r="E9" s="173"/>
      <c r="F9" s="173">
        <v>421605</v>
      </c>
      <c r="G9" s="173">
        <v>518060</v>
      </c>
      <c r="H9" s="173">
        <v>477172</v>
      </c>
      <c r="I9" s="173">
        <v>136044</v>
      </c>
      <c r="J9" s="173">
        <v>1893059</v>
      </c>
    </row>
    <row r="10" spans="1:12">
      <c r="A10" s="171">
        <v>2011</v>
      </c>
      <c r="B10" s="173">
        <v>60807</v>
      </c>
      <c r="C10" s="173">
        <v>182659</v>
      </c>
      <c r="D10" s="173">
        <v>243466</v>
      </c>
      <c r="E10" s="173"/>
      <c r="F10" s="173">
        <v>351406</v>
      </c>
      <c r="G10" s="173">
        <v>509785</v>
      </c>
      <c r="H10" s="173">
        <v>546255</v>
      </c>
      <c r="I10" s="173">
        <v>202219</v>
      </c>
      <c r="J10" s="173">
        <v>1853131</v>
      </c>
    </row>
    <row r="11" spans="1:12">
      <c r="A11" s="171">
        <v>2021</v>
      </c>
      <c r="B11" s="172">
        <v>23994</v>
      </c>
      <c r="C11" s="172">
        <v>85200</v>
      </c>
      <c r="D11" s="172">
        <v>109194</v>
      </c>
      <c r="E11" s="172"/>
      <c r="F11" s="172">
        <v>272892</v>
      </c>
      <c r="G11" s="172">
        <v>479257</v>
      </c>
      <c r="H11" s="121">
        <v>604021</v>
      </c>
      <c r="I11" s="121">
        <v>253623</v>
      </c>
      <c r="J11" s="172">
        <v>1718987</v>
      </c>
    </row>
    <row r="12" spans="1:12">
      <c r="A12" s="174">
        <v>2024</v>
      </c>
      <c r="B12" s="175">
        <v>19861</v>
      </c>
      <c r="C12" s="175">
        <v>73948</v>
      </c>
      <c r="D12" s="175">
        <v>93809</v>
      </c>
      <c r="E12" s="175"/>
      <c r="F12" s="175">
        <v>245906</v>
      </c>
      <c r="G12" s="175">
        <v>467072</v>
      </c>
      <c r="H12" s="217">
        <v>629654</v>
      </c>
      <c r="I12" s="217">
        <v>270070</v>
      </c>
      <c r="J12" s="175">
        <v>1706511</v>
      </c>
    </row>
    <row r="16" spans="1:12">
      <c r="L16" s="17" t="s">
        <v>153</v>
      </c>
    </row>
    <row r="17" spans="1:12">
      <c r="L17" s="211" t="s">
        <v>186</v>
      </c>
    </row>
    <row r="18" spans="1:12">
      <c r="B18" s="177"/>
      <c r="C18" s="177"/>
      <c r="D18" s="177"/>
      <c r="E18" s="177"/>
      <c r="F18" s="177"/>
      <c r="L18" s="16"/>
    </row>
    <row r="19" spans="1:12">
      <c r="A19" s="179"/>
      <c r="B19" s="178" t="s">
        <v>110</v>
      </c>
      <c r="C19" s="178" t="s">
        <v>154</v>
      </c>
      <c r="D19" s="178" t="s">
        <v>60</v>
      </c>
      <c r="E19" s="178" t="s">
        <v>61</v>
      </c>
      <c r="F19" s="178" t="s">
        <v>62</v>
      </c>
    </row>
    <row r="20" spans="1:12">
      <c r="A20" s="171">
        <v>1951</v>
      </c>
      <c r="B20" s="20">
        <f>B4*100/$J4</f>
        <v>31.839392101396307</v>
      </c>
      <c r="C20" s="176">
        <f>(C4+F4)*100/$J4</f>
        <v>62.524055644933206</v>
      </c>
      <c r="D20" s="20">
        <f>G4*100/$J4</f>
        <v>2.8448590185124063</v>
      </c>
      <c r="E20" s="20">
        <f>H4*100/$J4</f>
        <v>2.106643764483068</v>
      </c>
      <c r="F20" s="20">
        <f>I4*100/$J4</f>
        <v>0.68504947067500965</v>
      </c>
    </row>
    <row r="21" spans="1:12">
      <c r="A21" s="171">
        <v>1961</v>
      </c>
      <c r="B21" s="20">
        <f t="shared" ref="B21:B28" si="0">B5*100/$J5</f>
        <v>21.384670780615604</v>
      </c>
      <c r="C21" s="176">
        <f t="shared" ref="C21:C28" si="1">(C5+F5)*100/$J5</f>
        <v>69.598523132214879</v>
      </c>
      <c r="D21" s="20">
        <f t="shared" ref="D21:F28" si="2">G5*100/$J5</f>
        <v>4.9674973953894721</v>
      </c>
      <c r="E21" s="20">
        <f t="shared" si="2"/>
        <v>3.1360865261211677</v>
      </c>
      <c r="F21" s="20">
        <f t="shared" si="2"/>
        <v>0.91322216565887337</v>
      </c>
    </row>
    <row r="22" spans="1:12">
      <c r="A22" s="171">
        <v>1971</v>
      </c>
      <c r="B22" s="20">
        <f t="shared" si="0"/>
        <v>15.2374118947674</v>
      </c>
      <c r="C22" s="176">
        <f t="shared" si="1"/>
        <v>67.038374597287998</v>
      </c>
      <c r="D22" s="20">
        <f t="shared" si="2"/>
        <v>9.7747312460197477</v>
      </c>
      <c r="E22" s="20">
        <f t="shared" si="2"/>
        <v>6.5230963958021944</v>
      </c>
      <c r="F22" s="20">
        <f t="shared" si="2"/>
        <v>1.4263858661226541</v>
      </c>
    </row>
    <row r="23" spans="1:12">
      <c r="A23" s="171">
        <v>1981</v>
      </c>
      <c r="B23" s="20">
        <f t="shared" si="0"/>
        <v>9.6305344526140555</v>
      </c>
      <c r="C23" s="176">
        <f t="shared" si="1"/>
        <v>57.852670440719464</v>
      </c>
      <c r="D23" s="20">
        <f t="shared" si="2"/>
        <v>19.31665060496687</v>
      </c>
      <c r="E23" s="20">
        <f t="shared" si="2"/>
        <v>10.647995789297655</v>
      </c>
      <c r="F23" s="20">
        <f t="shared" si="2"/>
        <v>2.5521487124019551</v>
      </c>
    </row>
    <row r="24" spans="1:12">
      <c r="A24" s="171">
        <v>1991</v>
      </c>
      <c r="B24" s="20">
        <f t="shared" si="0"/>
        <v>7.218954244943653</v>
      </c>
      <c r="C24" s="176">
        <f t="shared" si="1"/>
        <v>45.75133863726569</v>
      </c>
      <c r="D24" s="20">
        <f t="shared" si="2"/>
        <v>27.240967274730362</v>
      </c>
      <c r="E24" s="20">
        <f t="shared" si="2"/>
        <v>16.359807265556519</v>
      </c>
      <c r="F24" s="20">
        <f t="shared" si="2"/>
        <v>3.4289325775037729</v>
      </c>
    </row>
    <row r="25" spans="1:12">
      <c r="A25" s="171">
        <v>2001</v>
      </c>
      <c r="B25" s="20">
        <f t="shared" si="0"/>
        <v>4.7417433899313224</v>
      </c>
      <c r="C25" s="176">
        <f t="shared" si="1"/>
        <v>35.499104887908935</v>
      </c>
      <c r="D25" s="20">
        <f t="shared" si="2"/>
        <v>27.366289164785673</v>
      </c>
      <c r="E25" s="20">
        <f t="shared" si="2"/>
        <v>25.206398744043373</v>
      </c>
      <c r="F25" s="20">
        <f t="shared" si="2"/>
        <v>7.1864638133306995</v>
      </c>
    </row>
    <row r="26" spans="1:12">
      <c r="A26" s="171">
        <v>2011</v>
      </c>
      <c r="B26" s="20">
        <f t="shared" si="0"/>
        <v>3.2813114669173413</v>
      </c>
      <c r="C26" s="176">
        <f t="shared" si="1"/>
        <v>28.81960314732202</v>
      </c>
      <c r="D26" s="20">
        <f t="shared" si="2"/>
        <v>27.509388165218756</v>
      </c>
      <c r="E26" s="20">
        <f t="shared" si="2"/>
        <v>29.47740877466299</v>
      </c>
      <c r="F26" s="20">
        <f t="shared" si="2"/>
        <v>10.912288445878893</v>
      </c>
    </row>
    <row r="27" spans="1:12">
      <c r="A27" s="171">
        <v>2021</v>
      </c>
      <c r="B27" s="20">
        <f t="shared" si="0"/>
        <v>1.3958220742797938</v>
      </c>
      <c r="C27" s="176">
        <f t="shared" si="1"/>
        <v>20.831571152079682</v>
      </c>
      <c r="D27" s="20">
        <f t="shared" si="2"/>
        <v>27.880199210348884</v>
      </c>
      <c r="E27" s="20">
        <f t="shared" si="2"/>
        <v>35.138194762380401</v>
      </c>
      <c r="F27" s="20">
        <f t="shared" si="2"/>
        <v>14.754212800911235</v>
      </c>
    </row>
    <row r="28" spans="1:12">
      <c r="A28" s="174">
        <v>2024</v>
      </c>
      <c r="B28" s="179">
        <f t="shared" si="0"/>
        <v>1.1638366233795152</v>
      </c>
      <c r="C28" s="180">
        <f t="shared" si="1"/>
        <v>18.743154893229519</v>
      </c>
      <c r="D28" s="179">
        <f t="shared" si="2"/>
        <v>27.369996443034943</v>
      </c>
      <c r="E28" s="179">
        <f t="shared" si="2"/>
        <v>36.897154486551798</v>
      </c>
      <c r="F28" s="179">
        <f t="shared" si="2"/>
        <v>15.825857553804225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Normal="100" workbookViewId="0">
      <selection activeCell="O4" sqref="O4"/>
    </sheetView>
  </sheetViews>
  <sheetFormatPr defaultRowHeight="14.4"/>
  <cols>
    <col min="1" max="1" width="14.88671875" customWidth="1"/>
    <col min="2" max="2" width="16" customWidth="1"/>
    <col min="3" max="3" width="12.44140625" customWidth="1"/>
    <col min="4" max="4" width="11.88671875" customWidth="1"/>
    <col min="5" max="5" width="9.88671875" customWidth="1"/>
    <col min="6" max="6" width="10.109375" customWidth="1"/>
    <col min="7" max="7" width="10.55468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1"/>
      <c r="B3" s="18"/>
      <c r="C3" s="18"/>
      <c r="D3" s="18"/>
      <c r="E3" s="18"/>
      <c r="F3" s="18"/>
      <c r="G3" s="18"/>
      <c r="H3" s="18"/>
      <c r="I3" s="18"/>
    </row>
    <row r="4" spans="1:11" ht="42.9" customHeight="1">
      <c r="A4" s="20"/>
      <c r="B4" s="200" t="s">
        <v>155</v>
      </c>
      <c r="C4" s="200"/>
      <c r="D4" s="200"/>
      <c r="E4" s="200"/>
      <c r="F4" s="235" t="s">
        <v>156</v>
      </c>
      <c r="G4" s="235"/>
      <c r="H4" s="235"/>
      <c r="I4" s="153"/>
    </row>
    <row r="5" spans="1:11" ht="31.65" customHeight="1">
      <c r="A5" s="152" t="s">
        <v>157</v>
      </c>
      <c r="B5" s="181" t="s">
        <v>158</v>
      </c>
      <c r="C5" s="181" t="s">
        <v>159</v>
      </c>
      <c r="D5" s="181" t="s">
        <v>160</v>
      </c>
      <c r="E5" s="181"/>
      <c r="F5" s="181" t="s">
        <v>161</v>
      </c>
      <c r="G5" s="181" t="s">
        <v>162</v>
      </c>
      <c r="H5" s="181" t="s">
        <v>159</v>
      </c>
      <c r="I5" s="154"/>
    </row>
    <row r="6" spans="1:11">
      <c r="A6" s="65">
        <v>1961</v>
      </c>
      <c r="B6" s="192">
        <v>278790</v>
      </c>
      <c r="C6" s="193">
        <v>220336</v>
      </c>
      <c r="D6" s="193">
        <v>121168</v>
      </c>
      <c r="E6" s="194"/>
      <c r="F6" s="195">
        <v>993.97</v>
      </c>
      <c r="G6" s="183">
        <v>1407.86</v>
      </c>
      <c r="H6" s="183">
        <v>1088.33</v>
      </c>
      <c r="I6" s="155"/>
      <c r="K6" s="156" t="s">
        <v>188</v>
      </c>
    </row>
    <row r="7" spans="1:11">
      <c r="A7" s="65">
        <v>1970</v>
      </c>
      <c r="B7" s="193">
        <v>245885</v>
      </c>
      <c r="C7" s="193">
        <v>222778</v>
      </c>
      <c r="D7" s="193">
        <v>105267</v>
      </c>
      <c r="E7" s="196"/>
      <c r="F7" s="195">
        <v>839.06</v>
      </c>
      <c r="G7" s="183">
        <v>1311.74</v>
      </c>
      <c r="H7" s="183">
        <v>1161.06</v>
      </c>
      <c r="I7" s="155"/>
    </row>
    <row r="8" spans="1:11">
      <c r="A8" s="65">
        <v>1982</v>
      </c>
      <c r="B8" s="193">
        <v>221729</v>
      </c>
      <c r="C8" s="193">
        <v>205333</v>
      </c>
      <c r="D8" s="193">
        <v>67421</v>
      </c>
      <c r="E8" s="196"/>
      <c r="F8" s="195">
        <v>723.54</v>
      </c>
      <c r="G8" s="183">
        <v>1221</v>
      </c>
      <c r="H8" s="183">
        <v>996.16</v>
      </c>
      <c r="I8" s="155"/>
    </row>
    <row r="9" spans="1:11">
      <c r="A9" s="65">
        <v>1990</v>
      </c>
      <c r="B9" s="193">
        <v>211982</v>
      </c>
      <c r="C9" s="193">
        <v>196978</v>
      </c>
      <c r="D9" s="193">
        <v>53247</v>
      </c>
      <c r="E9" s="196"/>
      <c r="F9" s="195">
        <v>663.41</v>
      </c>
      <c r="G9" s="183">
        <v>1139.98</v>
      </c>
      <c r="H9" s="183">
        <v>899</v>
      </c>
      <c r="I9" s="155"/>
    </row>
    <row r="10" spans="1:11">
      <c r="A10" s="65">
        <v>2000</v>
      </c>
      <c r="B10" s="197">
        <v>196484</v>
      </c>
      <c r="C10" s="193">
        <v>182331</v>
      </c>
      <c r="D10" s="193">
        <v>37392</v>
      </c>
      <c r="E10" s="196"/>
      <c r="F10" s="195">
        <v>558.22</v>
      </c>
      <c r="G10" s="183">
        <v>914.44</v>
      </c>
      <c r="H10" s="183">
        <v>764.66</v>
      </c>
      <c r="I10" s="155"/>
    </row>
    <row r="11" spans="1:11">
      <c r="A11" s="65">
        <v>2010</v>
      </c>
      <c r="B11" s="198">
        <v>137790</v>
      </c>
      <c r="C11" s="197">
        <v>127688</v>
      </c>
      <c r="D11" s="197">
        <v>10189</v>
      </c>
      <c r="E11" s="199"/>
      <c r="F11" s="195">
        <v>549.25</v>
      </c>
      <c r="G11" s="183">
        <v>706.48</v>
      </c>
      <c r="H11" s="183">
        <v>620.78</v>
      </c>
      <c r="I11" s="155"/>
    </row>
    <row r="12" spans="1:11">
      <c r="A12" s="201">
        <v>2020</v>
      </c>
      <c r="B12" s="202">
        <v>95538</v>
      </c>
      <c r="C12" s="203">
        <v>80340</v>
      </c>
      <c r="D12" s="204">
        <v>12097</v>
      </c>
      <c r="E12" s="205"/>
      <c r="F12" s="206">
        <v>543.07000000000005</v>
      </c>
      <c r="G12" s="207">
        <v>720.18</v>
      </c>
      <c r="H12" s="207">
        <v>555.71</v>
      </c>
      <c r="I12" s="155"/>
    </row>
    <row r="13" spans="1:11">
      <c r="I13" s="155"/>
    </row>
    <row r="14" spans="1:11">
      <c r="B14" s="185"/>
      <c r="C14" s="185"/>
      <c r="D14" s="185"/>
      <c r="E14" s="185"/>
      <c r="F14" s="185"/>
      <c r="G14" s="185"/>
      <c r="H14" s="185"/>
      <c r="I14" s="186"/>
    </row>
    <row r="15" spans="1:11" ht="36">
      <c r="A15" s="187" t="s">
        <v>157</v>
      </c>
      <c r="B15" s="188" t="s">
        <v>164</v>
      </c>
      <c r="C15" s="188" t="s">
        <v>159</v>
      </c>
      <c r="D15" s="188" t="s">
        <v>160</v>
      </c>
      <c r="E15" s="187" t="s">
        <v>157</v>
      </c>
      <c r="F15" s="188" t="s">
        <v>165</v>
      </c>
      <c r="G15" s="189"/>
      <c r="H15" s="188" t="s">
        <v>166</v>
      </c>
      <c r="I15" s="188" t="s">
        <v>167</v>
      </c>
    </row>
    <row r="16" spans="1:11">
      <c r="A16" s="184">
        <v>1961</v>
      </c>
      <c r="B16" s="182">
        <f>+B6/1000</f>
        <v>278.79000000000002</v>
      </c>
      <c r="C16" s="182">
        <f t="shared" ref="C16:D16" si="0">+C6/1000</f>
        <v>220.33600000000001</v>
      </c>
      <c r="D16" s="182">
        <f t="shared" si="0"/>
        <v>121.16800000000001</v>
      </c>
      <c r="E16" s="184">
        <v>1961</v>
      </c>
      <c r="F16" s="182">
        <f>+F6</f>
        <v>993.97</v>
      </c>
      <c r="G16" s="182">
        <f>+G6</f>
        <v>1407.86</v>
      </c>
      <c r="H16" s="208">
        <f>+G16-F16</f>
        <v>413.88999999999987</v>
      </c>
      <c r="I16" s="182">
        <f t="shared" ref="I16:I22" si="1">+H6</f>
        <v>1088.33</v>
      </c>
    </row>
    <row r="17" spans="1:11">
      <c r="A17" s="184">
        <v>1970</v>
      </c>
      <c r="B17" s="182">
        <f t="shared" ref="B17:D22" si="2">+B7/1000</f>
        <v>245.88499999999999</v>
      </c>
      <c r="C17" s="182">
        <f t="shared" si="2"/>
        <v>222.77799999999999</v>
      </c>
      <c r="D17" s="182">
        <f t="shared" si="2"/>
        <v>105.267</v>
      </c>
      <c r="E17" s="184">
        <v>1970</v>
      </c>
      <c r="F17" s="182">
        <f t="shared" ref="F17:G22" si="3">+F7</f>
        <v>839.06</v>
      </c>
      <c r="G17" s="182">
        <f t="shared" si="3"/>
        <v>1311.74</v>
      </c>
      <c r="H17" s="208">
        <f t="shared" ref="H17:H22" si="4">+G17-F17</f>
        <v>472.68000000000006</v>
      </c>
      <c r="I17" s="182">
        <f t="shared" si="1"/>
        <v>1161.06</v>
      </c>
    </row>
    <row r="18" spans="1:11">
      <c r="A18" s="184">
        <v>1982</v>
      </c>
      <c r="B18" s="182">
        <f t="shared" si="2"/>
        <v>221.72900000000001</v>
      </c>
      <c r="C18" s="182">
        <f t="shared" si="2"/>
        <v>205.333</v>
      </c>
      <c r="D18" s="182">
        <f t="shared" si="2"/>
        <v>67.421000000000006</v>
      </c>
      <c r="E18" s="184">
        <v>1982</v>
      </c>
      <c r="F18" s="182">
        <f t="shared" si="3"/>
        <v>723.54</v>
      </c>
      <c r="G18" s="182">
        <f t="shared" si="3"/>
        <v>1221</v>
      </c>
      <c r="H18" s="208">
        <f t="shared" si="4"/>
        <v>497.46000000000004</v>
      </c>
      <c r="I18" s="182">
        <f t="shared" si="1"/>
        <v>996.16</v>
      </c>
    </row>
    <row r="19" spans="1:11">
      <c r="A19" s="184">
        <v>1990</v>
      </c>
      <c r="B19" s="182">
        <f t="shared" si="2"/>
        <v>211.982</v>
      </c>
      <c r="C19" s="182">
        <f t="shared" si="2"/>
        <v>196.97800000000001</v>
      </c>
      <c r="D19" s="182">
        <f t="shared" si="2"/>
        <v>53.247</v>
      </c>
      <c r="E19" s="184">
        <v>1990</v>
      </c>
      <c r="F19" s="182">
        <f t="shared" si="3"/>
        <v>663.41</v>
      </c>
      <c r="G19" s="182">
        <f t="shared" si="3"/>
        <v>1139.98</v>
      </c>
      <c r="H19" s="208">
        <f t="shared" si="4"/>
        <v>476.57000000000005</v>
      </c>
      <c r="I19" s="182">
        <f t="shared" si="1"/>
        <v>899</v>
      </c>
    </row>
    <row r="20" spans="1:11">
      <c r="A20" s="184">
        <v>2000</v>
      </c>
      <c r="B20" s="182">
        <f t="shared" si="2"/>
        <v>196.48400000000001</v>
      </c>
      <c r="C20" s="182">
        <f t="shared" si="2"/>
        <v>182.33099999999999</v>
      </c>
      <c r="D20" s="182">
        <f t="shared" si="2"/>
        <v>37.392000000000003</v>
      </c>
      <c r="E20" s="184">
        <v>2000</v>
      </c>
      <c r="F20" s="182">
        <f t="shared" si="3"/>
        <v>558.22</v>
      </c>
      <c r="G20" s="182">
        <f t="shared" si="3"/>
        <v>914.44</v>
      </c>
      <c r="H20" s="208">
        <f t="shared" si="4"/>
        <v>356.22</v>
      </c>
      <c r="I20" s="182">
        <f t="shared" si="1"/>
        <v>764.66</v>
      </c>
    </row>
    <row r="21" spans="1:11">
      <c r="A21" s="184">
        <v>2010</v>
      </c>
      <c r="B21" s="182">
        <f t="shared" si="2"/>
        <v>137.79</v>
      </c>
      <c r="C21" s="182">
        <f t="shared" si="2"/>
        <v>127.688</v>
      </c>
      <c r="D21" s="182">
        <f t="shared" si="2"/>
        <v>10.189</v>
      </c>
      <c r="E21" s="184">
        <v>2010</v>
      </c>
      <c r="F21" s="182">
        <f t="shared" si="3"/>
        <v>549.25</v>
      </c>
      <c r="G21" s="182">
        <f t="shared" si="3"/>
        <v>706.48</v>
      </c>
      <c r="H21" s="208">
        <f t="shared" si="4"/>
        <v>157.23000000000002</v>
      </c>
      <c r="I21" s="182">
        <f t="shared" si="1"/>
        <v>620.78</v>
      </c>
    </row>
    <row r="22" spans="1:11">
      <c r="A22" s="190">
        <v>2020</v>
      </c>
      <c r="B22" s="191">
        <f t="shared" si="2"/>
        <v>95.537999999999997</v>
      </c>
      <c r="C22" s="191">
        <f t="shared" si="2"/>
        <v>80.34</v>
      </c>
      <c r="D22" s="191">
        <f t="shared" si="2"/>
        <v>12.097</v>
      </c>
      <c r="E22" s="190">
        <v>2020</v>
      </c>
      <c r="F22" s="191">
        <f t="shared" si="3"/>
        <v>543.07000000000005</v>
      </c>
      <c r="G22" s="191">
        <f t="shared" si="3"/>
        <v>720.18</v>
      </c>
      <c r="H22" s="209">
        <f t="shared" si="4"/>
        <v>177.1099999999999</v>
      </c>
      <c r="I22" s="191">
        <f t="shared" si="1"/>
        <v>555.71</v>
      </c>
    </row>
    <row r="23" spans="1:11">
      <c r="A23" s="161"/>
      <c r="B23" s="161"/>
      <c r="C23" s="161"/>
      <c r="D23" s="161"/>
      <c r="E23" s="161"/>
      <c r="F23" s="161"/>
      <c r="G23" s="161"/>
      <c r="H23" s="161"/>
      <c r="I23" s="183"/>
    </row>
    <row r="24" spans="1:11">
      <c r="I24" s="155"/>
    </row>
    <row r="25" spans="1:11">
      <c r="I25" s="155"/>
      <c r="K25" s="17" t="s">
        <v>168</v>
      </c>
    </row>
    <row r="26" spans="1:11">
      <c r="I26" s="155"/>
      <c r="K26" s="211" t="s">
        <v>169</v>
      </c>
    </row>
    <row r="27" spans="1:11">
      <c r="I27" s="155"/>
      <c r="K27" s="211" t="s">
        <v>170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I32" sqref="I32"/>
    </sheetView>
  </sheetViews>
  <sheetFormatPr defaultRowHeight="14.4"/>
  <sheetData>
    <row r="2" spans="1:8">
      <c r="B2" t="s">
        <v>195</v>
      </c>
      <c r="H2" s="134" t="s">
        <v>196</v>
      </c>
    </row>
    <row r="3" spans="1:8">
      <c r="A3" s="30"/>
      <c r="B3" s="30" t="s">
        <v>64</v>
      </c>
      <c r="C3" s="30" t="s">
        <v>65</v>
      </c>
      <c r="D3" s="30" t="s">
        <v>66</v>
      </c>
    </row>
    <row r="4" spans="1:8">
      <c r="A4" s="218">
        <v>1977</v>
      </c>
      <c r="B4" s="219">
        <v>67.2</v>
      </c>
      <c r="C4" s="219">
        <v>23.9</v>
      </c>
      <c r="D4" s="219">
        <v>45.1</v>
      </c>
    </row>
    <row r="5" spans="1:8">
      <c r="A5" s="218">
        <v>1978</v>
      </c>
      <c r="B5" s="219">
        <v>67.400000000000006</v>
      </c>
      <c r="C5" s="219">
        <v>26.2</v>
      </c>
      <c r="D5" s="219">
        <v>46.4</v>
      </c>
    </row>
    <row r="6" spans="1:8">
      <c r="A6" s="218">
        <v>1979</v>
      </c>
      <c r="B6" s="219">
        <v>66.400000000000006</v>
      </c>
      <c r="C6" s="219">
        <v>26.6</v>
      </c>
      <c r="D6" s="219">
        <v>46.1</v>
      </c>
    </row>
    <row r="7" spans="1:8">
      <c r="A7" s="218">
        <v>1980</v>
      </c>
      <c r="B7" s="219">
        <v>65.7</v>
      </c>
      <c r="C7" s="219">
        <v>23.4</v>
      </c>
      <c r="D7" s="219">
        <v>44.1</v>
      </c>
    </row>
    <row r="8" spans="1:8">
      <c r="A8" s="220">
        <v>1981</v>
      </c>
      <c r="B8" s="219">
        <v>68.400000000000006</v>
      </c>
      <c r="C8" s="219">
        <v>25.4</v>
      </c>
      <c r="D8" s="219">
        <v>46.4</v>
      </c>
    </row>
    <row r="9" spans="1:8">
      <c r="A9" s="218">
        <v>1982</v>
      </c>
      <c r="B9" s="219">
        <v>66.599999999999994</v>
      </c>
      <c r="C9" s="219">
        <v>23.5</v>
      </c>
      <c r="D9" s="219">
        <v>44.6</v>
      </c>
    </row>
    <row r="10" spans="1:8">
      <c r="A10" s="218">
        <v>1983</v>
      </c>
      <c r="B10" s="219">
        <v>66.099999999999994</v>
      </c>
      <c r="C10" s="219">
        <v>24.3</v>
      </c>
      <c r="D10" s="219">
        <v>44.7</v>
      </c>
    </row>
    <row r="11" spans="1:8">
      <c r="A11" s="218">
        <v>1984</v>
      </c>
      <c r="B11" s="219">
        <v>64.400000000000006</v>
      </c>
      <c r="C11" s="219">
        <v>23.5</v>
      </c>
      <c r="D11" s="219">
        <v>43.6</v>
      </c>
    </row>
    <row r="12" spans="1:8">
      <c r="A12" s="218">
        <v>1985</v>
      </c>
      <c r="B12" s="219">
        <v>63.5</v>
      </c>
      <c r="C12" s="219">
        <v>25</v>
      </c>
      <c r="D12" s="219">
        <v>43.9</v>
      </c>
    </row>
    <row r="13" spans="1:8">
      <c r="A13" s="218">
        <v>1986</v>
      </c>
      <c r="B13" s="219">
        <v>64.2</v>
      </c>
      <c r="C13" s="219">
        <v>24.1</v>
      </c>
      <c r="D13" s="219">
        <v>44</v>
      </c>
    </row>
    <row r="14" spans="1:8">
      <c r="A14" s="218">
        <v>1987</v>
      </c>
      <c r="B14" s="219">
        <v>61.3</v>
      </c>
      <c r="C14" s="219">
        <v>23.1</v>
      </c>
      <c r="D14" s="219">
        <v>42</v>
      </c>
    </row>
    <row r="15" spans="1:8">
      <c r="A15" s="218">
        <v>1988</v>
      </c>
      <c r="B15" s="219">
        <v>59.5</v>
      </c>
      <c r="C15" s="219">
        <v>24.7</v>
      </c>
      <c r="D15" s="219">
        <v>41.9</v>
      </c>
    </row>
    <row r="16" spans="1:8">
      <c r="A16" s="218">
        <v>1989</v>
      </c>
      <c r="B16" s="219">
        <v>59.9</v>
      </c>
      <c r="C16" s="219">
        <v>25.1</v>
      </c>
      <c r="D16" s="219">
        <v>42.4</v>
      </c>
    </row>
    <row r="17" spans="1:24">
      <c r="A17" s="218">
        <v>1990</v>
      </c>
      <c r="B17" s="219">
        <v>60.1</v>
      </c>
      <c r="C17" s="219">
        <v>26.3</v>
      </c>
      <c r="D17" s="219">
        <v>43.2</v>
      </c>
    </row>
    <row r="18" spans="1:24">
      <c r="A18" s="220">
        <v>1991</v>
      </c>
      <c r="B18" s="219">
        <v>60.1</v>
      </c>
      <c r="C18" s="219">
        <v>25.5</v>
      </c>
      <c r="D18" s="219">
        <v>42.8</v>
      </c>
    </row>
    <row r="19" spans="1:24">
      <c r="A19" s="218" t="s">
        <v>197</v>
      </c>
      <c r="B19" s="219">
        <v>60.1</v>
      </c>
      <c r="C19" s="219">
        <v>28.1</v>
      </c>
      <c r="D19" s="219">
        <v>44</v>
      </c>
    </row>
    <row r="20" spans="1:24">
      <c r="A20" s="221">
        <v>1993</v>
      </c>
      <c r="B20" s="219">
        <v>65</v>
      </c>
      <c r="C20" s="219">
        <v>27.7</v>
      </c>
      <c r="D20" s="219">
        <v>46.3</v>
      </c>
    </row>
    <row r="21" spans="1:24">
      <c r="A21" s="221">
        <v>1994</v>
      </c>
      <c r="B21" s="219">
        <v>62.4</v>
      </c>
      <c r="C21" s="219">
        <v>26.9</v>
      </c>
      <c r="D21" s="219">
        <v>44.6</v>
      </c>
      <c r="H21" s="225" t="s">
        <v>198</v>
      </c>
      <c r="I21" s="226"/>
      <c r="J21" s="226"/>
      <c r="K21" s="226"/>
      <c r="L21" s="226"/>
      <c r="M21" s="226"/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6"/>
    </row>
    <row r="22" spans="1:24">
      <c r="A22" s="221">
        <v>1995</v>
      </c>
      <c r="B22" s="219">
        <v>59.9</v>
      </c>
      <c r="C22" s="219">
        <v>26.5</v>
      </c>
      <c r="D22" s="219">
        <v>43.2</v>
      </c>
      <c r="H22" s="246" t="s">
        <v>199</v>
      </c>
      <c r="I22" s="246"/>
      <c r="J22" s="246"/>
      <c r="K22" s="246"/>
      <c r="L22" s="246"/>
      <c r="M22" s="246"/>
      <c r="N22" s="246"/>
      <c r="O22" s="247"/>
      <c r="P22" s="247"/>
      <c r="Q22" s="247"/>
      <c r="R22" s="247"/>
      <c r="S22" s="247"/>
      <c r="T22" s="247"/>
      <c r="U22" s="247"/>
      <c r="V22" s="247"/>
      <c r="W22" s="247"/>
      <c r="X22" s="247"/>
    </row>
    <row r="23" spans="1:24">
      <c r="A23" s="221">
        <v>1996</v>
      </c>
      <c r="B23" s="219">
        <v>58.8</v>
      </c>
      <c r="C23" s="219">
        <v>25.4</v>
      </c>
      <c r="D23" s="219">
        <v>42.1</v>
      </c>
    </row>
    <row r="24" spans="1:24">
      <c r="A24" s="221">
        <v>1997</v>
      </c>
      <c r="B24" s="219">
        <v>59</v>
      </c>
      <c r="C24" s="219">
        <v>25</v>
      </c>
      <c r="D24" s="219">
        <v>41.9</v>
      </c>
    </row>
    <row r="25" spans="1:24">
      <c r="A25" s="221">
        <v>1998</v>
      </c>
      <c r="B25" s="219">
        <v>59.8</v>
      </c>
      <c r="C25" s="219">
        <v>25</v>
      </c>
      <c r="D25" s="219">
        <v>42.4</v>
      </c>
    </row>
    <row r="26" spans="1:24">
      <c r="A26" s="221">
        <v>1999</v>
      </c>
      <c r="B26" s="219">
        <v>59.3</v>
      </c>
      <c r="C26" s="219">
        <v>24.8</v>
      </c>
      <c r="D26" s="219">
        <v>42</v>
      </c>
    </row>
    <row r="27" spans="1:24">
      <c r="A27" s="221">
        <v>2000</v>
      </c>
      <c r="B27" s="219">
        <v>60.2</v>
      </c>
      <c r="C27" s="219">
        <v>26.1</v>
      </c>
      <c r="D27" s="219">
        <v>43.1</v>
      </c>
    </row>
    <row r="28" spans="1:24">
      <c r="A28" s="222">
        <v>2001</v>
      </c>
      <c r="B28" s="219">
        <v>61.1</v>
      </c>
      <c r="C28" s="219">
        <v>27.6</v>
      </c>
      <c r="D28" s="219">
        <v>44.3</v>
      </c>
    </row>
    <row r="29" spans="1:24">
      <c r="A29" s="221">
        <v>2002</v>
      </c>
      <c r="B29" s="219">
        <v>62.4</v>
      </c>
      <c r="C29" s="219">
        <v>28.3</v>
      </c>
      <c r="D29" s="219">
        <v>45.3</v>
      </c>
    </row>
    <row r="30" spans="1:24">
      <c r="A30" s="221">
        <v>2003</v>
      </c>
      <c r="B30" s="219">
        <v>60.3</v>
      </c>
      <c r="C30" s="219">
        <v>30.2</v>
      </c>
      <c r="D30" s="219">
        <v>45.2</v>
      </c>
    </row>
    <row r="31" spans="1:24">
      <c r="A31" s="221" t="s">
        <v>200</v>
      </c>
      <c r="B31" s="219">
        <v>60.5</v>
      </c>
      <c r="C31" s="219">
        <v>32</v>
      </c>
      <c r="D31" s="219">
        <v>46.2</v>
      </c>
    </row>
    <row r="32" spans="1:24">
      <c r="A32" s="221">
        <v>2005</v>
      </c>
      <c r="B32" s="219">
        <v>58.4</v>
      </c>
      <c r="C32" s="219">
        <v>30.8</v>
      </c>
      <c r="D32" s="219">
        <v>44.5</v>
      </c>
    </row>
    <row r="33" spans="1:4">
      <c r="A33" s="221">
        <v>2006</v>
      </c>
      <c r="B33" s="219">
        <v>59.5</v>
      </c>
      <c r="C33" s="219">
        <v>31.6</v>
      </c>
      <c r="D33" s="219">
        <v>45.4</v>
      </c>
    </row>
    <row r="34" spans="1:4">
      <c r="A34" s="221">
        <v>2007</v>
      </c>
      <c r="B34" s="219">
        <v>58.9</v>
      </c>
      <c r="C34" s="219">
        <v>31</v>
      </c>
      <c r="D34" s="219">
        <v>44.9</v>
      </c>
    </row>
    <row r="35" spans="1:4">
      <c r="A35" s="221">
        <v>2008</v>
      </c>
      <c r="B35" s="219">
        <v>57.5</v>
      </c>
      <c r="C35" s="219">
        <v>30.7</v>
      </c>
      <c r="D35" s="219">
        <v>44</v>
      </c>
    </row>
    <row r="36" spans="1:4">
      <c r="A36" s="221">
        <v>2009</v>
      </c>
      <c r="B36" s="219">
        <v>56.2</v>
      </c>
      <c r="C36" s="219">
        <v>30.1</v>
      </c>
      <c r="D36" s="219">
        <v>43</v>
      </c>
    </row>
    <row r="37" spans="1:4">
      <c r="A37" s="221">
        <v>2010</v>
      </c>
      <c r="B37" s="219">
        <v>54.4</v>
      </c>
      <c r="C37" s="219">
        <v>30.1</v>
      </c>
      <c r="D37" s="219">
        <v>42.1</v>
      </c>
    </row>
    <row r="38" spans="1:4">
      <c r="A38" s="223" t="s">
        <v>201</v>
      </c>
      <c r="B38" s="219">
        <v>53.8</v>
      </c>
      <c r="C38" s="219">
        <v>31.3</v>
      </c>
      <c r="D38" s="219">
        <v>42.4</v>
      </c>
    </row>
    <row r="39" spans="1:4">
      <c r="A39" s="224" t="s">
        <v>202</v>
      </c>
      <c r="B39" s="219">
        <v>52</v>
      </c>
      <c r="C39" s="219">
        <v>31.1</v>
      </c>
      <c r="D39" s="219">
        <v>41.5</v>
      </c>
    </row>
    <row r="40" spans="1:4">
      <c r="A40" s="224" t="s">
        <v>203</v>
      </c>
      <c r="B40" s="219">
        <v>49.4</v>
      </c>
      <c r="C40" s="219">
        <v>28.7</v>
      </c>
      <c r="D40" s="219">
        <v>38.9</v>
      </c>
    </row>
    <row r="41" spans="1:4">
      <c r="A41" s="224" t="s">
        <v>204</v>
      </c>
      <c r="B41" s="219">
        <v>49.9</v>
      </c>
      <c r="C41" s="219">
        <v>28.9</v>
      </c>
      <c r="D41" s="219">
        <v>39.299999999999997</v>
      </c>
    </row>
    <row r="42" spans="1:4">
      <c r="A42" s="224" t="s">
        <v>205</v>
      </c>
      <c r="B42" s="219">
        <v>49.4</v>
      </c>
      <c r="C42" s="219">
        <v>28.6</v>
      </c>
      <c r="D42" s="219">
        <v>38.9</v>
      </c>
    </row>
    <row r="43" spans="1:4">
      <c r="A43" s="224" t="s">
        <v>206</v>
      </c>
      <c r="B43" s="219">
        <v>50.174350724759677</v>
      </c>
      <c r="C43" s="219">
        <v>29.227413650260303</v>
      </c>
      <c r="D43" s="219">
        <v>39.627460328270793</v>
      </c>
    </row>
    <row r="44" spans="1:4">
      <c r="A44" s="224" t="s">
        <v>207</v>
      </c>
      <c r="B44" s="219">
        <v>51.576472800789873</v>
      </c>
      <c r="C44" s="219">
        <v>30.216729495796237</v>
      </c>
      <c r="D44" s="219">
        <v>40.837792217305726</v>
      </c>
    </row>
    <row r="45" spans="1:4">
      <c r="A45" s="224" t="s">
        <v>208</v>
      </c>
      <c r="B45" s="219">
        <v>53.162230000000001</v>
      </c>
      <c r="C45" s="219">
        <v>31.119157999999999</v>
      </c>
      <c r="D45" s="219">
        <v>42.085338</v>
      </c>
    </row>
    <row r="46" spans="1:4">
      <c r="A46" s="224" t="s">
        <v>209</v>
      </c>
      <c r="B46" s="219">
        <v>53.733127000000003</v>
      </c>
      <c r="C46" s="219">
        <v>30.194279000000002</v>
      </c>
      <c r="D46" s="219">
        <v>41.903275000000001</v>
      </c>
    </row>
    <row r="47" spans="1:4">
      <c r="A47" s="224" t="s">
        <v>210</v>
      </c>
      <c r="B47" s="219">
        <v>52.965395999999998</v>
      </c>
      <c r="C47" s="219">
        <v>28.755116999999998</v>
      </c>
      <c r="D47" s="219">
        <v>40.779305000000001</v>
      </c>
    </row>
    <row r="48" spans="1:4">
      <c r="A48" s="224" t="s">
        <v>211</v>
      </c>
      <c r="B48" s="219">
        <v>53.725580000000001</v>
      </c>
      <c r="C48" s="219">
        <v>30.528010999999999</v>
      </c>
      <c r="D48" s="219">
        <v>42.041486999999996</v>
      </c>
    </row>
    <row r="49" spans="1:4">
      <c r="A49" s="224" t="s">
        <v>212</v>
      </c>
      <c r="B49" s="219">
        <v>55.349352000000003</v>
      </c>
      <c r="C49" s="219">
        <v>31.804475</v>
      </c>
      <c r="D49" s="219">
        <v>43.467016999999998</v>
      </c>
    </row>
    <row r="50" spans="1:4">
      <c r="A50" s="224" t="s">
        <v>213</v>
      </c>
      <c r="B50" s="219">
        <v>56.803417000000003</v>
      </c>
      <c r="C50" s="219">
        <v>32.597078000000003</v>
      </c>
      <c r="D50" s="219">
        <v>44.626781999999999</v>
      </c>
    </row>
    <row r="51" spans="1:4">
      <c r="A51" s="224" t="s">
        <v>214</v>
      </c>
      <c r="B51" s="219">
        <v>56.610371000000001</v>
      </c>
      <c r="C51" s="219">
        <v>33.121417999999998</v>
      </c>
      <c r="D51" s="219">
        <v>44.801169000000002</v>
      </c>
    </row>
    <row r="52" spans="1:4">
      <c r="A52" s="224" t="s">
        <v>215</v>
      </c>
      <c r="B52" s="219">
        <v>58.061745999999999</v>
      </c>
      <c r="C52" s="219">
        <v>34.857998000000002</v>
      </c>
      <c r="D52" s="219">
        <v>46.414338000000001</v>
      </c>
    </row>
  </sheetData>
  <mergeCells count="1">
    <mergeCell ref="H22:X22"/>
  </mergeCells>
  <pageMargins left="0.7" right="0.7" top="0.75" bottom="0.75" header="0.3" footer="0.3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ADD5C0-E072-4E8D-A1A5-4092373DBD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2026-10-05T14:35:05Z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