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9040" windowHeight="15720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H22" i="75" s="1"/>
  <c r="F22" i="75"/>
  <c r="D22" i="75"/>
  <c r="C22" i="75"/>
  <c r="B22" i="75"/>
  <c r="I21" i="75"/>
  <c r="G21" i="75"/>
  <c r="F21" i="75"/>
  <c r="D21" i="75"/>
  <c r="C21" i="75"/>
  <c r="B21" i="75"/>
  <c r="I20" i="75"/>
  <c r="H20" i="75"/>
  <c r="G20" i="75"/>
  <c r="F20" i="75"/>
  <c r="D20" i="75"/>
  <c r="C20" i="75"/>
  <c r="B20" i="75"/>
  <c r="I19" i="75"/>
  <c r="G19" i="75"/>
  <c r="F19" i="75"/>
  <c r="D19" i="75"/>
  <c r="C19" i="75"/>
  <c r="B19" i="75"/>
  <c r="I18" i="75"/>
  <c r="G18" i="75"/>
  <c r="H18" i="75" s="1"/>
  <c r="F18" i="75"/>
  <c r="D18" i="75"/>
  <c r="C18" i="75"/>
  <c r="B18" i="75"/>
  <c r="I17" i="75"/>
  <c r="G17" i="75"/>
  <c r="F17" i="75"/>
  <c r="D17" i="75"/>
  <c r="C17" i="75"/>
  <c r="B17" i="75"/>
  <c r="I16" i="75"/>
  <c r="G16" i="75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19" i="75"/>
  <c r="H17" i="75"/>
  <c r="H21" i="75"/>
  <c r="F3" i="2"/>
  <c r="L22" i="61"/>
  <c r="L23" i="61"/>
  <c r="L24" i="61"/>
  <c r="L25" i="61"/>
  <c r="L26" i="61"/>
  <c r="L27" i="61"/>
  <c r="L28" i="61"/>
  <c r="L29" i="61"/>
  <c r="L7" i="61" l="1"/>
  <c r="L11" i="61" l="1"/>
  <c r="L10" i="61"/>
  <c r="L9" i="61"/>
  <c r="L8" i="61"/>
  <c r="L6" i="61"/>
  <c r="L5" i="61"/>
  <c r="F21" i="2" l="1"/>
  <c r="F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<sst xmlns="http://schemas.openxmlformats.org/spreadsheetml/2006/main" count="423" uniqueCount="241">
  <si>
    <t>Basilicata</t>
  </si>
  <si>
    <t>Italia</t>
  </si>
  <si>
    <t>Fonte: Istat, Censimenti della popolazione</t>
  </si>
  <si>
    <t>BASILICATA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</si>
  <si>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</si>
  <si>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</si>
  <si>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</si>
  <si>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</si>
  <si>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</si>
  <si>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</si>
  <si>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</si>
  <si>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</si>
  <si>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</si>
  <si>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</si>
  <si>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</si>
  <si>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</si>
  <si>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</si>
  <si>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</si>
  <si>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</si>
  <si>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</si>
  <si>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</si>
  <si>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</si>
  <si>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</si>
  <si>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</si>
  <si>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</si>
  <si>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</si>
  <si>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</si>
  <si>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</si>
  <si>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</si>
  <si>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</si>
  <si>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</si>
  <si>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</si>
  <si>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</si>
  <si>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</si>
  <si>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</si>
  <si>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</si>
  <si>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</si>
  <si>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</si>
  <si>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</si>
  <si>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</si>
  <si>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</si>
  <si>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</si>
  <si>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</si>
  <si>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</si>
  <si>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</si>
  <si>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</si>
  <si>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</si>
  <si>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</si>
  <si>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</si>
  <si>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</si>
  <si>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</si>
  <si>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</si>
  <si>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</si>
  <si>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</si>
  <si>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</si>
  <si>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</si>
  <si>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</si>
  <si>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</si>
  <si>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</si>
  <si>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</si>
  <si>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</si>
  <si>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</si>
  <si>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</si>
  <si>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</si>
  <si>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</si>
  <si>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</si>
  <si>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</si>
  <si>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</si>
  <si>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</si>
  <si>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</si>
  <si>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Agric-Basil</t>
  </si>
  <si>
    <t>Agric-ITA</t>
  </si>
  <si>
    <t>Ind-Basil</t>
  </si>
  <si>
    <t>Ind-ITA</t>
  </si>
  <si>
    <t>Anni</t>
  </si>
  <si>
    <t>Servizi-Basil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</si>
  <si>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</si>
  <si>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</si>
  <si>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</si>
  <si>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</si>
  <si>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</si>
  <si>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</si>
  <si>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</si>
  <si>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</si>
  <si>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</si>
  <si>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</si>
  <si>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</si>
  <si>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</si>
  <si>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</si>
  <si>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</si>
  <si>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</si>
  <si>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</si>
  <si>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</si>
  <si>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</si>
  <si>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</si>
  <si>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</si>
  <si>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</si>
  <si>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Potenza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</si>
  <si>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</si>
  <si>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</si>
  <si>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</si>
  <si>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</si>
  <si>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</si>
  <si>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</si>
  <si>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</si>
  <si>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</si>
  <si>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</si>
  <si>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</si>
  <si>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</si>
  <si>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</si>
  <si>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Alfabeti (max lic.elem.)</t>
  </si>
  <si>
    <t>Analfabeti</t>
  </si>
  <si>
    <t>La Basilicata</t>
  </si>
  <si>
    <t>Appendice 2. PIRAMIDI PER ETA' E PER GENERE. BASILICATA.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</si>
  <si>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</si>
  <si>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</si>
  <si>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</si>
  <si>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</si>
  <si>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</si>
  <si>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</si>
  <si>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</si>
  <si>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</si>
  <si>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</si>
  <si>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</si>
  <si>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</si>
  <si>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</si>
  <si>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</si>
  <si>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</si>
  <si>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</si>
  <si>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</si>
  <si>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</si>
  <si>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</si>
  <si>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</si>
  <si>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</si>
  <si>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</si>
  <si>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</si>
  <si>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</si>
  <si>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</si>
  <si>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</si>
  <si>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</si>
  <si>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</si>
  <si>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</si>
  <si>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BASILICATA. ANNI 1974-2025. Valori assoluti </t>
  </si>
  <si>
    <t>Note: anno 2025 stimato</t>
  </si>
  <si>
    <t>TFT</t>
  </si>
  <si>
    <t>Età media al parto</t>
  </si>
  <si>
    <t xml:space="preserve">Appendice 4. NUMERO MEDIO DI FIGLI PER DONNA (TFT) E ETA' MEDIA AL PARTO. BASILICATA.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</si>
  <si>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</si>
  <si>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</si>
  <si>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</si>
  <si>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</si>
  <si>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</si>
  <si>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</si>
  <si>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</si>
  <si>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</si>
  <si>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Appendice 5. POPOLAZIONE RESIDENTE IN ETA' DI 6 ANNI E OLTRE PER GRADO DI ISTRUZIONE. BASILICATA. Censimenti dal 1951 a 2011, 2021, 2024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</si>
  <si>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</si>
  <si>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</si>
  <si>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</si>
  <si>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</si>
  <si>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</si>
  <si>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</si>
  <si>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</si>
  <si>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</si>
  <si>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</si>
  <si>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</si>
  <si>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BASILICATA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</si>
  <si>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</si>
  <si>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</si>
  <si>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</si>
  <si>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</si>
  <si>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</si>
  <si>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</si>
  <si>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</si>
  <si>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 xml:space="preserve">Appendice 1. POPOLAZIONE PER GRANDI CLASSI DI ETA'. BASILICATA. ANNI 1881-2024. Valori assoluti 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</si>
  <si>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</si>
  <si>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</si>
  <si>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</si>
  <si>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</si>
  <si>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</si>
  <si>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</si>
  <si>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BASILICATA. ANNI 1881-2024. Valori assoluti </t>
  </si>
  <si>
    <t>Appendice 2. PIRAMIDI PER ETÀ E PER GENERE. BASILICATA. ANNI 1881, 1951 E 2024. Valori percentuali</t>
  </si>
  <si>
    <t xml:space="preserve">Appendice 4. NUMERO MEDIO DI FIGLI PER DONNA (TFT) E ETÀ MEDIA AL PARTO. BASILICATA. ANNI 1952-2025. Valori assoluti </t>
  </si>
  <si>
    <t>Basilicata (1861=100, sc. destra)</t>
  </si>
  <si>
    <t>Italia (1861=100, sc. destra)</t>
  </si>
  <si>
    <t>Fonte: Ministero Agricoltura Industria e Commercio (fino al 1921); Istat (dal 1931), Censimento della popolazione</t>
  </si>
  <si>
    <t>FIGURA 8. POPOLAZIONE ATTIVA IN CONDIZIONE PROFESSIONALE PER SETTORE DI ATTIVITÀ IN BASILICATA E IN ITALIA. Anni 1861-2024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</si>
  <si>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</si>
  <si>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</si>
  <si>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</si>
  <si>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BASILICATA. Censimenti dal 1951 a 2011, 2021, 2024 (a)</t>
  </si>
  <si>
    <t>Appendice 6. AZIENDE E RELATIVE SUPERFICI PER UBICAZIONE DEL CENTRO AZIENDALE IN BASILICATA (Universo Italia). Censimenti Agricoltura 1961-2020 (a)</t>
  </si>
  <si>
    <t>Basilicata (migliaia)</t>
  </si>
  <si>
    <t xml:space="preserve">(a) Serie 1980-1994 (SEC1995) raccordate al valore 1995 stimato sulla base del SEC2010. </t>
  </si>
  <si>
    <t>(a)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</si>
  <si>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a) 2024 popolazione di 9 anni e più</t>
  </si>
  <si>
    <t>Alta tecn</t>
  </si>
  <si>
    <t>Bassa tecn</t>
  </si>
  <si>
    <t xml:space="preserve">
Altra</t>
  </si>
  <si>
    <t>industria</t>
  </si>
  <si>
    <t>Intens. in conos.</t>
  </si>
  <si>
    <t>Tasso di occupazione 15-64 anni</t>
  </si>
  <si>
    <t>Appendice 7. TASSO DI OCCUPAZIONE 15-64 ANNI. BASILICATA.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</si>
  <si>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</si>
  <si>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</si>
  <si>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</si>
  <si>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</si>
  <si>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</si>
  <si>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</si>
  <si>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</si>
  <si>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</si>
  <si>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</si>
  <si>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</si>
  <si>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</si>
  <si>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</si>
  <si>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</si>
  <si>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</si>
  <si>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</si>
  <si>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</si>
  <si>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</si>
  <si>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</si>
  <si>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</si>
  <si>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</si>
  <si>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 xml:space="preserve">FIGURA 1. POPOLAZIONE RESIDENTE IN BASILICATA E IN ITALIA. Anni 1861-2024. Valori in migliaia e indici base 1861=100 </t>
  </si>
  <si>
    <t>FIGURA 2. TASSO DI CRESCITA NATURALE, MIGRATORIO E TOTALE DELLA POPOLAZIONE IN BASILICATA (SINISTRA) E CONFRONTO CON L’ITALIA (DESTRA). Anni 1926-2024 e media 2020-2024. Valori per 1.000</t>
  </si>
  <si>
    <t>FIGURA 3. INDICE DI VECCHIAIA IN BASILICATA E IN ITALIA. Anni 1881-2024. Valori percentuali (a)</t>
  </si>
  <si>
    <t>FIGURA 4. SPERANZA DI VITA ALLA NASCITA PER REGIONE. Anni 1974 e 2025 (a). Valori in anni</t>
  </si>
  <si>
    <t>FIGURA 5. ANDAMENTO DEL PIL (SINISTRA) IN BASILICATA E IN ITALIA, E LIVELLI RELATIVI DEL PIL PRO CAPITE  NELLE REGIONI (DESTRA). Anni 1980-2024. Numeri indice 1980=100 e Italia=100, su dati in volume (a)</t>
  </si>
  <si>
    <t>FIGURA 6. POPOLAZIONE CON ALMENO 6 ANNI PER LIVELLO DI ISTRUZIONE IN BASILICATA E IN ITALIA. Anni 1951 e 2024. Valori percentuali (a)</t>
  </si>
  <si>
    <t>FIGURA 7. TASSO DI OCCUPAZIONE (15-64 ANNI) PER GENERE IN BASILICATA E IN ITALIA. Anni 1977 e 2025. Valori percentuali</t>
  </si>
  <si>
    <t>FIGURA 9. AZIENDE AGRICOLE (SINISTRA) E UNITÀ LOCALI DELLE IMPRESE DI INDUSTRIA E SERVIZI (DESTRA) IN BASILICATA E IN ITALIA.  Anni 1961-2020 e 1951-2023. Valori per 1.000 abitanti</t>
  </si>
  <si>
    <t>FIGURA 10. ADDETTI EXTRA-AGRICOLI PER MACRO-SETTORE IN BASILICATA E IN ITALIA. Anno 2023. Composizione percentuale</t>
  </si>
  <si>
    <t>FIGURA 11. COMUNI DELLA BASILICATA (SINISTRA) E QUOTE DI COMUNI E POPOLAZIONE (DESTRA) PER QUINTI DELL’INDICE DI FRAGILITÀ. Anno 2022. Quinti e valori percentuali</t>
  </si>
  <si>
    <t>FIGURA 13. DIPLOMATI E LAUREATI A POTENZA E NEGLI ALTRI COMUNI DELLA BASILICATA. Anni 1951, 1991, 2024. Valori per 100 residenti di 6 anni e più (a)</t>
  </si>
  <si>
    <t>FIGURA 14.  OCCUPATI SULLA POPOLAZIONE IN ETÀ LAVORATIVA, PER GENERE (SINISTRA) E PER SETTORE DI ATTIVITÀ (DESTRA) A POTENZA E NEGLI ALTRI COMUNI DELLA BASILICATA. Anni 1951 e 2024. Valori percentuali (a)</t>
  </si>
  <si>
    <t>FIGURA 12. POPOLAZIONE TOTALE (SINISTRA) E ULTRA 65ENNE (DESTRA) A POTENZA E NEGLI ALTRI COMUNI DELLA BASILICATA. Anni 1861 – 2024. Numeri indice 1861=100 e valori per 100 abitanti</t>
  </si>
  <si>
    <t>FIGURA 14. OCCUPATI SULLA POPOLAZIONE IN ETÀ LAVORATIVA, PER GENERE (SINISTRA) E PER SETTORE DI ATTIVITÀ (DESTRA) A POTENZA E NEGLI ALTRI COMUNI DELLA BASILICATA. Anni 1951 e 2024. Valori percentuali (a)</t>
  </si>
  <si>
    <t>(a) Rapporto tra le persone di 65 anni e oltre e quelle tra 0 e 14 anni</t>
  </si>
  <si>
    <t>(a) 1951 popolazione di 10 anni ed oltre in condizione professionale; 2024 occupati e popolazione 15-64; occupati per settore di attività stimati</t>
  </si>
  <si>
    <t>(a) Popolazione 2024 di 9 anni e oltre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</si>
</sst>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#,##0.00_ ;\-#,##0.00\ "/>
    <numFmt numFmtId="174" formatCode="_-* #,##0.0_-;\-* #,##0.0_-;_-* &quot;-&quot;??_-;_-@_-"/>
    <numFmt numFmtId="175" formatCode="_-* #,##0.0\ _€_-;\-* #,##0.0\ _€_-;_-* &quot;-&quot;?\ _€_-;_-@_-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7.5"/>
      <color theme="1"/>
      <name val="Times New Roman"/>
      <family val="1"/>
    </font>
    <font>
      <sz val="7.5"/>
      <color rgb="FF000000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</cellStyleXfs>
  <cellXfs count="2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172" fontId="47" fillId="0" borderId="20" xfId="100" applyNumberFormat="1" applyFont="1" applyBorder="1" applyAlignment="1">
      <alignment horizontal="right" wrapText="1"/>
    </xf>
    <xf numFmtId="0" fontId="47" fillId="0" borderId="20" xfId="0" applyFont="1" applyBorder="1" applyAlignment="1">
      <alignment horizontal="left" vertical="center"/>
    </xf>
    <xf numFmtId="172" fontId="47" fillId="0" borderId="20" xfId="100" applyNumberFormat="1" applyFont="1" applyBorder="1" applyAlignment="1">
      <alignment horizontal="right" vertical="center" wrapText="1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171" fontId="60" fillId="0" borderId="0" xfId="102" applyNumberFormat="1" applyFont="1" applyFill="1" applyBorder="1"/>
    <xf numFmtId="171" fontId="47" fillId="0" borderId="0" xfId="101" applyNumberFormat="1" applyFont="1"/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1" fontId="60" fillId="0" borderId="20" xfId="102" applyNumberFormat="1" applyFont="1" applyFill="1" applyBorder="1" applyAlignment="1">
      <alignment horizontal="right" vertical="center"/>
    </xf>
    <xf numFmtId="171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0" fontId="60" fillId="0" borderId="20" xfId="100" applyNumberFormat="1" applyFont="1" applyFill="1" applyBorder="1"/>
    <xf numFmtId="170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0" fontId="67" fillId="0" borderId="0" xfId="0" applyFont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4" fillId="0" borderId="20" xfId="104" applyFont="1" applyBorder="1" applyAlignment="1">
      <alignment horizontal="right"/>
    </xf>
    <xf numFmtId="0" fontId="60" fillId="0" borderId="20" xfId="0" quotePrefix="1" applyFont="1" applyBorder="1"/>
    <xf numFmtId="0" fontId="68" fillId="0" borderId="0" xfId="0" applyFont="1"/>
    <xf numFmtId="4" fontId="60" fillId="0" borderId="20" xfId="0" applyNumberFormat="1" applyFont="1" applyBorder="1"/>
    <xf numFmtId="0" fontId="66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3" fontId="63" fillId="0" borderId="0" xfId="0" applyNumberFormat="1" applyFont="1"/>
    <xf numFmtId="0" fontId="62" fillId="0" borderId="0" xfId="0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4" fillId="0" borderId="0" xfId="101"/>
    <xf numFmtId="0" fontId="47" fillId="0" borderId="0" xfId="101" applyFont="1" applyAlignment="1">
      <alignment horizontal="right" vertical="center"/>
    </xf>
    <xf numFmtId="0" fontId="47" fillId="0" borderId="0" xfId="101" applyFont="1" applyAlignment="1">
      <alignment horizontal="center" vertical="center" wrapText="1"/>
    </xf>
    <xf numFmtId="171" fontId="60" fillId="0" borderId="0" xfId="102" applyNumberFormat="1" applyFont="1" applyFill="1" applyBorder="1" applyAlignment="1">
      <alignment vertical="center"/>
    </xf>
    <xf numFmtId="171" fontId="47" fillId="0" borderId="0" xfId="101" applyNumberFormat="1" applyFont="1" applyAlignment="1">
      <alignment vertical="center"/>
    </xf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0" fontId="71" fillId="0" borderId="0" xfId="0" applyFont="1"/>
    <xf numFmtId="0" fontId="39" fillId="0" borderId="0" xfId="0" applyFont="1"/>
    <xf numFmtId="0" fontId="72" fillId="0" borderId="0" xfId="0" applyFont="1"/>
    <xf numFmtId="166" fontId="62" fillId="0" borderId="0" xfId="0" applyNumberFormat="1" applyFont="1"/>
    <xf numFmtId="0" fontId="73" fillId="0" borderId="0" xfId="0" applyFont="1"/>
    <xf numFmtId="0" fontId="74" fillId="0" borderId="0" xfId="0" applyFont="1" applyAlignment="1">
      <alignment horizontal="left"/>
    </xf>
    <xf numFmtId="0" fontId="47" fillId="0" borderId="20" xfId="103" applyFont="1" applyBorder="1" applyAlignment="1">
      <alignment horizontal="right"/>
    </xf>
    <xf numFmtId="2" fontId="47" fillId="0" borderId="20" xfId="1" applyNumberFormat="1" applyFont="1" applyBorder="1" applyAlignment="1">
      <alignment horizontal="right"/>
    </xf>
    <xf numFmtId="0" fontId="71" fillId="0" borderId="0" xfId="0" applyFont="1" applyAlignment="1">
      <alignment horizontal="right"/>
    </xf>
    <xf numFmtId="0" fontId="75" fillId="0" borderId="0" xfId="0" applyFont="1" applyAlignment="1">
      <alignment horizontal="right"/>
    </xf>
    <xf numFmtId="0" fontId="76" fillId="0" borderId="0" xfId="0" applyFont="1"/>
    <xf numFmtId="4" fontId="73" fillId="0" borderId="20" xfId="0" applyNumberFormat="1" applyFont="1" applyBorder="1"/>
    <xf numFmtId="0" fontId="46" fillId="0" borderId="0" xfId="0" applyFont="1"/>
    <xf numFmtId="0" fontId="27" fillId="0" borderId="0" xfId="0" applyFont="1"/>
    <xf numFmtId="0" fontId="24" fillId="0" borderId="0" xfId="0" applyFont="1"/>
    <xf numFmtId="0" fontId="77" fillId="0" borderId="0" xfId="0" applyFont="1"/>
    <xf numFmtId="173" fontId="60" fillId="0" borderId="0" xfId="102" applyNumberFormat="1" applyFont="1" applyFill="1" applyBorder="1"/>
    <xf numFmtId="173" fontId="47" fillId="0" borderId="0" xfId="101" applyNumberFormat="1" applyFont="1"/>
    <xf numFmtId="173" fontId="61" fillId="0" borderId="0" xfId="0" applyNumberFormat="1" applyFont="1"/>
    <xf numFmtId="173" fontId="60" fillId="0" borderId="0" xfId="0" applyNumberFormat="1" applyFont="1"/>
    <xf numFmtId="167" fontId="6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6" fontId="47" fillId="0" borderId="0" xfId="56" applyNumberFormat="1" applyFont="1"/>
    <xf numFmtId="0" fontId="74" fillId="0" borderId="0" xfId="0" applyFont="1" applyAlignment="1">
      <alignment horizontal="right"/>
    </xf>
    <xf numFmtId="166" fontId="71" fillId="0" borderId="0" xfId="0" applyNumberFormat="1" applyFont="1" applyAlignment="1">
      <alignment horizontal="right"/>
    </xf>
    <xf numFmtId="0" fontId="78" fillId="0" borderId="0" xfId="0" applyFont="1"/>
    <xf numFmtId="2" fontId="60" fillId="0" borderId="20" xfId="0" applyNumberFormat="1" applyFont="1" applyBorder="1"/>
    <xf numFmtId="2" fontId="0" fillId="0" borderId="0" xfId="0" applyNumberFormat="1"/>
    <xf numFmtId="166" fontId="63" fillId="0" borderId="0" xfId="1" applyNumberFormat="1" applyFont="1" applyAlignment="1">
      <alignment horizontal="right" vertical="center" wrapText="1"/>
    </xf>
    <xf numFmtId="166" fontId="47" fillId="0" borderId="20" xfId="101" applyNumberFormat="1" applyFont="1" applyBorder="1" applyAlignment="1">
      <alignment horizontal="right" vertical="center"/>
    </xf>
    <xf numFmtId="167" fontId="62" fillId="0" borderId="20" xfId="0" applyNumberFormat="1" applyFont="1" applyBorder="1" applyAlignment="1">
      <alignment horizontal="right"/>
    </xf>
    <xf numFmtId="166" fontId="3" fillId="0" borderId="0" xfId="56" applyNumberFormat="1" applyFont="1"/>
    <xf numFmtId="166" fontId="24" fillId="0" borderId="0" xfId="0" applyNumberFormat="1" applyFont="1"/>
    <xf numFmtId="0" fontId="74" fillId="0" borderId="0" xfId="0" applyFont="1"/>
    <xf numFmtId="2" fontId="47" fillId="0" borderId="20" xfId="0" applyNumberFormat="1" applyFont="1" applyBorder="1" applyAlignment="1">
      <alignment horizontal="right"/>
    </xf>
    <xf numFmtId="166" fontId="47" fillId="0" borderId="20" xfId="0" applyNumberFormat="1" applyFont="1" applyBorder="1" applyAlignment="1">
      <alignment horizontal="right"/>
    </xf>
    <xf numFmtId="0" fontId="47" fillId="0" borderId="20" xfId="0" applyFont="1" applyBorder="1" applyAlignment="1">
      <alignment horizontal="right"/>
    </xf>
    <xf numFmtId="0" fontId="1" fillId="0" borderId="0" xfId="0" applyFont="1"/>
    <xf numFmtId="0" fontId="62" fillId="0" borderId="20" xfId="0" applyFont="1" applyBorder="1" applyAlignment="1">
      <alignment horizontal="right"/>
    </xf>
    <xf numFmtId="3" fontId="60" fillId="0" borderId="20" xfId="0" applyNumberFormat="1" applyFont="1" applyBorder="1"/>
    <xf numFmtId="3" fontId="60" fillId="0" borderId="20" xfId="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0" fontId="79" fillId="0" borderId="2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/>
    <xf numFmtId="0" fontId="79" fillId="0" borderId="0" xfId="0" applyFont="1"/>
    <xf numFmtId="0" fontId="82" fillId="0" borderId="0" xfId="0" applyFont="1"/>
    <xf numFmtId="0" fontId="81" fillId="0" borderId="0" xfId="0" applyFont="1"/>
    <xf numFmtId="0" fontId="82" fillId="0" borderId="0" xfId="0" applyFont="1" applyAlignment="1">
      <alignment vertical="center"/>
    </xf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0" xfId="100" applyFont="1"/>
    <xf numFmtId="0" fontId="83" fillId="0" borderId="0" xfId="0" applyFont="1"/>
    <xf numFmtId="0" fontId="48" fillId="0" borderId="0" xfId="0" applyFont="1" applyAlignment="1">
      <alignment horizontal="left" vertical="center"/>
    </xf>
    <xf numFmtId="0" fontId="84" fillId="0" borderId="0" xfId="104" applyFont="1"/>
    <xf numFmtId="0" fontId="60" fillId="0" borderId="0" xfId="0" applyFont="1" applyAlignment="1">
      <alignment horizontal="center"/>
    </xf>
    <xf numFmtId="0" fontId="60" fillId="0" borderId="29" xfId="0" applyFont="1" applyBorder="1" applyAlignment="1">
      <alignment horizontal="center"/>
    </xf>
    <xf numFmtId="0" fontId="86" fillId="0" borderId="20" xfId="0" applyFont="1" applyBorder="1"/>
    <xf numFmtId="0" fontId="87" fillId="0" borderId="20" xfId="0" applyFont="1" applyBorder="1"/>
    <xf numFmtId="0" fontId="64" fillId="0" borderId="20" xfId="0" applyFont="1" applyBorder="1" applyAlignment="1">
      <alignment horizontal="left" vertical="center"/>
    </xf>
    <xf numFmtId="0" fontId="63" fillId="0" borderId="20" xfId="0" applyFont="1" applyBorder="1" applyAlignment="1">
      <alignment horizontal="center"/>
    </xf>
    <xf numFmtId="0" fontId="63" fillId="0" borderId="20" xfId="0" applyFont="1" applyBorder="1" applyAlignment="1">
      <alignment horizontal="right"/>
    </xf>
    <xf numFmtId="166" fontId="63" fillId="0" borderId="26" xfId="0" applyNumberFormat="1" applyFont="1" applyBorder="1" applyAlignment="1">
      <alignment horizontal="center"/>
    </xf>
    <xf numFmtId="166" fontId="63" fillId="0" borderId="20" xfId="0" applyNumberFormat="1" applyFont="1" applyBorder="1" applyAlignment="1">
      <alignment horizontal="center"/>
    </xf>
    <xf numFmtId="166" fontId="63" fillId="0" borderId="27" xfId="0" applyNumberFormat="1" applyFont="1" applyBorder="1" applyAlignment="1">
      <alignment horizontal="center"/>
    </xf>
    <xf numFmtId="0" fontId="60" fillId="0" borderId="25" xfId="0" applyFont="1" applyBorder="1" applyAlignment="1">
      <alignment horizontal="center" vertical="center"/>
    </xf>
    <xf numFmtId="0" fontId="60" fillId="0" borderId="28" xfId="0" applyFont="1" applyBorder="1" applyAlignment="1">
      <alignment horizontal="right" vertical="center" wrapText="1"/>
    </xf>
    <xf numFmtId="0" fontId="47" fillId="0" borderId="28" xfId="0" applyFont="1" applyBorder="1" applyAlignment="1">
      <alignment horizontal="right" vertical="center" wrapText="1"/>
    </xf>
    <xf numFmtId="0" fontId="47" fillId="0" borderId="0" xfId="0" applyFont="1" applyAlignment="1">
      <alignment horizontal="center" vertical="center"/>
    </xf>
    <xf numFmtId="172" fontId="60" fillId="0" borderId="0" xfId="100" applyNumberFormat="1" applyFont="1" applyBorder="1" applyAlignment="1">
      <alignment vertical="center"/>
    </xf>
    <xf numFmtId="172" fontId="60" fillId="0" borderId="0" xfId="100" applyNumberFormat="1" applyFont="1" applyAlignment="1">
      <alignment vertical="center"/>
    </xf>
    <xf numFmtId="0" fontId="47" fillId="0" borderId="28" xfId="0" applyFont="1" applyBorder="1" applyAlignment="1">
      <alignment horizontal="center" vertical="center"/>
    </xf>
    <xf numFmtId="172" fontId="60" fillId="0" borderId="28" xfId="100" applyNumberFormat="1" applyFont="1" applyBorder="1" applyAlignment="1">
      <alignment vertical="center"/>
    </xf>
    <xf numFmtId="172" fontId="60" fillId="0" borderId="0" xfId="0" applyNumberFormat="1" applyFont="1"/>
    <xf numFmtId="0" fontId="60" fillId="0" borderId="28" xfId="0" applyFont="1" applyBorder="1"/>
    <xf numFmtId="172" fontId="60" fillId="0" borderId="28" xfId="0" applyNumberFormat="1" applyFont="1" applyBorder="1"/>
    <xf numFmtId="0" fontId="81" fillId="0" borderId="28" xfId="0" applyFont="1" applyBorder="1"/>
    <xf numFmtId="0" fontId="62" fillId="0" borderId="23" xfId="0" applyFont="1" applyBorder="1" applyAlignment="1">
      <alignment vertical="center"/>
    </xf>
    <xf numFmtId="0" fontId="62" fillId="0" borderId="23" xfId="0" applyFont="1" applyBorder="1" applyAlignment="1">
      <alignment vertical="center" wrapText="1"/>
    </xf>
    <xf numFmtId="0" fontId="62" fillId="0" borderId="28" xfId="0" applyFont="1" applyBorder="1" applyAlignment="1">
      <alignment horizontal="right" vertical="center" wrapText="1"/>
    </xf>
    <xf numFmtId="3" fontId="62" fillId="0" borderId="0" xfId="100" applyNumberFormat="1" applyFont="1" applyAlignment="1">
      <alignment vertical="center"/>
    </xf>
    <xf numFmtId="0" fontId="62" fillId="0" borderId="0" xfId="0" applyFont="1" applyAlignment="1">
      <alignment vertical="center"/>
    </xf>
    <xf numFmtId="0" fontId="62" fillId="0" borderId="0" xfId="100" applyNumberFormat="1" applyFont="1" applyFill="1"/>
    <xf numFmtId="43" fontId="62" fillId="0" borderId="0" xfId="100" applyFont="1"/>
    <xf numFmtId="0" fontId="62" fillId="0" borderId="0" xfId="0" applyFont="1" applyAlignment="1">
      <alignment horizontal="center" vertical="center"/>
    </xf>
    <xf numFmtId="172" fontId="62" fillId="0" borderId="0" xfId="100" applyNumberFormat="1" applyFont="1" applyAlignment="1">
      <alignment vertical="center"/>
    </xf>
    <xf numFmtId="3" fontId="62" fillId="0" borderId="0" xfId="100" applyNumberFormat="1" applyFont="1"/>
    <xf numFmtId="3" fontId="62" fillId="0" borderId="0" xfId="100" applyNumberFormat="1" applyFont="1" applyBorder="1"/>
    <xf numFmtId="3" fontId="62" fillId="0" borderId="0" xfId="100" quotePrefix="1" applyNumberFormat="1" applyFont="1" applyBorder="1"/>
    <xf numFmtId="172" fontId="62" fillId="0" borderId="0" xfId="100" applyNumberFormat="1" applyFont="1" applyBorder="1"/>
    <xf numFmtId="0" fontId="62" fillId="0" borderId="0" xfId="100" applyNumberFormat="1" applyFont="1" applyFill="1" applyBorder="1"/>
    <xf numFmtId="43" fontId="62" fillId="0" borderId="0" xfId="100" applyFont="1" applyBorder="1"/>
    <xf numFmtId="0" fontId="62" fillId="0" borderId="28" xfId="0" applyFont="1" applyBorder="1" applyAlignment="1">
      <alignment horizontal="center" vertical="center"/>
    </xf>
    <xf numFmtId="3" fontId="62" fillId="0" borderId="28" xfId="100" applyNumberFormat="1" applyFont="1" applyBorder="1" applyAlignment="1">
      <alignment vertical="center"/>
    </xf>
    <xf numFmtId="3" fontId="62" fillId="0" borderId="28" xfId="100" applyNumberFormat="1" applyFont="1" applyFill="1" applyBorder="1" applyAlignment="1">
      <alignment vertical="center"/>
    </xf>
    <xf numFmtId="172" fontId="62" fillId="0" borderId="28" xfId="100" applyNumberFormat="1" applyFont="1" applyFill="1" applyBorder="1" applyAlignment="1">
      <alignment vertical="center"/>
    </xf>
    <xf numFmtId="0" fontId="62" fillId="0" borderId="28" xfId="100" applyNumberFormat="1" applyFont="1" applyFill="1" applyBorder="1"/>
    <xf numFmtId="43" fontId="62" fillId="0" borderId="28" xfId="100" applyFont="1" applyBorder="1"/>
    <xf numFmtId="0" fontId="0" fillId="0" borderId="28" xfId="0" applyBorder="1"/>
    <xf numFmtId="43" fontId="59" fillId="0" borderId="28" xfId="100" applyFont="1" applyBorder="1"/>
    <xf numFmtId="0" fontId="62" fillId="0" borderId="23" xfId="0" applyFont="1" applyBorder="1" applyAlignment="1">
      <alignment horizontal="right" vertical="center" wrapText="1"/>
    </xf>
    <xf numFmtId="0" fontId="85" fillId="0" borderId="23" xfId="0" applyFont="1" applyBorder="1"/>
    <xf numFmtId="0" fontId="60" fillId="0" borderId="28" xfId="0" applyFont="1" applyBorder="1" applyAlignment="1">
      <alignment horizontal="center" vertical="center"/>
    </xf>
    <xf numFmtId="0" fontId="59" fillId="0" borderId="28" xfId="0" applyFont="1" applyBorder="1"/>
    <xf numFmtId="174" fontId="62" fillId="0" borderId="0" xfId="100" applyNumberFormat="1" applyFont="1" applyFill="1" applyAlignment="1">
      <alignment vertical="center"/>
    </xf>
    <xf numFmtId="175" fontId="62" fillId="0" borderId="0" xfId="0" applyNumberFormat="1" applyFont="1"/>
    <xf numFmtId="174" fontId="62" fillId="0" borderId="28" xfId="100" applyNumberFormat="1" applyFont="1" applyFill="1" applyBorder="1" applyAlignment="1">
      <alignment vertical="center"/>
    </xf>
    <xf numFmtId="175" fontId="62" fillId="0" borderId="28" xfId="0" applyNumberFormat="1" applyFont="1" applyBorder="1"/>
    <xf numFmtId="0" fontId="88" fillId="0" borderId="0" xfId="0" applyFont="1"/>
    <xf numFmtId="0" fontId="58" fillId="0" borderId="0" xfId="0" applyFont="1" applyAlignment="1">
      <alignment horizontal="left" wrapText="1"/>
    </xf>
    <xf numFmtId="0" fontId="60" fillId="0" borderId="20" xfId="0" quotePrefix="1" applyFont="1" applyBorder="1" applyAlignment="1">
      <alignment horizontal="right" vertical="center" wrapText="1"/>
    </xf>
    <xf numFmtId="0" fontId="59" fillId="0" borderId="0" xfId="0" applyFont="1" applyAlignment="1">
      <alignment horizontal="left"/>
    </xf>
    <xf numFmtId="0" fontId="60" fillId="0" borderId="20" xfId="0" applyFont="1" applyBorder="1" applyAlignment="1">
      <alignment horizontal="left"/>
    </xf>
    <xf numFmtId="0" fontId="60" fillId="0" borderId="0" xfId="0" applyFont="1" applyAlignment="1">
      <alignment horizontal="left"/>
    </xf>
    <xf numFmtId="0" fontId="0" fillId="0" borderId="0" xfId="0" applyAlignment="1">
      <alignment horizontal="left"/>
    </xf>
    <xf numFmtId="0" fontId="84" fillId="0" borderId="0" xfId="104" applyFont="1" applyAlignment="1">
      <alignment vertical="center"/>
    </xf>
    <xf numFmtId="3" fontId="60" fillId="0" borderId="28" xfId="0" applyNumberFormat="1" applyFont="1" applyBorder="1"/>
    <xf numFmtId="0" fontId="89" fillId="0" borderId="0" xfId="0" applyFont="1" applyAlignment="1">
      <alignment vertical="center"/>
    </xf>
    <xf numFmtId="3" fontId="90" fillId="0" borderId="0" xfId="0" applyNumberFormat="1" applyFont="1"/>
    <xf numFmtId="0" fontId="90" fillId="0" borderId="0" xfId="0" applyFont="1"/>
    <xf numFmtId="49" fontId="25" fillId="0" borderId="20" xfId="0" applyNumberFormat="1" applyFont="1" applyBorder="1" applyAlignment="1">
      <alignment horizontal="left" vertical="center"/>
    </xf>
    <xf numFmtId="167" fontId="59" fillId="0" borderId="20" xfId="0" applyNumberFormat="1" applyFont="1" applyBorder="1"/>
    <xf numFmtId="49" fontId="92" fillId="0" borderId="20" xfId="0" applyNumberFormat="1" applyFont="1" applyBorder="1" applyAlignment="1">
      <alignment horizontal="left" vertical="center"/>
    </xf>
    <xf numFmtId="49" fontId="93" fillId="0" borderId="20" xfId="0" applyNumberFormat="1" applyFont="1" applyBorder="1" applyAlignment="1">
      <alignment wrapText="1"/>
    </xf>
    <xf numFmtId="49" fontId="94" fillId="0" borderId="20" xfId="0" applyNumberFormat="1" applyFont="1" applyBorder="1" applyAlignment="1">
      <alignment wrapText="1"/>
    </xf>
    <xf numFmtId="49" fontId="92" fillId="0" borderId="20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wrapText="1"/>
    </xf>
    <xf numFmtId="0" fontId="58" fillId="0" borderId="0" xfId="0" applyFont="1" applyAlignment="1">
      <alignment horizontal="left" wrapText="1"/>
    </xf>
    <xf numFmtId="0" fontId="47" fillId="0" borderId="0" xfId="101" applyFont="1" applyAlignment="1">
      <alignment horizontal="center" vertical="center"/>
    </xf>
    <xf numFmtId="0" fontId="65" fillId="0" borderId="20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47" fillId="0" borderId="0" xfId="101" applyFont="1" applyAlignment="1">
      <alignment horizontal="center" vertical="center" wrapText="1"/>
    </xf>
    <xf numFmtId="0" fontId="65" fillId="0" borderId="21" xfId="0" applyFont="1" applyBorder="1" applyAlignment="1">
      <alignment horizontal="center"/>
    </xf>
    <xf numFmtId="0" fontId="65" fillId="0" borderId="23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56" fillId="0" borderId="0" xfId="0" applyFont="1" applyAlignment="1">
      <alignment horizontal="left" vertical="center" wrapText="1"/>
    </xf>
    <xf numFmtId="0" fontId="89" fillId="0" borderId="0" xfId="0" applyFont="1" applyAlignment="1">
      <alignment horizontal="left" vertical="center" wrapText="1"/>
    </xf>
    <xf numFmtId="0" fontId="47" fillId="0" borderId="25" xfId="0" applyFont="1" applyBorder="1" applyAlignment="1">
      <alignment horizontal="center" vertical="center" wrapText="1"/>
    </xf>
    <xf numFmtId="0" fontId="47" fillId="0" borderId="28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5" xfId="0" applyFont="1" applyBorder="1" applyAlignment="1">
      <alignment horizontal="right" vertical="center" wrapText="1"/>
    </xf>
    <xf numFmtId="0" fontId="60" fillId="0" borderId="28" xfId="0" applyFont="1" applyBorder="1" applyAlignment="1">
      <alignment horizontal="right" vertical="center" wrapText="1"/>
    </xf>
    <xf numFmtId="0" fontId="90" fillId="0" borderId="0" xfId="0" applyFont="1" applyAlignment="1">
      <alignment horizontal="justify" vertical="center" wrapText="1"/>
    </xf>
    <xf numFmtId="0" fontId="91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0070C0"/>
      <color rgb="FF41B39D"/>
      <color rgb="FFC1002A"/>
      <color rgb="FF095CA1"/>
      <color rgb="FF5B44B8"/>
      <color rgb="FFE5B946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0654478827361566"/>
          <c:w val="0.80790864450560407"/>
          <c:h val="0.629582247557003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Basilicata (migliaia)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_-* #,##0_-;\-* #,##0_-;_-* "-"??_-;_-@_-</c:formatCode>
                <c:ptCount val="19"/>
                <c:pt idx="0">
                  <c:v>509</c:v>
                </c:pt>
                <c:pt idx="1">
                  <c:v>524</c:v>
                </c:pt>
                <c:pt idx="2">
                  <c:v>539</c:v>
                </c:pt>
                <c:pt idx="4">
                  <c:v>492</c:v>
                </c:pt>
                <c:pt idx="5">
                  <c:v>486</c:v>
                </c:pt>
                <c:pt idx="6">
                  <c:v>492</c:v>
                </c:pt>
                <c:pt idx="7">
                  <c:v>514</c:v>
                </c:pt>
                <c:pt idx="8">
                  <c:v>543</c:v>
                </c:pt>
                <c:pt idx="10">
                  <c:v>628</c:v>
                </c:pt>
                <c:pt idx="11">
                  <c:v>644</c:v>
                </c:pt>
                <c:pt idx="12">
                  <c:v>603</c:v>
                </c:pt>
                <c:pt idx="13">
                  <c:v>610</c:v>
                </c:pt>
                <c:pt idx="14">
                  <c:v>611</c:v>
                </c:pt>
                <c:pt idx="15">
                  <c:v>598</c:v>
                </c:pt>
                <c:pt idx="16">
                  <c:v>578</c:v>
                </c:pt>
                <c:pt idx="17">
                  <c:v>541</c:v>
                </c:pt>
                <c:pt idx="18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Basilicata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102.94695481335954</c:v>
                </c:pt>
                <c:pt idx="2">
                  <c:v>105.89390962671905</c:v>
                </c:pt>
                <c:pt idx="4">
                  <c:v>96.660117878192537</c:v>
                </c:pt>
                <c:pt idx="5">
                  <c:v>95.481335952848724</c:v>
                </c:pt>
                <c:pt idx="6">
                  <c:v>96.660117878192537</c:v>
                </c:pt>
                <c:pt idx="7">
                  <c:v>100.98231827111985</c:v>
                </c:pt>
                <c:pt idx="8">
                  <c:v>106.67976424361494</c:v>
                </c:pt>
                <c:pt idx="10">
                  <c:v>123.37917485265226</c:v>
                </c:pt>
                <c:pt idx="11">
                  <c:v>126.52259332023577</c:v>
                </c:pt>
                <c:pt idx="12">
                  <c:v>118.46758349705304</c:v>
                </c:pt>
                <c:pt idx="13">
                  <c:v>119.84282907662083</c:v>
                </c:pt>
                <c:pt idx="14">
                  <c:v>120.03929273084479</c:v>
                </c:pt>
                <c:pt idx="15">
                  <c:v>117.4852652259332</c:v>
                </c:pt>
                <c:pt idx="16">
                  <c:v>113.55599214145383</c:v>
                </c:pt>
                <c:pt idx="17">
                  <c:v>106.28683693516699</c:v>
                </c:pt>
                <c:pt idx="18">
                  <c:v>104.12573673870334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700"/>
          <c:min val="2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1.9596172265784272E-2"/>
              <c:y val="0.104537052117263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00"/>
      </c:valAx>
      <c:valAx>
        <c:axId val="1425742704"/>
        <c:scaling>
          <c:orientation val="minMax"/>
          <c:max val="260"/>
          <c:min val="6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79088415383303834"/>
              <c:y val="0.111197068403908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4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5469447106923576"/>
          <c:y val="1.1123843820516824E-2"/>
          <c:w val="0.67460818154402125"/>
          <c:h val="0.12255289978383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6288946543652871"/>
          <c:w val="0.86249444444444445"/>
          <c:h val="0.748035450810130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13.381709741550695</c:v>
                </c:pt>
                <c:pt idx="1">
                  <c:v>15.609659540775931</c:v>
                </c:pt>
                <c:pt idx="2">
                  <c:v>15.197083169097359</c:v>
                </c:pt>
                <c:pt idx="3">
                  <c:v>15.300235478806908</c:v>
                </c:pt>
                <c:pt idx="4">
                  <c:v>17.467760844079717</c:v>
                </c:pt>
                <c:pt idx="5">
                  <c:v>12.046692607003891</c:v>
                </c:pt>
                <c:pt idx="6">
                  <c:v>14.134282416313967</c:v>
                </c:pt>
                <c:pt idx="7">
                  <c:v>16.946347031963469</c:v>
                </c:pt>
                <c:pt idx="8">
                  <c:v>17.369213398569816</c:v>
                </c:pt>
                <c:pt idx="9">
                  <c:v>16.273268801191364</c:v>
                </c:pt>
                <c:pt idx="10">
                  <c:v>15.023941068139964</c:v>
                </c:pt>
                <c:pt idx="11">
                  <c:v>15.891251518833537</c:v>
                </c:pt>
                <c:pt idx="12">
                  <c:v>15.063138905592302</c:v>
                </c:pt>
                <c:pt idx="13">
                  <c:v>16.048214285714288</c:v>
                </c:pt>
                <c:pt idx="14">
                  <c:v>15.694755450795524</c:v>
                </c:pt>
                <c:pt idx="15">
                  <c:v>7.3704784130688443</c:v>
                </c:pt>
                <c:pt idx="16">
                  <c:v>8.0103986135181984</c:v>
                </c:pt>
                <c:pt idx="17">
                  <c:v>6.7551487414187648</c:v>
                </c:pt>
                <c:pt idx="18">
                  <c:v>7.7252124645892346</c:v>
                </c:pt>
                <c:pt idx="19">
                  <c:v>8.326599326599327</c:v>
                </c:pt>
                <c:pt idx="20">
                  <c:v>14.006114508060035</c:v>
                </c:pt>
                <c:pt idx="21">
                  <c:v>16.660242290748897</c:v>
                </c:pt>
                <c:pt idx="22">
                  <c:v>18.893617021276597</c:v>
                </c:pt>
                <c:pt idx="23">
                  <c:v>17.951351351351352</c:v>
                </c:pt>
                <c:pt idx="24">
                  <c:v>17.832886984467059</c:v>
                </c:pt>
                <c:pt idx="25">
                  <c:v>14.359872611464969</c:v>
                </c:pt>
                <c:pt idx="26">
                  <c:v>15.188387403823272</c:v>
                </c:pt>
                <c:pt idx="27">
                  <c:v>14.269946389151688</c:v>
                </c:pt>
                <c:pt idx="28">
                  <c:v>16.658311138962873</c:v>
                </c:pt>
                <c:pt idx="29">
                  <c:v>16.204800498753116</c:v>
                </c:pt>
                <c:pt idx="30">
                  <c:v>16.44271844660194</c:v>
                </c:pt>
                <c:pt idx="31">
                  <c:v>15.213582448251803</c:v>
                </c:pt>
                <c:pt idx="32">
                  <c:v>15.378541569902461</c:v>
                </c:pt>
                <c:pt idx="33">
                  <c:v>15.839517625231911</c:v>
                </c:pt>
                <c:pt idx="34">
                  <c:v>15.657487623762377</c:v>
                </c:pt>
                <c:pt idx="35">
                  <c:v>15.160765476098241</c:v>
                </c:pt>
                <c:pt idx="36">
                  <c:v>14.219392904277619</c:v>
                </c:pt>
                <c:pt idx="37">
                  <c:v>12.62813522355507</c:v>
                </c:pt>
                <c:pt idx="38">
                  <c:v>14.5078125</c:v>
                </c:pt>
                <c:pt idx="39">
                  <c:v>12.791846334770678</c:v>
                </c:pt>
                <c:pt idx="40">
                  <c:v>12.351319417093343</c:v>
                </c:pt>
                <c:pt idx="41">
                  <c:v>12.024384450954003</c:v>
                </c:pt>
                <c:pt idx="42">
                  <c:v>10.68676716917923</c:v>
                </c:pt>
                <c:pt idx="43">
                  <c:v>10.554616437253481</c:v>
                </c:pt>
                <c:pt idx="44">
                  <c:v>9.2128270399076122</c:v>
                </c:pt>
                <c:pt idx="45">
                  <c:v>9.1721666732534999</c:v>
                </c:pt>
                <c:pt idx="46">
                  <c:v>8.6330197287167021</c:v>
                </c:pt>
                <c:pt idx="47">
                  <c:v>7.4054343353210355</c:v>
                </c:pt>
                <c:pt idx="48">
                  <c:v>7.4786210593562101</c:v>
                </c:pt>
                <c:pt idx="49">
                  <c:v>6.8488546163772401</c:v>
                </c:pt>
                <c:pt idx="50">
                  <c:v>6.8856248471428909</c:v>
                </c:pt>
                <c:pt idx="51">
                  <c:v>6.2409248524701555</c:v>
                </c:pt>
                <c:pt idx="52">
                  <c:v>5.6494039642133682</c:v>
                </c:pt>
                <c:pt idx="53">
                  <c:v>5.5481581927176755</c:v>
                </c:pt>
                <c:pt idx="54">
                  <c:v>4.1376085897473622</c:v>
                </c:pt>
                <c:pt idx="55">
                  <c:v>5.4071900881290063</c:v>
                </c:pt>
                <c:pt idx="56">
                  <c:v>5.8159178358093895</c:v>
                </c:pt>
                <c:pt idx="57">
                  <c:v>4.6984415305509355</c:v>
                </c:pt>
                <c:pt idx="58">
                  <c:v>4.935262557442246</c:v>
                </c:pt>
                <c:pt idx="59">
                  <c:v>4.198245575270124</c:v>
                </c:pt>
                <c:pt idx="60">
                  <c:v>3.6133443245362775</c:v>
                </c:pt>
                <c:pt idx="61">
                  <c:v>3.8653401286482114</c:v>
                </c:pt>
                <c:pt idx="62">
                  <c:v>3.4766951753488562</c:v>
                </c:pt>
                <c:pt idx="63">
                  <c:v>4.2555803343085703</c:v>
                </c:pt>
                <c:pt idx="64">
                  <c:v>3.7119506644440792</c:v>
                </c:pt>
                <c:pt idx="65">
                  <c:v>2.8165254719522372</c:v>
                </c:pt>
                <c:pt idx="66">
                  <c:v>2.9789116649461729</c:v>
                </c:pt>
                <c:pt idx="67">
                  <c:v>2.2274890838283312</c:v>
                </c:pt>
                <c:pt idx="68">
                  <c:v>1.5297276248642222</c:v>
                </c:pt>
                <c:pt idx="69">
                  <c:v>1.2373627762219572</c:v>
                </c:pt>
                <c:pt idx="70">
                  <c:v>0.58383644685361491</c:v>
                </c:pt>
                <c:pt idx="71">
                  <c:v>0.96127448838514951</c:v>
                </c:pt>
                <c:pt idx="72">
                  <c:v>0.13230335174003716</c:v>
                </c:pt>
                <c:pt idx="73">
                  <c:v>0.23568582084226145</c:v>
                </c:pt>
                <c:pt idx="74">
                  <c:v>0.21318197413169981</c:v>
                </c:pt>
                <c:pt idx="75">
                  <c:v>-3.3430141451286019E-2</c:v>
                </c:pt>
                <c:pt idx="76">
                  <c:v>2.9789116649461733</c:v>
                </c:pt>
                <c:pt idx="77">
                  <c:v>2.2274890838283308</c:v>
                </c:pt>
                <c:pt idx="78">
                  <c:v>1.5297276248642224</c:v>
                </c:pt>
                <c:pt idx="79">
                  <c:v>1.2373627762219572</c:v>
                </c:pt>
                <c:pt idx="80">
                  <c:v>0.58383644685361491</c:v>
                </c:pt>
                <c:pt idx="81">
                  <c:v>0.96127448838514951</c:v>
                </c:pt>
                <c:pt idx="82">
                  <c:v>0.13230335174003716</c:v>
                </c:pt>
                <c:pt idx="83">
                  <c:v>0.23568582084226145</c:v>
                </c:pt>
                <c:pt idx="84">
                  <c:v>0.21318197413169981</c:v>
                </c:pt>
                <c:pt idx="85">
                  <c:v>-3.3457796335702145E-2</c:v>
                </c:pt>
                <c:pt idx="86">
                  <c:v>-8.5543773251971697E-2</c:v>
                </c:pt>
                <c:pt idx="87">
                  <c:v>-0.64550074215775433</c:v>
                </c:pt>
                <c:pt idx="88">
                  <c:v>-0.36204733558420127</c:v>
                </c:pt>
                <c:pt idx="89">
                  <c:v>-1.3555357239439667</c:v>
                </c:pt>
                <c:pt idx="90">
                  <c:v>-1.2051244133729715</c:v>
                </c:pt>
                <c:pt idx="91">
                  <c:v>-1.4446233404740139</c:v>
                </c:pt>
                <c:pt idx="92">
                  <c:v>-1.1306546610042845</c:v>
                </c:pt>
                <c:pt idx="93">
                  <c:v>-1.6136657964519909</c:v>
                </c:pt>
                <c:pt idx="94">
                  <c:v>-1.7947272152159861</c:v>
                </c:pt>
                <c:pt idx="95">
                  <c:v>-2.3152178597595139</c:v>
                </c:pt>
                <c:pt idx="96">
                  <c:v>-2.6294180186877112</c:v>
                </c:pt>
                <c:pt idx="97">
                  <c:v>-3.2270818232578788</c:v>
                </c:pt>
                <c:pt idx="98">
                  <c:v>-3.204386232104782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1.3061630218687874</c:v>
                </c:pt>
                <c:pt idx="1">
                  <c:v>2.5692794932699918</c:v>
                </c:pt>
                <c:pt idx="2">
                  <c:v>0.6286953094205755</c:v>
                </c:pt>
                <c:pt idx="3">
                  <c:v>0.31985871271585559</c:v>
                </c:pt>
                <c:pt idx="4">
                  <c:v>-2.3876514263384134</c:v>
                </c:pt>
                <c:pt idx="5">
                  <c:v>0.75486381322957197</c:v>
                </c:pt>
                <c:pt idx="6">
                  <c:v>2.5009619084263177E-2</c:v>
                </c:pt>
                <c:pt idx="7">
                  <c:v>0.64497716894977175</c:v>
                </c:pt>
                <c:pt idx="8">
                  <c:v>-1.1385020700037636</c:v>
                </c:pt>
                <c:pt idx="9">
                  <c:v>-1.4184661206254654</c:v>
                </c:pt>
                <c:pt idx="10">
                  <c:v>-0.5985267034990791</c:v>
                </c:pt>
                <c:pt idx="11">
                  <c:v>-2.6719319562575943</c:v>
                </c:pt>
                <c:pt idx="12">
                  <c:v>-3.6548406494287429</c:v>
                </c:pt>
                <c:pt idx="13">
                  <c:v>-2.9196428571428572</c:v>
                </c:pt>
                <c:pt idx="14">
                  <c:v>-1.8367707719505011</c:v>
                </c:pt>
                <c:pt idx="15">
                  <c:v>-1.8238039673278879</c:v>
                </c:pt>
                <c:pt idx="16">
                  <c:v>-1.1455805892547661</c:v>
                </c:pt>
                <c:pt idx="17">
                  <c:v>1.5429061784897025</c:v>
                </c:pt>
                <c:pt idx="18">
                  <c:v>1.4872521246458923</c:v>
                </c:pt>
                <c:pt idx="19">
                  <c:v>-2.031986531986532</c:v>
                </c:pt>
                <c:pt idx="20">
                  <c:v>-2.2645914396887163</c:v>
                </c:pt>
                <c:pt idx="21">
                  <c:v>-2.6481277533039647</c:v>
                </c:pt>
                <c:pt idx="22">
                  <c:v>-2.5024549918166938</c:v>
                </c:pt>
                <c:pt idx="23">
                  <c:v>-2.7859459459459464</c:v>
                </c:pt>
                <c:pt idx="24">
                  <c:v>-2.5757900374933045</c:v>
                </c:pt>
                <c:pt idx="25">
                  <c:v>-2.5191082802547773</c:v>
                </c:pt>
                <c:pt idx="26">
                  <c:v>-3.314031887046879</c:v>
                </c:pt>
                <c:pt idx="27">
                  <c:v>-3.1535793125197098</c:v>
                </c:pt>
                <c:pt idx="28">
                  <c:v>-4.2816857277142404</c:v>
                </c:pt>
                <c:pt idx="29">
                  <c:v>-5.5735660847880304</c:v>
                </c:pt>
                <c:pt idx="30">
                  <c:v>-6.8939805825242724</c:v>
                </c:pt>
                <c:pt idx="31">
                  <c:v>-7.8331653616559427</c:v>
                </c:pt>
                <c:pt idx="32">
                  <c:v>-8.4904784022294475</c:v>
                </c:pt>
                <c:pt idx="33">
                  <c:v>-9.267161410018554</c:v>
                </c:pt>
                <c:pt idx="34">
                  <c:v>-13.658725247524753</c:v>
                </c:pt>
                <c:pt idx="35">
                  <c:v>-20.007747733787866</c:v>
                </c:pt>
                <c:pt idx="36">
                  <c:v>-19.574567191988201</c:v>
                </c:pt>
                <c:pt idx="37">
                  <c:v>-19.238199096432467</c:v>
                </c:pt>
                <c:pt idx="38">
                  <c:v>-12.8140625</c:v>
                </c:pt>
                <c:pt idx="39">
                  <c:v>-7.9545276362210888</c:v>
                </c:pt>
                <c:pt idx="40">
                  <c:v>-8.1858999606144138</c:v>
                </c:pt>
                <c:pt idx="41">
                  <c:v>-13.344944976644763</c:v>
                </c:pt>
                <c:pt idx="42">
                  <c:v>-16.318098428651194</c:v>
                </c:pt>
                <c:pt idx="43">
                  <c:v>-18.499557272800452</c:v>
                </c:pt>
                <c:pt idx="44">
                  <c:v>-17.705088688099288</c:v>
                </c:pt>
                <c:pt idx="45">
                  <c:v>-12.498517962296962</c:v>
                </c:pt>
                <c:pt idx="46">
                  <c:v>-4.7020011630917731</c:v>
                </c:pt>
                <c:pt idx="47">
                  <c:v>-7.7847772968185494</c:v>
                </c:pt>
                <c:pt idx="48">
                  <c:v>-7.7252774267492255</c:v>
                </c:pt>
                <c:pt idx="49">
                  <c:v>-5.9290060552597792</c:v>
                </c:pt>
                <c:pt idx="50">
                  <c:v>-5.8173632588358561</c:v>
                </c:pt>
                <c:pt idx="51">
                  <c:v>-6.1037257717039965</c:v>
                </c:pt>
                <c:pt idx="52">
                  <c:v>-6.1146105894086329</c:v>
                </c:pt>
                <c:pt idx="53">
                  <c:v>-5.6559211240653404</c:v>
                </c:pt>
                <c:pt idx="54">
                  <c:v>-5.3833050517732373</c:v>
                </c:pt>
                <c:pt idx="55">
                  <c:v>-5.7496454603771756</c:v>
                </c:pt>
                <c:pt idx="56">
                  <c:v>-1.8172693068462504</c:v>
                </c:pt>
                <c:pt idx="57">
                  <c:v>-2.2443009264913574</c:v>
                </c:pt>
                <c:pt idx="58">
                  <c:v>-1.0794351229188319</c:v>
                </c:pt>
                <c:pt idx="59">
                  <c:v>-2.4698450577320146</c:v>
                </c:pt>
                <c:pt idx="60">
                  <c:v>-1.9073611862640523</c:v>
                </c:pt>
                <c:pt idx="61">
                  <c:v>-2.6325569364109804</c:v>
                </c:pt>
                <c:pt idx="62">
                  <c:v>-2.3816344068420836</c:v>
                </c:pt>
                <c:pt idx="63">
                  <c:v>-2.6711950406121492</c:v>
                </c:pt>
                <c:pt idx="64">
                  <c:v>-2.8707061135074579</c:v>
                </c:pt>
                <c:pt idx="65">
                  <c:v>-3.6041700952132985</c:v>
                </c:pt>
                <c:pt idx="66">
                  <c:v>-2.277605728424192</c:v>
                </c:pt>
                <c:pt idx="67">
                  <c:v>-1.0719483891270996</c:v>
                </c:pt>
                <c:pt idx="68">
                  <c:v>-1.2624761748611482</c:v>
                </c:pt>
                <c:pt idx="69">
                  <c:v>-3.7514738812246611</c:v>
                </c:pt>
                <c:pt idx="70">
                  <c:v>-3.8845681337133477</c:v>
                </c:pt>
                <c:pt idx="71">
                  <c:v>2.8640373693396306</c:v>
                </c:pt>
                <c:pt idx="72">
                  <c:v>-4.5512352998572778</c:v>
                </c:pt>
                <c:pt idx="73">
                  <c:v>-3.8473220613546624</c:v>
                </c:pt>
                <c:pt idx="74">
                  <c:v>-3.2110534853587285</c:v>
                </c:pt>
                <c:pt idx="75">
                  <c:v>-3.4048599068134808</c:v>
                </c:pt>
                <c:pt idx="76">
                  <c:v>-3.1755394976158877</c:v>
                </c:pt>
                <c:pt idx="77">
                  <c:v>-2.3979518246069524</c:v>
                </c:pt>
                <c:pt idx="78">
                  <c:v>-1.7576291681183775</c:v>
                </c:pt>
                <c:pt idx="79">
                  <c:v>-2.4714434230640157</c:v>
                </c:pt>
                <c:pt idx="80">
                  <c:v>-3.4865725840272215</c:v>
                </c:pt>
                <c:pt idx="81">
                  <c:v>-3.4543225611781962</c:v>
                </c:pt>
                <c:pt idx="82">
                  <c:v>-3.6482649242315244</c:v>
                </c:pt>
                <c:pt idx="83">
                  <c:v>-3.6630887788652888</c:v>
                </c:pt>
                <c:pt idx="84">
                  <c:v>-3.4042496494155814</c:v>
                </c:pt>
                <c:pt idx="85">
                  <c:v>-3.4394614633101805</c:v>
                </c:pt>
                <c:pt idx="86">
                  <c:v>-4.8390938398419285</c:v>
                </c:pt>
                <c:pt idx="87">
                  <c:v>-3.9570540287483169</c:v>
                </c:pt>
                <c:pt idx="88">
                  <c:v>-4.3327804393402323</c:v>
                </c:pt>
                <c:pt idx="89">
                  <c:v>-4.8069122180756123</c:v>
                </c:pt>
                <c:pt idx="90">
                  <c:v>-5.4052124605444991</c:v>
                </c:pt>
                <c:pt idx="91">
                  <c:v>-4.6135845761301146</c:v>
                </c:pt>
                <c:pt idx="92">
                  <c:v>-4.869329967557726</c:v>
                </c:pt>
                <c:pt idx="93">
                  <c:v>-4.9317875031690885</c:v>
                </c:pt>
                <c:pt idx="94">
                  <c:v>-4.2358312818890704</c:v>
                </c:pt>
                <c:pt idx="95">
                  <c:v>-2.8444597681334312</c:v>
                </c:pt>
                <c:pt idx="96">
                  <c:v>-2.9198468333751113</c:v>
                </c:pt>
                <c:pt idx="97">
                  <c:v>-1.6681637366867701</c:v>
                </c:pt>
                <c:pt idx="98">
                  <c:v>-2.5568948261607414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-3.78727634194831</c:v>
                </c:pt>
                <c:pt idx="1">
                  <c:v>-3.3076009501187649</c:v>
                </c:pt>
                <c:pt idx="2">
                  <c:v>-1.5195112337406385</c:v>
                </c:pt>
                <c:pt idx="3">
                  <c:v>-1.8288854003139718</c:v>
                </c:pt>
                <c:pt idx="4">
                  <c:v>-1.6627588901914812</c:v>
                </c:pt>
                <c:pt idx="5">
                  <c:v>-0.76070038910505844</c:v>
                </c:pt>
                <c:pt idx="6">
                  <c:v>-0.40400153905348213</c:v>
                </c:pt>
                <c:pt idx="7">
                  <c:v>-0.13318112633181126</c:v>
                </c:pt>
                <c:pt idx="8">
                  <c:v>-0.34249153180278508</c:v>
                </c:pt>
                <c:pt idx="9">
                  <c:v>-0.95122859270290394</c:v>
                </c:pt>
                <c:pt idx="10">
                  <c:v>-0.47882136279926335</c:v>
                </c:pt>
                <c:pt idx="11">
                  <c:v>-0.67982989064398547</c:v>
                </c:pt>
                <c:pt idx="12">
                  <c:v>-0.97955502104630188</c:v>
                </c:pt>
                <c:pt idx="13">
                  <c:v>-0.43571428571428572</c:v>
                </c:pt>
                <c:pt idx="14">
                  <c:v>6.0106069534472603E-2</c:v>
                </c:pt>
                <c:pt idx="15">
                  <c:v>9.4515752625437571E-2</c:v>
                </c:pt>
                <c:pt idx="16">
                  <c:v>5.0259965337954939E-2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-1.1439688715953309</c:v>
                </c:pt>
                <c:pt idx="21">
                  <c:v>-1.7990088105726871</c:v>
                </c:pt>
                <c:pt idx="22">
                  <c:v>-3.0589198036006544</c:v>
                </c:pt>
                <c:pt idx="23">
                  <c:v>-5.1454054054054055</c:v>
                </c:pt>
                <c:pt idx="24">
                  <c:v>-6.1751472951258695</c:v>
                </c:pt>
                <c:pt idx="25">
                  <c:v>-6.3487261146496818</c:v>
                </c:pt>
                <c:pt idx="26">
                  <c:v>-4.9908780836043469</c:v>
                </c:pt>
                <c:pt idx="27">
                  <c:v>-2.4140649637338378</c:v>
                </c:pt>
                <c:pt idx="28">
                  <c:v>-5.209149302835657</c:v>
                </c:pt>
                <c:pt idx="29">
                  <c:v>-6.7674563591022441</c:v>
                </c:pt>
                <c:pt idx="30">
                  <c:v>-5.932427184466019</c:v>
                </c:pt>
                <c:pt idx="31">
                  <c:v>-8.3029692224203426</c:v>
                </c:pt>
                <c:pt idx="32">
                  <c:v>-5.9188728905403307</c:v>
                </c:pt>
                <c:pt idx="33">
                  <c:v>-6.7671614100185531</c:v>
                </c:pt>
                <c:pt idx="34">
                  <c:v>-12.982673267326732</c:v>
                </c:pt>
                <c:pt idx="35">
                  <c:v>-14.637018672038428</c:v>
                </c:pt>
                <c:pt idx="36">
                  <c:v>-10.722769971275522</c:v>
                </c:pt>
                <c:pt idx="37">
                  <c:v>-4.5116061691852316</c:v>
                </c:pt>
                <c:pt idx="38">
                  <c:v>-3.140625</c:v>
                </c:pt>
                <c:pt idx="39">
                  <c:v>-4.939239513916112</c:v>
                </c:pt>
                <c:pt idx="40">
                  <c:v>-2.8846002363135095</c:v>
                </c:pt>
                <c:pt idx="41">
                  <c:v>-2.5477001029213842</c:v>
                </c:pt>
                <c:pt idx="42">
                  <c:v>-3.6595676796681822</c:v>
                </c:pt>
                <c:pt idx="43">
                  <c:v>-2.2361748369958945</c:v>
                </c:pt>
                <c:pt idx="44">
                  <c:v>-1.0735285745655057</c:v>
                </c:pt>
                <c:pt idx="45">
                  <c:v>-2.5029970095772569</c:v>
                </c:pt>
                <c:pt idx="46">
                  <c:v>-0.87686861943653749</c:v>
                </c:pt>
                <c:pt idx="47">
                  <c:v>-0.3199675414370336</c:v>
                </c:pt>
                <c:pt idx="48">
                  <c:v>-0.16443757826200991</c:v>
                </c:pt>
                <c:pt idx="49">
                  <c:v>0.56404261145170465</c:v>
                </c:pt>
                <c:pt idx="50">
                  <c:v>0.72962430074262996</c:v>
                </c:pt>
                <c:pt idx="51">
                  <c:v>0.46059691400067621</c:v>
                </c:pt>
                <c:pt idx="52">
                  <c:v>-0.25953632774051594</c:v>
                </c:pt>
                <c:pt idx="53">
                  <c:v>-0.55840791698335634</c:v>
                </c:pt>
                <c:pt idx="54">
                  <c:v>-0.22396379960307727</c:v>
                </c:pt>
                <c:pt idx="55">
                  <c:v>-0.42274395234463136</c:v>
                </c:pt>
                <c:pt idx="56">
                  <c:v>-0.86271088032592758</c:v>
                </c:pt>
                <c:pt idx="57">
                  <c:v>-0.65574899240068896</c:v>
                </c:pt>
                <c:pt idx="58">
                  <c:v>0.31449399635874919</c:v>
                </c:pt>
                <c:pt idx="59">
                  <c:v>0.19313566389156905</c:v>
                </c:pt>
                <c:pt idx="60">
                  <c:v>0.28323904311045589</c:v>
                </c:pt>
                <c:pt idx="61">
                  <c:v>0.57300679586059888</c:v>
                </c:pt>
                <c:pt idx="62">
                  <c:v>0.69894013176740188</c:v>
                </c:pt>
                <c:pt idx="63">
                  <c:v>-0.89367187020479977</c:v>
                </c:pt>
                <c:pt idx="64">
                  <c:v>0.66284833293644274</c:v>
                </c:pt>
                <c:pt idx="65">
                  <c:v>9.0063314510100606E-2</c:v>
                </c:pt>
                <c:pt idx="66">
                  <c:v>-0.78978846122335289</c:v>
                </c:pt>
                <c:pt idx="67">
                  <c:v>-2.1225889356568719</c:v>
                </c:pt>
                <c:pt idx="68">
                  <c:v>-1.4608652880536142</c:v>
                </c:pt>
                <c:pt idx="69">
                  <c:v>-0.18544030996429864</c:v>
                </c:pt>
                <c:pt idx="70">
                  <c:v>-6.0850559249531692E-2</c:v>
                </c:pt>
                <c:pt idx="71">
                  <c:v>-0.30668448514517638</c:v>
                </c:pt>
                <c:pt idx="72">
                  <c:v>-0.22656948985481362</c:v>
                </c:pt>
                <c:pt idx="73">
                  <c:v>-0.37510560218557104</c:v>
                </c:pt>
                <c:pt idx="74">
                  <c:v>-0.11991486044908116</c:v>
                </c:pt>
                <c:pt idx="75">
                  <c:v>-0.13204905873257974</c:v>
                </c:pt>
                <c:pt idx="76">
                  <c:v>-0.14091661341329531</c:v>
                </c:pt>
                <c:pt idx="77">
                  <c:v>-0.10162201854110119</c:v>
                </c:pt>
                <c:pt idx="78">
                  <c:v>-0.12788719693398642</c:v>
                </c:pt>
                <c:pt idx="79">
                  <c:v>-0.22154373314318865</c:v>
                </c:pt>
                <c:pt idx="80">
                  <c:v>4.1115242736170066E-2</c:v>
                </c:pt>
                <c:pt idx="81">
                  <c:v>0.2159982126560113</c:v>
                </c:pt>
                <c:pt idx="82">
                  <c:v>-0.20507019519705758</c:v>
                </c:pt>
                <c:pt idx="83">
                  <c:v>-5.4772056956300198E-2</c:v>
                </c:pt>
                <c:pt idx="84">
                  <c:v>-0.21318197413169981</c:v>
                </c:pt>
                <c:pt idx="85">
                  <c:v>-0.37640020877664915</c:v>
                </c:pt>
                <c:pt idx="86">
                  <c:v>1.8484164337975062</c:v>
                </c:pt>
                <c:pt idx="87">
                  <c:v>3.3182772526547057</c:v>
                </c:pt>
                <c:pt idx="88">
                  <c:v>2.4720255285470114</c:v>
                </c:pt>
                <c:pt idx="89">
                  <c:v>0.9667910649575423</c:v>
                </c:pt>
                <c:pt idx="90">
                  <c:v>0.52522347493970134</c:v>
                </c:pt>
                <c:pt idx="91">
                  <c:v>5.3111653863472004</c:v>
                </c:pt>
                <c:pt idx="92">
                  <c:v>3.9794945017220282</c:v>
                </c:pt>
                <c:pt idx="93">
                  <c:v>2.619209132457637</c:v>
                </c:pt>
                <c:pt idx="94">
                  <c:v>2.8880667831061846</c:v>
                </c:pt>
                <c:pt idx="95">
                  <c:v>2.6944791621773048</c:v>
                </c:pt>
                <c:pt idx="96">
                  <c:v>2.4202401223950005</c:v>
                </c:pt>
                <c:pt idx="97">
                  <c:v>1.8849209789797496</c:v>
                </c:pt>
                <c:pt idx="98">
                  <c:v>1.2740959923414994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10.900596421471173</c:v>
                </c:pt>
                <c:pt idx="1">
                  <c:v>14.871338083927158</c:v>
                </c:pt>
                <c:pt idx="2">
                  <c:v>14.306267244777297</c:v>
                </c:pt>
                <c:pt idx="3">
                  <c:v>13.79120879120879</c:v>
                </c:pt>
                <c:pt idx="4">
                  <c:v>13.417350527549825</c:v>
                </c:pt>
                <c:pt idx="5">
                  <c:v>12.040856031128405</c:v>
                </c:pt>
                <c:pt idx="6">
                  <c:v>13.755290496344749</c:v>
                </c:pt>
                <c:pt idx="7">
                  <c:v>17.458143074581429</c:v>
                </c:pt>
                <c:pt idx="8">
                  <c:v>15.888219796763268</c:v>
                </c:pt>
                <c:pt idx="9">
                  <c:v>13.903574087862992</c:v>
                </c:pt>
                <c:pt idx="10">
                  <c:v>13.94659300184162</c:v>
                </c:pt>
                <c:pt idx="11">
                  <c:v>12.539489671931957</c:v>
                </c:pt>
                <c:pt idx="12">
                  <c:v>10.428743235117258</c:v>
                </c:pt>
                <c:pt idx="13">
                  <c:v>12.692857142857143</c:v>
                </c:pt>
                <c:pt idx="14">
                  <c:v>13.918090748379495</c:v>
                </c:pt>
                <c:pt idx="15">
                  <c:v>5.6411901983663943</c:v>
                </c:pt>
                <c:pt idx="16">
                  <c:v>6.9150779896013868</c:v>
                </c:pt>
                <c:pt idx="17">
                  <c:v>8.2980549199084681</c:v>
                </c:pt>
                <c:pt idx="18">
                  <c:v>9.2124645892351253</c:v>
                </c:pt>
                <c:pt idx="19">
                  <c:v>6.294612794612795</c:v>
                </c:pt>
                <c:pt idx="20">
                  <c:v>10.597554196775986</c:v>
                </c:pt>
                <c:pt idx="21">
                  <c:v>12.213105726872246</c:v>
                </c:pt>
                <c:pt idx="22">
                  <c:v>13.332242225859247</c:v>
                </c:pt>
                <c:pt idx="23">
                  <c:v>10.020000000000001</c:v>
                </c:pt>
                <c:pt idx="24">
                  <c:v>9.0819496518478839</c:v>
                </c:pt>
                <c:pt idx="25">
                  <c:v>5.4920382165605091</c:v>
                </c:pt>
                <c:pt idx="26">
                  <c:v>6.8834774331720476</c:v>
                </c:pt>
                <c:pt idx="27">
                  <c:v>8.7023021128981384</c:v>
                </c:pt>
                <c:pt idx="28">
                  <c:v>7.1674761084129717</c:v>
                </c:pt>
                <c:pt idx="29">
                  <c:v>3.8637780548628431</c:v>
                </c:pt>
                <c:pt idx="30">
                  <c:v>3.6163106796116504</c:v>
                </c:pt>
                <c:pt idx="31">
                  <c:v>-0.92255213582448248</c:v>
                </c:pt>
                <c:pt idx="32">
                  <c:v>0.96919027713268313</c:v>
                </c:pt>
                <c:pt idx="33">
                  <c:v>-0.19480519480519481</c:v>
                </c:pt>
                <c:pt idx="34">
                  <c:v>-10.983910891089108</c:v>
                </c:pt>
                <c:pt idx="35">
                  <c:v>-19.484000929728055</c:v>
                </c:pt>
                <c:pt idx="36">
                  <c:v>-16.077944258986104</c:v>
                </c:pt>
                <c:pt idx="37">
                  <c:v>-11.121670042062625</c:v>
                </c:pt>
                <c:pt idx="38">
                  <c:v>-1.4468750000000001</c:v>
                </c:pt>
                <c:pt idx="39">
                  <c:v>-0.10192081536652293</c:v>
                </c:pt>
                <c:pt idx="40">
                  <c:v>1.2808192201654194</c:v>
                </c:pt>
                <c:pt idx="41">
                  <c:v>-3.8682606286121448</c:v>
                </c:pt>
                <c:pt idx="42">
                  <c:v>-9.2908989391401455</c:v>
                </c:pt>
                <c:pt idx="43">
                  <c:v>-10.181115672542864</c:v>
                </c:pt>
                <c:pt idx="44">
                  <c:v>-9.5657902227571778</c:v>
                </c:pt>
                <c:pt idx="45">
                  <c:v>-5.8293482986207161</c:v>
                </c:pt>
                <c:pt idx="46">
                  <c:v>3.0541499461883928</c:v>
                </c:pt>
                <c:pt idx="47">
                  <c:v>-0.69931050293454766</c:v>
                </c:pt>
                <c:pt idx="48">
                  <c:v>-0.41109394565502472</c:v>
                </c:pt>
                <c:pt idx="49">
                  <c:v>1.4838911725691648</c:v>
                </c:pt>
                <c:pt idx="50">
                  <c:v>1.7978858890496643</c:v>
                </c:pt>
                <c:pt idx="51">
                  <c:v>0.59779599476683498</c:v>
                </c:pt>
                <c:pt idx="52">
                  <c:v>-0.72474295293578028</c:v>
                </c:pt>
                <c:pt idx="53">
                  <c:v>-0.66617084833102169</c:v>
                </c:pt>
                <c:pt idx="54">
                  <c:v>-1.4696602616289525</c:v>
                </c:pt>
                <c:pt idx="55">
                  <c:v>-0.76519932459280171</c:v>
                </c:pt>
                <c:pt idx="56">
                  <c:v>3.1359376486372121</c:v>
                </c:pt>
                <c:pt idx="57">
                  <c:v>1.7983916116588892</c:v>
                </c:pt>
                <c:pt idx="58">
                  <c:v>4.1703214308821632</c:v>
                </c:pt>
                <c:pt idx="59">
                  <c:v>1.9215361814296785</c:v>
                </c:pt>
                <c:pt idx="60">
                  <c:v>1.9892221813826811</c:v>
                </c:pt>
                <c:pt idx="61">
                  <c:v>1.8057899880978303</c:v>
                </c:pt>
                <c:pt idx="62">
                  <c:v>1.7940009002741744</c:v>
                </c:pt>
                <c:pt idx="63">
                  <c:v>0.69071342349162179</c:v>
                </c:pt>
                <c:pt idx="64">
                  <c:v>1.5040928838730638</c:v>
                </c:pt>
                <c:pt idx="65">
                  <c:v>-0.69758130875096103</c:v>
                </c:pt>
                <c:pt idx="66">
                  <c:v>-8.8482524701371468E-2</c:v>
                </c:pt>
                <c:pt idx="67">
                  <c:v>-0.96704824095564035</c:v>
                </c:pt>
                <c:pt idx="68">
                  <c:v>-1.1936138380505401</c:v>
                </c:pt>
                <c:pt idx="69">
                  <c:v>-2.6995514149670021</c:v>
                </c:pt>
                <c:pt idx="70">
                  <c:v>-3.3615822461092644</c:v>
                </c:pt>
                <c:pt idx="71">
                  <c:v>3.518627372579604</c:v>
                </c:pt>
                <c:pt idx="72">
                  <c:v>-4.6455014379720545</c:v>
                </c:pt>
                <c:pt idx="73">
                  <c:v>-3.9867418426979717</c:v>
                </c:pt>
                <c:pt idx="74">
                  <c:v>-3.1177863716761101</c:v>
                </c:pt>
                <c:pt idx="75">
                  <c:v>-3.5703391069973462</c:v>
                </c:pt>
                <c:pt idx="76">
                  <c:v>-0.33754444608300971</c:v>
                </c:pt>
                <c:pt idx="77">
                  <c:v>-0.27208475931972287</c:v>
                </c:pt>
                <c:pt idx="78">
                  <c:v>-0.35578874018814155</c:v>
                </c:pt>
                <c:pt idx="79">
                  <c:v>-1.4556243799852471</c:v>
                </c:pt>
                <c:pt idx="80">
                  <c:v>-2.8616208944374364</c:v>
                </c:pt>
                <c:pt idx="81">
                  <c:v>-2.2770498601370353</c:v>
                </c:pt>
                <c:pt idx="82">
                  <c:v>-3.7210317676885447</c:v>
                </c:pt>
                <c:pt idx="83">
                  <c:v>-3.4821750149793278</c:v>
                </c:pt>
                <c:pt idx="84">
                  <c:v>-3.4042496494155814</c:v>
                </c:pt>
                <c:pt idx="85">
                  <c:v>-3.8493194684225318</c:v>
                </c:pt>
                <c:pt idx="86">
                  <c:v>-3.0762211792963936</c:v>
                </c:pt>
                <c:pt idx="87">
                  <c:v>-1.2842775182513653</c:v>
                </c:pt>
                <c:pt idx="88">
                  <c:v>-2.2228022463774217</c:v>
                </c:pt>
                <c:pt idx="89">
                  <c:v>-5.1956568770620368</c:v>
                </c:pt>
                <c:pt idx="90">
                  <c:v>-6.0851133989777688</c:v>
                </c:pt>
                <c:pt idx="91">
                  <c:v>-0.74704253025692857</c:v>
                </c:pt>
                <c:pt idx="92">
                  <c:v>-2.0204901268399826</c:v>
                </c:pt>
                <c:pt idx="93">
                  <c:v>-3.9262441671634423</c:v>
                </c:pt>
                <c:pt idx="94">
                  <c:v>-3.1424917139988722</c:v>
                </c:pt>
                <c:pt idx="95">
                  <c:v>-2.4651984657156403</c:v>
                </c:pt>
                <c:pt idx="96">
                  <c:v>-3.1290247296678224</c:v>
                </c:pt>
                <c:pt idx="97">
                  <c:v>-3.0103245809648991</c:v>
                </c:pt>
                <c:pt idx="98">
                  <c:v>-4.4871850659240238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cross"/>
        <c:minorTickMark val="cross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#,##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Basilicata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0.0</c:formatCode>
                <c:ptCount val="3"/>
                <c:pt idx="0" formatCode="#,##0.0_ ;\-#,##0.0\ ">
                  <c:v>-6.4070711595831682</c:v>
                </c:pt>
                <c:pt idx="1">
                  <c:v>-0.98194081157222801</c:v>
                </c:pt>
                <c:pt idx="2" formatCode="#,##0.0_ ;\-#,##0.0\ ">
                  <c:v>-8.6151410826619994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12.273459768390591</c:v>
                </c:pt>
                <c:pt idx="2">
                  <c:v>19.974099184886114</c:v>
                </c:pt>
                <c:pt idx="3">
                  <c:v>20.859721200595633</c:v>
                </c:pt>
                <c:pt idx="4">
                  <c:v>23.109370099404085</c:v>
                </c:pt>
                <c:pt idx="5">
                  <c:v>21.392609907399081</c:v>
                </c:pt>
                <c:pt idx="6">
                  <c:v>18.90666442757442</c:v>
                </c:pt>
                <c:pt idx="8">
                  <c:v>22.77795458785571</c:v>
                </c:pt>
                <c:pt idx="9">
                  <c:v>25.381420557393835</c:v>
                </c:pt>
                <c:pt idx="10">
                  <c:v>35.904152907268461</c:v>
                </c:pt>
                <c:pt idx="11">
                  <c:v>51.456356448712683</c:v>
                </c:pt>
                <c:pt idx="12">
                  <c:v>74.255090004615624</c:v>
                </c:pt>
                <c:pt idx="13">
                  <c:v>118.89953176113404</c:v>
                </c:pt>
                <c:pt idx="14">
                  <c:v>154.11415477554422</c:v>
                </c:pt>
                <c:pt idx="15">
                  <c:v>214.11814060054536</c:v>
                </c:pt>
                <c:pt idx="16">
                  <c:v>239.95225316279232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50-41D9-8297-A7820DC290A7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DAE-4AA0-88C8-72484A9A0D90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A16-4E34-AD17-7772EEB8EA6C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96.113979071507615</c:v>
                </c:pt>
                <c:pt idx="2">
                  <c:v>95.658713007311675</c:v>
                </c:pt>
                <c:pt idx="3">
                  <c:v>100.09247595925818</c:v>
                </c:pt>
                <c:pt idx="4">
                  <c:v>109.70793878590344</c:v>
                </c:pt>
                <c:pt idx="5">
                  <c:v>106.30767047347258</c:v>
                </c:pt>
                <c:pt idx="6">
                  <c:v>104.74472589903606</c:v>
                </c:pt>
                <c:pt idx="7">
                  <c:v>107.48140321221653</c:v>
                </c:pt>
                <c:pt idx="8">
                  <c:v>111.21092636350274</c:v>
                </c:pt>
                <c:pt idx="9">
                  <c:v>113.63664072959372</c:v>
                </c:pt>
                <c:pt idx="10">
                  <c:v>117.3468558822201</c:v>
                </c:pt>
                <c:pt idx="11">
                  <c:v>117.75131089546178</c:v>
                </c:pt>
                <c:pt idx="12">
                  <c:v>121.9167919155167</c:v>
                </c:pt>
                <c:pt idx="13">
                  <c:v>122.70944265755699</c:v>
                </c:pt>
                <c:pt idx="14">
                  <c:v>126.66863134988027</c:v>
                </c:pt>
                <c:pt idx="15">
                  <c:v>131.19891934080314</c:v>
                </c:pt>
                <c:pt idx="16">
                  <c:v>135.75740238641379</c:v>
                </c:pt>
                <c:pt idx="17">
                  <c:v>139.53417780580381</c:v>
                </c:pt>
                <c:pt idx="18">
                  <c:v>144.63111424062637</c:v>
                </c:pt>
                <c:pt idx="19">
                  <c:v>152.8536142311803</c:v>
                </c:pt>
                <c:pt idx="20">
                  <c:v>157.92267778467897</c:v>
                </c:pt>
                <c:pt idx="21">
                  <c:v>157.48938117500725</c:v>
                </c:pt>
                <c:pt idx="22">
                  <c:v>156.70767354878663</c:v>
                </c:pt>
                <c:pt idx="23">
                  <c:v>152.62683033313576</c:v>
                </c:pt>
                <c:pt idx="24">
                  <c:v>154.30553795832589</c:v>
                </c:pt>
                <c:pt idx="25">
                  <c:v>152.3303642317814</c:v>
                </c:pt>
                <c:pt idx="26">
                  <c:v>155.91709727850841</c:v>
                </c:pt>
                <c:pt idx="27">
                  <c:v>158.57262269918655</c:v>
                </c:pt>
                <c:pt idx="28">
                  <c:v>154.08508880603677</c:v>
                </c:pt>
                <c:pt idx="29">
                  <c:v>145.28105915513396</c:v>
                </c:pt>
                <c:pt idx="30">
                  <c:v>140.5680083130907</c:v>
                </c:pt>
                <c:pt idx="31">
                  <c:v>143.08416932714928</c:v>
                </c:pt>
                <c:pt idx="32">
                  <c:v>139.01726255216036</c:v>
                </c:pt>
                <c:pt idx="33">
                  <c:v>141.49161424423306</c:v>
                </c:pt>
                <c:pt idx="34">
                  <c:v>139.48476678891143</c:v>
                </c:pt>
                <c:pt idx="35">
                  <c:v>151.99715660504557</c:v>
                </c:pt>
                <c:pt idx="36">
                  <c:v>156.98893626032793</c:v>
                </c:pt>
                <c:pt idx="37">
                  <c:v>157.23852524309203</c:v>
                </c:pt>
                <c:pt idx="38">
                  <c:v>161.06597862852553</c:v>
                </c:pt>
                <c:pt idx="39">
                  <c:v>158.41932185190504</c:v>
                </c:pt>
                <c:pt idx="40">
                  <c:v>143.22099983546664</c:v>
                </c:pt>
                <c:pt idx="41">
                  <c:v>157.74657185267787</c:v>
                </c:pt>
                <c:pt idx="42">
                  <c:v>159.42527947786803</c:v>
                </c:pt>
                <c:pt idx="43">
                  <c:v>161.09891930645381</c:v>
                </c:pt>
                <c:pt idx="44">
                  <c:v>162.69654218597438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0.13110754037119599"/>
              <c:y val="1.511886584354630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1509855079951437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7E-4F3D-AA3E-E486E277CAA3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7E-4F3D-AA3E-E486E277CAA3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37E-4F3D-AA3E-E486E277CAA3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7E-4F3D-AA3E-E486E277C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37E-4F3D-AA3E-E486E277C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0.28181542701028878"/>
              <c:y val="3.069587091012312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624362574040844"/>
          <c:y val="1.9410604452442876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394753086419747E-2"/>
          <c:y val="6.6630745637667341E-2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29.128014842300558</c:v>
                </c:pt>
                <c:pt idx="1">
                  <c:v>12.898040235455399</c:v>
                </c:pt>
                <c:pt idx="3">
                  <c:v>1.0040160642570282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66.233766233766232</c:v>
                </c:pt>
                <c:pt idx="1">
                  <c:v>76.896527268858904</c:v>
                </c:pt>
                <c:pt idx="3">
                  <c:v>18.875502008032129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2.4118738404452689</c:v>
                </c:pt>
                <c:pt idx="1">
                  <c:v>5.9454859223186212</c:v>
                </c:pt>
                <c:pt idx="3">
                  <c:v>27.309236947791167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1.6697588126159555</c:v>
                </c:pt>
                <c:pt idx="1">
                  <c:v>3.2623342237772155</c:v>
                </c:pt>
                <c:pt idx="3">
                  <c:v>37.550200803212853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0.55658627087198509</c:v>
                </c:pt>
                <c:pt idx="1">
                  <c:v>0.99761234958984424</c:v>
                </c:pt>
                <c:pt idx="3">
                  <c:v>15.261044176706829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49228395061731"/>
          <c:y val="0.13652319633092255"/>
          <c:w val="0.22127901234567904"/>
          <c:h val="0.369394115028265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52.5</c:v>
                </c:pt>
                <c:pt idx="1">
                  <c:v>53.8</c:v>
                </c:pt>
                <c:pt idx="3">
                  <c:v>57.4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83-4845-962E-9F4F70354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70.5</c:v>
                </c:pt>
                <c:pt idx="1">
                  <c:v>74.599999999999994</c:v>
                </c:pt>
                <c:pt idx="3">
                  <c:v>69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83-4845-962E-9F4F703548B6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Basilicata</c:v>
                  </c:pt>
                  <c:pt idx="1">
                    <c:v>Italia</c:v>
                  </c:pt>
                  <c:pt idx="3">
                    <c:v>Basilicata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35.4</c:v>
                </c:pt>
                <c:pt idx="1">
                  <c:v>33.5</c:v>
                </c:pt>
                <c:pt idx="3">
                  <c:v>45.4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83-4845-962E-9F4F70354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Agric-Basil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0.0</c:formatCode>
                <c:ptCount val="19"/>
                <c:pt idx="0">
                  <c:v>73.8</c:v>
                </c:pt>
                <c:pt idx="1">
                  <c:v>72.900000000000006</c:v>
                </c:pt>
                <c:pt idx="2">
                  <c:v>75.599999999999994</c:v>
                </c:pt>
                <c:pt idx="4">
                  <c:v>76.2</c:v>
                </c:pt>
                <c:pt idx="5">
                  <c:v>76.599999999999994</c:v>
                </c:pt>
                <c:pt idx="6">
                  <c:v>77.3</c:v>
                </c:pt>
                <c:pt idx="7">
                  <c:v>74.900000000000006</c:v>
                </c:pt>
                <c:pt idx="8">
                  <c:v>74.8</c:v>
                </c:pt>
                <c:pt idx="10">
                  <c:v>73.2</c:v>
                </c:pt>
                <c:pt idx="11">
                  <c:v>57.4</c:v>
                </c:pt>
                <c:pt idx="12">
                  <c:v>39.6</c:v>
                </c:pt>
                <c:pt idx="13">
                  <c:v>28</c:v>
                </c:pt>
                <c:pt idx="14">
                  <c:v>19</c:v>
                </c:pt>
                <c:pt idx="15">
                  <c:v>11.6</c:v>
                </c:pt>
                <c:pt idx="16">
                  <c:v>11.4</c:v>
                </c:pt>
                <c:pt idx="17">
                  <c:v>7.1</c:v>
                </c:pt>
                <c:pt idx="18">
                  <c:v>6.7679923436099241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Ind-Basil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19.5</c:v>
                </c:pt>
                <c:pt idx="1">
                  <c:v>19.899999999999999</c:v>
                </c:pt>
                <c:pt idx="2">
                  <c:v>16.8</c:v>
                </c:pt>
                <c:pt idx="4">
                  <c:v>15.5</c:v>
                </c:pt>
                <c:pt idx="5">
                  <c:v>14.2</c:v>
                </c:pt>
                <c:pt idx="6">
                  <c:v>13.3</c:v>
                </c:pt>
                <c:pt idx="7">
                  <c:v>14</c:v>
                </c:pt>
                <c:pt idx="8">
                  <c:v>14.2</c:v>
                </c:pt>
                <c:pt idx="10" formatCode="0.0">
                  <c:v>15</c:v>
                </c:pt>
                <c:pt idx="11">
                  <c:v>26.5</c:v>
                </c:pt>
                <c:pt idx="12">
                  <c:v>34.200000000000003</c:v>
                </c:pt>
                <c:pt idx="13">
                  <c:v>31.6</c:v>
                </c:pt>
                <c:pt idx="14">
                  <c:v>31.8</c:v>
                </c:pt>
                <c:pt idx="15">
                  <c:v>30.7</c:v>
                </c:pt>
                <c:pt idx="16">
                  <c:v>25.4</c:v>
                </c:pt>
                <c:pt idx="17" formatCode="0.00">
                  <c:v>25.4</c:v>
                </c:pt>
                <c:pt idx="18" formatCode="0.0">
                  <c:v>25.263832556272042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Servizi-Basil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6.7</c:v>
                </c:pt>
                <c:pt idx="1">
                  <c:v>7.2</c:v>
                </c:pt>
                <c:pt idx="2">
                  <c:v>7.6</c:v>
                </c:pt>
                <c:pt idx="4">
                  <c:v>8.3000000000000007</c:v>
                </c:pt>
                <c:pt idx="5">
                  <c:v>9.1999999999999993</c:v>
                </c:pt>
                <c:pt idx="6">
                  <c:v>9.4</c:v>
                </c:pt>
                <c:pt idx="7">
                  <c:v>11.1</c:v>
                </c:pt>
                <c:pt idx="8">
                  <c:v>11</c:v>
                </c:pt>
                <c:pt idx="10" formatCode="0.0">
                  <c:v>11.8</c:v>
                </c:pt>
                <c:pt idx="11">
                  <c:v>16.100000000000001</c:v>
                </c:pt>
                <c:pt idx="12">
                  <c:v>26.2</c:v>
                </c:pt>
                <c:pt idx="13">
                  <c:v>40.4</c:v>
                </c:pt>
                <c:pt idx="14">
                  <c:v>49.2</c:v>
                </c:pt>
                <c:pt idx="15">
                  <c:v>57.7</c:v>
                </c:pt>
                <c:pt idx="16" formatCode="0.0">
                  <c:v>63.3</c:v>
                </c:pt>
                <c:pt idx="17">
                  <c:v>67.5</c:v>
                </c:pt>
                <c:pt idx="18" formatCode="0.0">
                  <c:v>67.968175100118003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4960317460311E-2"/>
          <c:y val="3.9430555555555555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156.11744273215615</c:v>
                </c:pt>
                <c:pt idx="1">
                  <c:v>152.34369818128758</c:v>
                </c:pt>
                <c:pt idx="2">
                  <c:v>139.48861494691783</c:v>
                </c:pt>
                <c:pt idx="3">
                  <c:v>136.52936474658</c:v>
                </c:pt>
                <c:pt idx="4">
                  <c:v>127.0208508986764</c:v>
                </c:pt>
                <c:pt idx="5">
                  <c:v>89.537675854099049</c:v>
                </c:pt>
                <c:pt idx="6">
                  <c:v>64.588076161192078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latin typeface="Arial Narrow" panose="020B0606020202030204" pitchFamily="34" charset="0"/>
                  </a:rPr>
                  <a:t> 1.000 </a:t>
                </a:r>
                <a:endParaRPr lang="en-US" sz="7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81004326167349E-3"/>
              <c:y val="5.79182348519801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50561160406791"/>
          <c:y val="1.3980751040049958E-2"/>
          <c:w val="0.85399953405453588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Basilicata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28.972921639424715</c:v>
                </c:pt>
                <c:pt idx="1">
                  <c:v>31.899884680512248</c:v>
                </c:pt>
                <c:pt idx="2">
                  <c:v>37.294549168910763</c:v>
                </c:pt>
                <c:pt idx="3">
                  <c:v>46.726735782204109</c:v>
                </c:pt>
                <c:pt idx="4">
                  <c:v>48.020729597987319</c:v>
                </c:pt>
                <c:pt idx="5">
                  <c:v>47.769368718298736</c:v>
                </c:pt>
                <c:pt idx="6">
                  <c:v>65.322921063739983</c:v>
                </c:pt>
                <c:pt idx="7">
                  <c:v>76.041081512580192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8-4007-BA2A-0CA803F13AE2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8-4007-BA2A-0CA803F13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1.5709845192726273E-2"/>
              <c:y val="6.352374742966046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8615415556086"/>
          <c:y val="8.1931709897004046E-3"/>
          <c:w val="0.58186099676434722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472763016048E-2"/>
          <c:y val="9.6933601574986303E-2"/>
          <c:w val="0.86649735449735454"/>
          <c:h val="0.652444761044610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Basilicata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7.640634922319224</c:v>
                </c:pt>
                <c:pt idx="1">
                  <c:v>12.322805104476961</c:v>
                </c:pt>
                <c:pt idx="2">
                  <c:v>15.535117368686866</c:v>
                </c:pt>
                <c:pt idx="3">
                  <c:v>22.524729164938783</c:v>
                </c:pt>
                <c:pt idx="4">
                  <c:v>41.976713439578162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554230874923371"/>
          <c:y val="3.126666637947003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17.816052398075069</c:v>
                </c:pt>
                <c:pt idx="3">
                  <c:v>26.799949386308995</c:v>
                </c:pt>
                <c:pt idx="4">
                  <c:v>4.5801526717557248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2-4D5D-9FD8-B8E859654264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18.264918327979064</c:v>
                </c:pt>
                <c:pt idx="3">
                  <c:v>18.575224598253829</c:v>
                </c:pt>
                <c:pt idx="4">
                  <c:v>5.343511450381679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2-4D5D-9FD8-B8E859654264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23.731112008140229</c:v>
                </c:pt>
                <c:pt idx="3">
                  <c:v>19.815260027837532</c:v>
                </c:pt>
                <c:pt idx="4">
                  <c:v>26.717557251908396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B2-4D5D-9FD8-B8E859654264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29.683189570982393</c:v>
                </c:pt>
                <c:pt idx="3">
                  <c:v>19.865873718840945</c:v>
                </c:pt>
                <c:pt idx="4">
                  <c:v>35.114503816793892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B2-4D5D-9FD8-B8E859654264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Basilicata</c:v>
                  </c:pt>
                  <c:pt idx="3">
                    <c:v>Italia</c:v>
                  </c:pt>
                  <c:pt idx="4">
                    <c:v>Basilicata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10.504727694823254</c:v>
                </c:pt>
                <c:pt idx="3">
                  <c:v>14.943692268758699</c:v>
                </c:pt>
                <c:pt idx="4">
                  <c:v>28.244274809160309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B2-4D5D-9FD8-B8E859654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8400821379504"/>
          <c:y val="0.11931752510294011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Potenza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114.77556109725685</c:v>
                </c:pt>
                <c:pt idx="2">
                  <c:v>126.8703241895262</c:v>
                </c:pt>
                <c:pt idx="4">
                  <c:v>100.74812967581049</c:v>
                </c:pt>
                <c:pt idx="5">
                  <c:v>104.86284289276809</c:v>
                </c:pt>
                <c:pt idx="6">
                  <c:v>113.84039900249378</c:v>
                </c:pt>
                <c:pt idx="7">
                  <c:v>136.09725685785537</c:v>
                </c:pt>
                <c:pt idx="8">
                  <c:v>156.4837905236908</c:v>
                </c:pt>
                <c:pt idx="10">
                  <c:v>203.05486284289282</c:v>
                </c:pt>
                <c:pt idx="11">
                  <c:v>271.50872817955116</c:v>
                </c:pt>
                <c:pt idx="12">
                  <c:v>352.86783042394018</c:v>
                </c:pt>
                <c:pt idx="13">
                  <c:v>401.24688279301745</c:v>
                </c:pt>
                <c:pt idx="14">
                  <c:v>409.66334164588528</c:v>
                </c:pt>
                <c:pt idx="15">
                  <c:v>430.54862842892777</c:v>
                </c:pt>
                <c:pt idx="16">
                  <c:v>416.33416458852872</c:v>
                </c:pt>
                <c:pt idx="17">
                  <c:v>404.30174563591027</c:v>
                </c:pt>
                <c:pt idx="18">
                  <c:v>398.12967581047383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85-4F36-93BF-B04E20EF4229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102.56207400194741</c:v>
                </c:pt>
                <c:pt idx="2">
                  <c:v>105.21137617656603</c:v>
                </c:pt>
                <c:pt idx="4">
                  <c:v>96.527101590392732</c:v>
                </c:pt>
                <c:pt idx="5">
                  <c:v>95.176079195066549</c:v>
                </c:pt>
                <c:pt idx="6">
                  <c:v>96.101103537812406</c:v>
                </c:pt>
                <c:pt idx="7">
                  <c:v>99.839743589743605</c:v>
                </c:pt>
                <c:pt idx="8">
                  <c:v>105.05923401493023</c:v>
                </c:pt>
                <c:pt idx="10">
                  <c:v>120.78667640376501</c:v>
                </c:pt>
                <c:pt idx="11">
                  <c:v>121.80704316780266</c:v>
                </c:pt>
                <c:pt idx="12">
                  <c:v>110.84063615709185</c:v>
                </c:pt>
                <c:pt idx="13">
                  <c:v>110.68646543330087</c:v>
                </c:pt>
                <c:pt idx="14">
                  <c:v>110.61546575787082</c:v>
                </c:pt>
                <c:pt idx="15">
                  <c:v>107.2987666342097</c:v>
                </c:pt>
                <c:pt idx="16">
                  <c:v>103.70415449529375</c:v>
                </c:pt>
                <c:pt idx="17">
                  <c:v>96.589987017202205</c:v>
                </c:pt>
                <c:pt idx="18">
                  <c:v>94.55939629990263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85-4F36-93BF-B04E20EF4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2.114110019504442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235604930246758"/>
          <c:y val="5.6030123528136994E-4"/>
          <c:w val="0.64489026113762038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>
                <a:solidFill>
                  <a:sysClr val="windowText" lastClr="000000"/>
                </a:solidFill>
              </a:rPr>
              <a:t>65 anni e più</a:t>
            </a:r>
          </a:p>
        </c:rich>
      </c:tx>
      <c:layout>
        <c:manualLayout>
          <c:xMode val="edge"/>
          <c:yMode val="edge"/>
          <c:x val="0.39778543307086617"/>
          <c:y val="1.7772511848341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659664575826327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B5-4897-9CF4-1EF664354662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B5-4897-9CF4-1EF66435466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B5-4897-9CF4-1EF664354662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DB5-4897-9CF4-1EF66435466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Potenza</c:v>
                  </c:pt>
                  <c:pt idx="1">
                    <c:v>Altri comuni</c:v>
                  </c:pt>
                  <c:pt idx="2">
                    <c:v>Potenza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 formatCode="0.00">
                  <c:v>4.6003648735269467</c:v>
                </c:pt>
                <c:pt idx="1">
                  <c:v>4.8</c:v>
                </c:pt>
                <c:pt idx="2" formatCode="0.00">
                  <c:v>24.794876612802206</c:v>
                </c:pt>
                <c:pt idx="3">
                  <c:v>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B5-4897-9CF4-1EF664354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Potenza</c:v>
                  </c:pt>
                  <c:pt idx="1">
                    <c:v>Altri comuni</c:v>
                  </c:pt>
                  <c:pt idx="2">
                    <c:v>Potenza</c:v>
                  </c:pt>
                  <c:pt idx="3">
                    <c:v>Altri comuni</c:v>
                  </c:pt>
                  <c:pt idx="4">
                    <c:v>Potenza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6.27453754465391</c:v>
                </c:pt>
                <c:pt idx="1">
                  <c:v>1.4561443022356271</c:v>
                </c:pt>
                <c:pt idx="2">
                  <c:v>26.024586827322317</c:v>
                </c:pt>
                <c:pt idx="3">
                  <c:v>15.147496531469749</c:v>
                </c:pt>
                <c:pt idx="4">
                  <c:v>39.5</c:v>
                </c:pt>
                <c:pt idx="5">
                  <c:v>37.299999999999997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F4-4796-A080-997B91CBF3C1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Potenza</c:v>
                  </c:pt>
                  <c:pt idx="1">
                    <c:v>Altri comuni</c:v>
                  </c:pt>
                  <c:pt idx="2">
                    <c:v>Potenza</c:v>
                  </c:pt>
                  <c:pt idx="3">
                    <c:v>Altri comuni</c:v>
                  </c:pt>
                  <c:pt idx="4">
                    <c:v>Potenza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2.0974074205071975</c:v>
                </c:pt>
                <c:pt idx="1">
                  <c:v>0.44438351335206966</c:v>
                </c:pt>
                <c:pt idx="2">
                  <c:v>5.9415452251078724</c:v>
                </c:pt>
                <c:pt idx="3">
                  <c:v>2.3837004770958421</c:v>
                </c:pt>
                <c:pt idx="4">
                  <c:v>23.7</c:v>
                </c:pt>
                <c:pt idx="5">
                  <c:v>14.1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F4-4796-A080-997B91CBF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104883441279E-2"/>
          <c:y val="0.13721659978238232"/>
          <c:w val="0.85960593822145959"/>
          <c:h val="0.63383884592434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solidFill>
                <a:srgbClr val="41B39D"/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solidFill>
                  <a:srgbClr val="41B39D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59-4B5D-9AFF-1B2E6ACF76C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35.799999999999997</c:v>
                </c:pt>
                <c:pt idx="1">
                  <c:v>74.599999999999994</c:v>
                </c:pt>
                <c:pt idx="3">
                  <c:v>0.56505036491947647</c:v>
                </c:pt>
                <c:pt idx="4">
                  <c:v>6.6147212997141835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59-4B5D-9AFF-1B2E6ACF76C3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solidFill>
                <a:srgbClr val="E5B946"/>
              </a:solidFill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959-4B5D-9AFF-1B2E6ACF76C3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solidFill>
                  <a:srgbClr val="E5B9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59-4B5D-9AFF-1B2E6ACF76C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22.1</c:v>
                </c:pt>
                <c:pt idx="1">
                  <c:v>14.9</c:v>
                </c:pt>
                <c:pt idx="3">
                  <c:v>15.999731588153688</c:v>
                </c:pt>
                <c:pt idx="4">
                  <c:v>26.793858873627325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59-4B5D-9AFF-1B2E6ACF76C3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solidFill>
                <a:srgbClr val="5B44B8"/>
              </a:solidFill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solidFill>
                  <a:srgbClr val="5B44B8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2959-4B5D-9AFF-1B2E6ACF76C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42.1</c:v>
                </c:pt>
                <c:pt idx="1">
                  <c:v>10.5</c:v>
                </c:pt>
                <c:pt idx="3">
                  <c:v>83.435218046926849</c:v>
                </c:pt>
                <c:pt idx="4">
                  <c:v>66.59141982665848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59-4B5D-9AFF-1B2E6ACF7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6372320701291652"/>
          <c:y val="1.5457874600741772E-2"/>
          <c:w val="0.47608704084403242"/>
          <c:h val="8.8970996010342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48.27</c:v>
                </c:pt>
                <c:pt idx="1">
                  <c:v>63.88</c:v>
                </c:pt>
                <c:pt idx="3">
                  <c:v>62.31</c:v>
                </c:pt>
                <c:pt idx="4">
                  <c:v>57.01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5-4620-88D6-EE1A814DB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75.959999999999994</c:v>
                </c:pt>
                <c:pt idx="1">
                  <c:v>89.04</c:v>
                </c:pt>
                <c:pt idx="3">
                  <c:v>69.59</c:v>
                </c:pt>
                <c:pt idx="4">
                  <c:v>67.48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95-4620-88D6-EE1A814DBE4D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Potenza</c:v>
                  </c:pt>
                  <c:pt idx="1">
                    <c:v>Altri comuni</c:v>
                  </c:pt>
                  <c:pt idx="3">
                    <c:v>Potenza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21.81</c:v>
                </c:pt>
                <c:pt idx="1">
                  <c:v>39.32</c:v>
                </c:pt>
                <c:pt idx="3">
                  <c:v>55.15</c:v>
                </c:pt>
                <c:pt idx="4">
                  <c:v>46.01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95-4620-88D6-EE1A814DB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206641</c:v>
                </c:pt>
                <c:pt idx="1">
                  <c:v>170651</c:v>
                </c:pt>
                <c:pt idx="2">
                  <c:v>167217</c:v>
                </c:pt>
                <c:pt idx="3">
                  <c:v>156231</c:v>
                </c:pt>
                <c:pt idx="4">
                  <c:v>177968</c:v>
                </c:pt>
                <c:pt idx="5">
                  <c:v>202463</c:v>
                </c:pt>
                <c:pt idx="6">
                  <c:v>182242</c:v>
                </c:pt>
                <c:pt idx="7">
                  <c:v>189489</c:v>
                </c:pt>
                <c:pt idx="8">
                  <c:v>171398</c:v>
                </c:pt>
                <c:pt idx="9">
                  <c:v>148487</c:v>
                </c:pt>
                <c:pt idx="10">
                  <c:v>116994</c:v>
                </c:pt>
                <c:pt idx="11">
                  <c:v>93542</c:v>
                </c:pt>
                <c:pt idx="12">
                  <c:v>76808</c:v>
                </c:pt>
                <c:pt idx="13">
                  <c:v>61977</c:v>
                </c:pt>
                <c:pt idx="14">
                  <c:v>57386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6A-4143-99D7-023EAA299DAB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292501</c:v>
                </c:pt>
                <c:pt idx="1">
                  <c:v>285534</c:v>
                </c:pt>
                <c:pt idx="2">
                  <c:v>267430</c:v>
                </c:pt>
                <c:pt idx="3">
                  <c:v>273763</c:v>
                </c:pt>
                <c:pt idx="4">
                  <c:v>291574</c:v>
                </c:pt>
                <c:pt idx="5">
                  <c:v>302509</c:v>
                </c:pt>
                <c:pt idx="6">
                  <c:v>403833</c:v>
                </c:pt>
                <c:pt idx="7">
                  <c:v>406713</c:v>
                </c:pt>
                <c:pt idx="8">
                  <c:v>370127</c:v>
                </c:pt>
                <c:pt idx="9">
                  <c:v>385293</c:v>
                </c:pt>
                <c:pt idx="10">
                  <c:v>406660</c:v>
                </c:pt>
                <c:pt idx="11">
                  <c:v>393005</c:v>
                </c:pt>
                <c:pt idx="12">
                  <c:v>382856</c:v>
                </c:pt>
                <c:pt idx="13">
                  <c:v>346487</c:v>
                </c:pt>
                <c:pt idx="14">
                  <c:v>334919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6A-4143-99D7-023EAA299DAB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25362</c:v>
                </c:pt>
                <c:pt idx="1">
                  <c:v>34086</c:v>
                </c:pt>
                <c:pt idx="2">
                  <c:v>34881</c:v>
                </c:pt>
                <c:pt idx="3">
                  <c:v>36104</c:v>
                </c:pt>
                <c:pt idx="4">
                  <c:v>38072</c:v>
                </c:pt>
                <c:pt idx="5">
                  <c:v>38279</c:v>
                </c:pt>
                <c:pt idx="6">
                  <c:v>41511</c:v>
                </c:pt>
                <c:pt idx="7">
                  <c:v>48095</c:v>
                </c:pt>
                <c:pt idx="8">
                  <c:v>61539</c:v>
                </c:pt>
                <c:pt idx="9">
                  <c:v>76406</c:v>
                </c:pt>
                <c:pt idx="10">
                  <c:v>86874</c:v>
                </c:pt>
                <c:pt idx="11">
                  <c:v>111221</c:v>
                </c:pt>
                <c:pt idx="12">
                  <c:v>118372</c:v>
                </c:pt>
                <c:pt idx="13">
                  <c:v>132704</c:v>
                </c:pt>
                <c:pt idx="14">
                  <c:v>137699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6A-4143-99D7-023EAA299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-6.6333145219102239</c:v>
                </c:pt>
                <c:pt idx="1">
                  <c:v>-5.4678324664826201</c:v>
                </c:pt>
                <c:pt idx="2">
                  <c:v>-4.731899089425438</c:v>
                </c:pt>
                <c:pt idx="3">
                  <c:v>-4.2188429449537086</c:v>
                </c:pt>
                <c:pt idx="4">
                  <c:v>-3.904831993654958</c:v>
                </c:pt>
                <c:pt idx="5">
                  <c:v>-3.6617451916477282</c:v>
                </c:pt>
                <c:pt idx="6">
                  <c:v>-3.5597440629623414</c:v>
                </c:pt>
                <c:pt idx="7">
                  <c:v>-2.5885407928252215</c:v>
                </c:pt>
                <c:pt idx="8">
                  <c:v>-2.9282903466894439</c:v>
                </c:pt>
                <c:pt idx="9">
                  <c:v>-2.0175251285023563</c:v>
                </c:pt>
                <c:pt idx="10">
                  <c:v>-2.4297240821804982</c:v>
                </c:pt>
                <c:pt idx="11">
                  <c:v>-1.4726293793755625</c:v>
                </c:pt>
                <c:pt idx="12">
                  <c:v>-2.080823025181886</c:v>
                </c:pt>
                <c:pt idx="13">
                  <c:v>-0.81562771685249302</c:v>
                </c:pt>
                <c:pt idx="14">
                  <c:v>-0.81619968579839242</c:v>
                </c:pt>
                <c:pt idx="15">
                  <c:v>-0.30676601131735887</c:v>
                </c:pt>
                <c:pt idx="16">
                  <c:v>-0.26463096563610572</c:v>
                </c:pt>
                <c:pt idx="17">
                  <c:v>-4.5566859356649329E-2</c:v>
                </c:pt>
                <c:pt idx="18">
                  <c:v>-2.2688101520674769E-2</c:v>
                </c:pt>
                <c:pt idx="19">
                  <c:v>-5.910345774293428E-3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A-48D4-A08F-5D131D3DEB00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6.3919436267406917</c:v>
                </c:pt>
                <c:pt idx="1">
                  <c:v>5.1906181840367278</c:v>
                </c:pt>
                <c:pt idx="2">
                  <c:v>4.5616429998627277</c:v>
                </c:pt>
                <c:pt idx="3">
                  <c:v>4.4802327532297177</c:v>
                </c:pt>
                <c:pt idx="4">
                  <c:v>4.5376203041349541</c:v>
                </c:pt>
                <c:pt idx="5">
                  <c:v>4.1391486051583977</c:v>
                </c:pt>
                <c:pt idx="6">
                  <c:v>4.0975855284230436</c:v>
                </c:pt>
                <c:pt idx="7">
                  <c:v>2.8581288226591219</c:v>
                </c:pt>
                <c:pt idx="8">
                  <c:v>3.5711834418803288</c:v>
                </c:pt>
                <c:pt idx="9">
                  <c:v>2.3311547671705077</c:v>
                </c:pt>
                <c:pt idx="10">
                  <c:v>3.0306727880054298</c:v>
                </c:pt>
                <c:pt idx="11">
                  <c:v>1.8272501258331681</c:v>
                </c:pt>
                <c:pt idx="12">
                  <c:v>2.4516495584399736</c:v>
                </c:pt>
                <c:pt idx="13">
                  <c:v>0.89055564876530968</c:v>
                </c:pt>
                <c:pt idx="14">
                  <c:v>0.98531183746930429</c:v>
                </c:pt>
                <c:pt idx="15">
                  <c:v>0.29494531976877203</c:v>
                </c:pt>
                <c:pt idx="16">
                  <c:v>0.30543141711026034</c:v>
                </c:pt>
                <c:pt idx="17">
                  <c:v>4.5566859356649329E-2</c:v>
                </c:pt>
                <c:pt idx="18">
                  <c:v>2.7835822033769046E-2</c:v>
                </c:pt>
                <c:pt idx="19">
                  <c:v>8.388877873190672E-3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CA-48D4-A08F-5D131D3DE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-5.0577322885015192</c:v>
                </c:pt>
                <c:pt idx="1">
                  <c:v>-4.8141691987845832</c:v>
                </c:pt>
                <c:pt idx="2">
                  <c:v>-5.0746841516072285</c:v>
                </c:pt>
                <c:pt idx="3">
                  <c:v>-5.462178154485847</c:v>
                </c:pt>
                <c:pt idx="4">
                  <c:v>-4.9189189189189193</c:v>
                </c:pt>
                <c:pt idx="5">
                  <c:v>-4.3647849032464414</c:v>
                </c:pt>
                <c:pt idx="6">
                  <c:v>-2.9934431472893013</c:v>
                </c:pt>
                <c:pt idx="7">
                  <c:v>-2.8536702382856229</c:v>
                </c:pt>
                <c:pt idx="8">
                  <c:v>-3.2544378698224854</c:v>
                </c:pt>
                <c:pt idx="9">
                  <c:v>-2.6403326403326401</c:v>
                </c:pt>
                <c:pt idx="10">
                  <c:v>-2.1296977450823604</c:v>
                </c:pt>
                <c:pt idx="11">
                  <c:v>-1.5667679513833359</c:v>
                </c:pt>
                <c:pt idx="12">
                  <c:v>-1.335838797377259</c:v>
                </c:pt>
                <c:pt idx="13">
                  <c:v>-1.1215416600031984</c:v>
                </c:pt>
                <c:pt idx="14">
                  <c:v>-0.97249320326243405</c:v>
                </c:pt>
                <c:pt idx="15">
                  <c:v>-0.64832880217495603</c:v>
                </c:pt>
                <c:pt idx="16">
                  <c:v>-0.28994082840236685</c:v>
                </c:pt>
                <c:pt idx="17">
                  <c:v>-9.3395170318247248E-2</c:v>
                </c:pt>
                <c:pt idx="18">
                  <c:v>-1.5512553974092435E-2</c:v>
                </c:pt>
                <c:pt idx="19">
                  <c:v>-1.5992323684631377E-3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7C-4243-A8B9-F6680CA5C09D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4.762833839756917</c:v>
                </c:pt>
                <c:pt idx="1">
                  <c:v>4.540060770830002</c:v>
                </c:pt>
                <c:pt idx="2">
                  <c:v>4.8952502798656647</c:v>
                </c:pt>
                <c:pt idx="3">
                  <c:v>5.2888213657444423</c:v>
                </c:pt>
                <c:pt idx="4">
                  <c:v>4.7892211738365589</c:v>
                </c:pt>
                <c:pt idx="5">
                  <c:v>4.3019350711658406</c:v>
                </c:pt>
                <c:pt idx="6">
                  <c:v>3.2662721893491122</c:v>
                </c:pt>
                <c:pt idx="7">
                  <c:v>2.9363505517351669</c:v>
                </c:pt>
                <c:pt idx="8">
                  <c:v>3.2418039341116263</c:v>
                </c:pt>
                <c:pt idx="9">
                  <c:v>2.6540860387014233</c:v>
                </c:pt>
                <c:pt idx="10">
                  <c:v>2.2787462018231248</c:v>
                </c:pt>
                <c:pt idx="11">
                  <c:v>2.0522948984487446</c:v>
                </c:pt>
                <c:pt idx="12">
                  <c:v>1.7386854309931232</c:v>
                </c:pt>
                <c:pt idx="13">
                  <c:v>1.4172397249320325</c:v>
                </c:pt>
                <c:pt idx="14">
                  <c:v>1.1194626579241964</c:v>
                </c:pt>
                <c:pt idx="15">
                  <c:v>0.66416120262274103</c:v>
                </c:pt>
                <c:pt idx="16">
                  <c:v>0.30673276827122981</c:v>
                </c:pt>
                <c:pt idx="17">
                  <c:v>0.10810810810810811</c:v>
                </c:pt>
                <c:pt idx="18">
                  <c:v>2.4468255237486008E-2</c:v>
                </c:pt>
                <c:pt idx="19">
                  <c:v>3.9980809211578447E-3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7C-4243-A8B9-F6680CA5C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-1.6001766024407362</c:v>
                </c:pt>
                <c:pt idx="1">
                  <c:v>-1.8947026814891963</c:v>
                </c:pt>
                <c:pt idx="2">
                  <c:v>-2.1082859752001872</c:v>
                </c:pt>
                <c:pt idx="3">
                  <c:v>-2.5150753579218268</c:v>
                </c:pt>
                <c:pt idx="4">
                  <c:v>-2.8079033365785917</c:v>
                </c:pt>
                <c:pt idx="5">
                  <c:v>-2.836959721058709</c:v>
                </c:pt>
                <c:pt idx="6">
                  <c:v>-2.8809216534214834</c:v>
                </c:pt>
                <c:pt idx="7">
                  <c:v>-2.9843170994935888</c:v>
                </c:pt>
                <c:pt idx="8">
                  <c:v>-3.0529958264465931</c:v>
                </c:pt>
                <c:pt idx="9">
                  <c:v>-3.4590304978830346</c:v>
                </c:pt>
                <c:pt idx="10">
                  <c:v>-3.7948770197960768</c:v>
                </c:pt>
                <c:pt idx="11">
                  <c:v>-4.0005358450124904</c:v>
                </c:pt>
                <c:pt idx="12">
                  <c:v>-3.9144987584999358</c:v>
                </c:pt>
                <c:pt idx="13">
                  <c:v>-3.3820499467928542</c:v>
                </c:pt>
                <c:pt idx="14">
                  <c:v>-2.8937517452698471</c:v>
                </c:pt>
                <c:pt idx="15">
                  <c:v>-2.3505482977486962</c:v>
                </c:pt>
                <c:pt idx="16">
                  <c:v>-1.4426306216556857</c:v>
                </c:pt>
                <c:pt idx="17">
                  <c:v>-1.0824446607950129</c:v>
                </c:pt>
                <c:pt idx="18">
                  <c:v>-0.42829865434977848</c:v>
                </c:pt>
                <c:pt idx="19">
                  <c:v>-9.8867178360918032E-2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8-4E91-AE08-A41888AE1FD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1.4682908053524124</c:v>
                </c:pt>
                <c:pt idx="1">
                  <c:v>1.7779111101048295</c:v>
                </c:pt>
                <c:pt idx="2">
                  <c:v>1.9780982785035586</c:v>
                </c:pt>
                <c:pt idx="3">
                  <c:v>2.2260209356910514</c:v>
                </c:pt>
                <c:pt idx="4">
                  <c:v>2.4426230745428335</c:v>
                </c:pt>
                <c:pt idx="5">
                  <c:v>2.4162081795609089</c:v>
                </c:pt>
                <c:pt idx="6">
                  <c:v>2.5941313650463016</c:v>
                </c:pt>
                <c:pt idx="7">
                  <c:v>2.6828099410570485</c:v>
                </c:pt>
                <c:pt idx="8">
                  <c:v>2.9699775850748296</c:v>
                </c:pt>
                <c:pt idx="9">
                  <c:v>3.431672213794613</c:v>
                </c:pt>
                <c:pt idx="10">
                  <c:v>3.8826122067003266</c:v>
                </c:pt>
                <c:pt idx="11">
                  <c:v>4.1780816748552843</c:v>
                </c:pt>
                <c:pt idx="12">
                  <c:v>4.1205349393589481</c:v>
                </c:pt>
                <c:pt idx="13">
                  <c:v>3.6445007962204059</c:v>
                </c:pt>
                <c:pt idx="14">
                  <c:v>3.1867684017479112</c:v>
                </c:pt>
                <c:pt idx="15">
                  <c:v>2.7758281069576833</c:v>
                </c:pt>
                <c:pt idx="16">
                  <c:v>1.876966966287047</c:v>
                </c:pt>
                <c:pt idx="17">
                  <c:v>1.7056475045471355</c:v>
                </c:pt>
                <c:pt idx="18">
                  <c:v>0.84905019584757846</c:v>
                </c:pt>
                <c:pt idx="19">
                  <c:v>0.26339423853404881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A8-4E91-AE08-A41888AE1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71.3</c:v>
                </c:pt>
                <c:pt idx="1">
                  <c:v>71.099999999999994</c:v>
                </c:pt>
                <c:pt idx="2">
                  <c:v>71.7</c:v>
                </c:pt>
                <c:pt idx="3">
                  <c:v>71.8</c:v>
                </c:pt>
                <c:pt idx="4">
                  <c:v>72</c:v>
                </c:pt>
                <c:pt idx="5">
                  <c:v>72.099999999999994</c:v>
                </c:pt>
                <c:pt idx="6">
                  <c:v>72.400000000000006</c:v>
                </c:pt>
                <c:pt idx="7">
                  <c:v>73</c:v>
                </c:pt>
                <c:pt idx="8">
                  <c:v>73.099999999999994</c:v>
                </c:pt>
                <c:pt idx="9">
                  <c:v>72.7</c:v>
                </c:pt>
                <c:pt idx="10">
                  <c:v>73.400000000000006</c:v>
                </c:pt>
                <c:pt idx="11">
                  <c:v>73.5</c:v>
                </c:pt>
                <c:pt idx="12">
                  <c:v>73.400000000000006</c:v>
                </c:pt>
                <c:pt idx="13">
                  <c:v>74.099999999999994</c:v>
                </c:pt>
                <c:pt idx="14">
                  <c:v>73.900000000000006</c:v>
                </c:pt>
                <c:pt idx="15">
                  <c:v>75.099999999999994</c:v>
                </c:pt>
                <c:pt idx="16">
                  <c:v>74.3</c:v>
                </c:pt>
                <c:pt idx="17">
                  <c:v>75.2</c:v>
                </c:pt>
                <c:pt idx="18">
                  <c:v>74.8</c:v>
                </c:pt>
                <c:pt idx="19">
                  <c:v>75.5</c:v>
                </c:pt>
                <c:pt idx="20">
                  <c:v>75.5</c:v>
                </c:pt>
                <c:pt idx="21">
                  <c:v>75.599999999999994</c:v>
                </c:pt>
                <c:pt idx="22">
                  <c:v>75.400000000000006</c:v>
                </c:pt>
                <c:pt idx="23">
                  <c:v>75.900000000000006</c:v>
                </c:pt>
                <c:pt idx="24">
                  <c:v>75.7</c:v>
                </c:pt>
                <c:pt idx="25">
                  <c:v>76.599999999999994</c:v>
                </c:pt>
                <c:pt idx="26">
                  <c:v>77</c:v>
                </c:pt>
                <c:pt idx="27">
                  <c:v>77</c:v>
                </c:pt>
                <c:pt idx="28">
                  <c:v>77.2</c:v>
                </c:pt>
                <c:pt idx="29">
                  <c:v>77.5</c:v>
                </c:pt>
                <c:pt idx="30">
                  <c:v>77.900000000000006</c:v>
                </c:pt>
                <c:pt idx="31">
                  <c:v>78</c:v>
                </c:pt>
                <c:pt idx="32">
                  <c:v>78.3</c:v>
                </c:pt>
                <c:pt idx="33">
                  <c:v>78.599999999999994</c:v>
                </c:pt>
                <c:pt idx="34">
                  <c:v>79.2</c:v>
                </c:pt>
                <c:pt idx="35">
                  <c:v>79.099999999999994</c:v>
                </c:pt>
                <c:pt idx="36">
                  <c:v>79.400000000000006</c:v>
                </c:pt>
                <c:pt idx="37">
                  <c:v>79.5</c:v>
                </c:pt>
                <c:pt idx="38">
                  <c:v>79.900000000000006</c:v>
                </c:pt>
                <c:pt idx="39">
                  <c:v>79.5</c:v>
                </c:pt>
                <c:pt idx="40">
                  <c:v>79.900000000000006</c:v>
                </c:pt>
                <c:pt idx="41">
                  <c:v>79.7</c:v>
                </c:pt>
                <c:pt idx="42">
                  <c:v>80.599999999999994</c:v>
                </c:pt>
                <c:pt idx="43">
                  <c:v>79.8</c:v>
                </c:pt>
                <c:pt idx="44">
                  <c:v>80.3</c:v>
                </c:pt>
                <c:pt idx="45">
                  <c:v>80.3</c:v>
                </c:pt>
                <c:pt idx="46">
                  <c:v>80</c:v>
                </c:pt>
                <c:pt idx="47">
                  <c:v>80</c:v>
                </c:pt>
                <c:pt idx="48">
                  <c:v>79.900000000000006</c:v>
                </c:pt>
                <c:pt idx="49">
                  <c:v>80.3</c:v>
                </c:pt>
                <c:pt idx="50">
                  <c:v>81.099999999999994</c:v>
                </c:pt>
                <c:pt idx="51">
                  <c:v>80.900000000000006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A6-4D2E-9D58-7D9B19BBF752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75.599999999999994</c:v>
                </c:pt>
                <c:pt idx="1">
                  <c:v>75.5</c:v>
                </c:pt>
                <c:pt idx="2">
                  <c:v>75.8</c:v>
                </c:pt>
                <c:pt idx="3">
                  <c:v>76.5</c:v>
                </c:pt>
                <c:pt idx="4">
                  <c:v>76.599999999999994</c:v>
                </c:pt>
                <c:pt idx="5">
                  <c:v>77.099999999999994</c:v>
                </c:pt>
                <c:pt idx="6">
                  <c:v>76.8</c:v>
                </c:pt>
                <c:pt idx="7">
                  <c:v>77.2</c:v>
                </c:pt>
                <c:pt idx="8">
                  <c:v>77.7</c:v>
                </c:pt>
                <c:pt idx="9">
                  <c:v>77.8</c:v>
                </c:pt>
                <c:pt idx="10">
                  <c:v>78.5</c:v>
                </c:pt>
                <c:pt idx="11">
                  <c:v>78.3</c:v>
                </c:pt>
                <c:pt idx="12">
                  <c:v>78.900000000000006</c:v>
                </c:pt>
                <c:pt idx="13">
                  <c:v>78.7</c:v>
                </c:pt>
                <c:pt idx="14">
                  <c:v>78.8</c:v>
                </c:pt>
                <c:pt idx="15">
                  <c:v>79.599999999999994</c:v>
                </c:pt>
                <c:pt idx="16">
                  <c:v>79.8</c:v>
                </c:pt>
                <c:pt idx="17">
                  <c:v>80.2</c:v>
                </c:pt>
                <c:pt idx="18">
                  <c:v>79.900000000000006</c:v>
                </c:pt>
                <c:pt idx="19">
                  <c:v>79.8</c:v>
                </c:pt>
                <c:pt idx="20">
                  <c:v>80.099999999999994</c:v>
                </c:pt>
                <c:pt idx="21">
                  <c:v>80.5</c:v>
                </c:pt>
                <c:pt idx="22">
                  <c:v>80.599999999999994</c:v>
                </c:pt>
                <c:pt idx="23">
                  <c:v>81</c:v>
                </c:pt>
                <c:pt idx="24">
                  <c:v>81.099999999999994</c:v>
                </c:pt>
                <c:pt idx="25">
                  <c:v>81.099999999999994</c:v>
                </c:pt>
                <c:pt idx="26">
                  <c:v>81.8</c:v>
                </c:pt>
                <c:pt idx="27">
                  <c:v>82.5</c:v>
                </c:pt>
                <c:pt idx="28">
                  <c:v>83</c:v>
                </c:pt>
                <c:pt idx="29">
                  <c:v>83.1</c:v>
                </c:pt>
                <c:pt idx="30">
                  <c:v>83</c:v>
                </c:pt>
                <c:pt idx="31">
                  <c:v>83.3</c:v>
                </c:pt>
                <c:pt idx="32">
                  <c:v>83.6</c:v>
                </c:pt>
                <c:pt idx="33">
                  <c:v>83.7</c:v>
                </c:pt>
                <c:pt idx="34">
                  <c:v>84.1</c:v>
                </c:pt>
                <c:pt idx="35">
                  <c:v>84.4</c:v>
                </c:pt>
                <c:pt idx="36">
                  <c:v>84.3</c:v>
                </c:pt>
                <c:pt idx="37">
                  <c:v>84.6</c:v>
                </c:pt>
                <c:pt idx="38">
                  <c:v>84.3</c:v>
                </c:pt>
                <c:pt idx="39">
                  <c:v>85</c:v>
                </c:pt>
                <c:pt idx="40">
                  <c:v>84.9</c:v>
                </c:pt>
                <c:pt idx="41">
                  <c:v>84.4</c:v>
                </c:pt>
                <c:pt idx="42">
                  <c:v>84.6</c:v>
                </c:pt>
                <c:pt idx="43">
                  <c:v>84.8</c:v>
                </c:pt>
                <c:pt idx="44">
                  <c:v>85.1</c:v>
                </c:pt>
                <c:pt idx="45">
                  <c:v>84.7</c:v>
                </c:pt>
                <c:pt idx="46">
                  <c:v>84.6</c:v>
                </c:pt>
                <c:pt idx="47">
                  <c:v>84.6</c:v>
                </c:pt>
                <c:pt idx="48">
                  <c:v>84.4</c:v>
                </c:pt>
                <c:pt idx="49">
                  <c:v>84.7</c:v>
                </c:pt>
                <c:pt idx="50">
                  <c:v>85.5</c:v>
                </c:pt>
                <c:pt idx="51">
                  <c:v>85.4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A6-4D2E-9D58-7D9B19BBF752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73.400000000000006</c:v>
                </c:pt>
                <c:pt idx="1">
                  <c:v>73.3</c:v>
                </c:pt>
                <c:pt idx="2">
                  <c:v>73.7</c:v>
                </c:pt>
                <c:pt idx="3">
                  <c:v>74.099999999999994</c:v>
                </c:pt>
                <c:pt idx="4">
                  <c:v>74.2</c:v>
                </c:pt>
                <c:pt idx="5">
                  <c:v>74.5</c:v>
                </c:pt>
                <c:pt idx="6">
                  <c:v>74.5</c:v>
                </c:pt>
                <c:pt idx="7">
                  <c:v>75.099999999999994</c:v>
                </c:pt>
                <c:pt idx="8">
                  <c:v>75.400000000000006</c:v>
                </c:pt>
                <c:pt idx="9">
                  <c:v>75.2</c:v>
                </c:pt>
                <c:pt idx="10">
                  <c:v>75.900000000000006</c:v>
                </c:pt>
                <c:pt idx="11">
                  <c:v>75.8</c:v>
                </c:pt>
                <c:pt idx="12">
                  <c:v>76.099999999999994</c:v>
                </c:pt>
                <c:pt idx="13">
                  <c:v>76.3</c:v>
                </c:pt>
                <c:pt idx="14">
                  <c:v>76.3</c:v>
                </c:pt>
                <c:pt idx="15">
                  <c:v>77.3</c:v>
                </c:pt>
                <c:pt idx="16">
                  <c:v>77</c:v>
                </c:pt>
                <c:pt idx="17">
                  <c:v>77.599999999999994</c:v>
                </c:pt>
                <c:pt idx="18">
                  <c:v>77.3</c:v>
                </c:pt>
                <c:pt idx="19">
                  <c:v>77.599999999999994</c:v>
                </c:pt>
                <c:pt idx="20">
                  <c:v>77.8</c:v>
                </c:pt>
                <c:pt idx="21">
                  <c:v>78</c:v>
                </c:pt>
                <c:pt idx="22">
                  <c:v>77.900000000000006</c:v>
                </c:pt>
                <c:pt idx="23">
                  <c:v>78.400000000000006</c:v>
                </c:pt>
                <c:pt idx="24">
                  <c:v>78.400000000000006</c:v>
                </c:pt>
                <c:pt idx="25">
                  <c:v>78.8</c:v>
                </c:pt>
                <c:pt idx="26">
                  <c:v>79.3</c:v>
                </c:pt>
                <c:pt idx="27">
                  <c:v>79.7</c:v>
                </c:pt>
                <c:pt idx="28">
                  <c:v>80</c:v>
                </c:pt>
                <c:pt idx="29">
                  <c:v>80.2</c:v>
                </c:pt>
                <c:pt idx="30">
                  <c:v>80.400000000000006</c:v>
                </c:pt>
                <c:pt idx="31">
                  <c:v>80.599999999999994</c:v>
                </c:pt>
                <c:pt idx="32">
                  <c:v>80.900000000000006</c:v>
                </c:pt>
                <c:pt idx="33">
                  <c:v>81.099999999999994</c:v>
                </c:pt>
                <c:pt idx="34">
                  <c:v>81.599999999999994</c:v>
                </c:pt>
                <c:pt idx="35">
                  <c:v>81.7</c:v>
                </c:pt>
                <c:pt idx="36">
                  <c:v>81.8</c:v>
                </c:pt>
                <c:pt idx="37">
                  <c:v>82</c:v>
                </c:pt>
                <c:pt idx="38">
                  <c:v>82.1</c:v>
                </c:pt>
                <c:pt idx="39">
                  <c:v>82.2</c:v>
                </c:pt>
                <c:pt idx="40">
                  <c:v>82.4</c:v>
                </c:pt>
                <c:pt idx="41">
                  <c:v>82</c:v>
                </c:pt>
                <c:pt idx="42">
                  <c:v>82.6</c:v>
                </c:pt>
                <c:pt idx="43">
                  <c:v>82.2</c:v>
                </c:pt>
                <c:pt idx="44">
                  <c:v>82.6</c:v>
                </c:pt>
                <c:pt idx="45">
                  <c:v>82.5</c:v>
                </c:pt>
                <c:pt idx="46">
                  <c:v>82.2</c:v>
                </c:pt>
                <c:pt idx="47">
                  <c:v>82.3</c:v>
                </c:pt>
                <c:pt idx="48">
                  <c:v>82.1</c:v>
                </c:pt>
                <c:pt idx="49">
                  <c:v>82.5</c:v>
                </c:pt>
                <c:pt idx="50">
                  <c:v>83.2</c:v>
                </c:pt>
                <c:pt idx="51">
                  <c:v>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A6-4D2E-9D58-7D9B19BBF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3.49</c:v>
                </c:pt>
                <c:pt idx="1">
                  <c:v>3.35</c:v>
                </c:pt>
                <c:pt idx="2">
                  <c:v>3.38</c:v>
                </c:pt>
                <c:pt idx="3">
                  <c:v>3.28</c:v>
                </c:pt>
                <c:pt idx="4">
                  <c:v>3.37</c:v>
                </c:pt>
                <c:pt idx="5">
                  <c:v>3.19</c:v>
                </c:pt>
                <c:pt idx="6">
                  <c:v>3.07</c:v>
                </c:pt>
                <c:pt idx="7">
                  <c:v>3.15</c:v>
                </c:pt>
                <c:pt idx="8">
                  <c:v>3.19</c:v>
                </c:pt>
                <c:pt idx="9">
                  <c:v>3.07</c:v>
                </c:pt>
                <c:pt idx="10">
                  <c:v>3.1</c:v>
                </c:pt>
                <c:pt idx="11">
                  <c:v>3</c:v>
                </c:pt>
                <c:pt idx="12">
                  <c:v>3.21</c:v>
                </c:pt>
                <c:pt idx="13">
                  <c:v>3.18</c:v>
                </c:pt>
                <c:pt idx="14">
                  <c:v>3.11</c:v>
                </c:pt>
                <c:pt idx="15">
                  <c:v>3.12</c:v>
                </c:pt>
                <c:pt idx="16">
                  <c:v>3.05</c:v>
                </c:pt>
                <c:pt idx="17">
                  <c:v>3.11</c:v>
                </c:pt>
                <c:pt idx="18">
                  <c:v>2.91</c:v>
                </c:pt>
                <c:pt idx="19">
                  <c:v>2.89</c:v>
                </c:pt>
                <c:pt idx="20">
                  <c:v>2.79</c:v>
                </c:pt>
                <c:pt idx="21">
                  <c:v>2.72</c:v>
                </c:pt>
                <c:pt idx="22">
                  <c:v>2.73</c:v>
                </c:pt>
                <c:pt idx="23">
                  <c:v>2.64</c:v>
                </c:pt>
                <c:pt idx="24">
                  <c:v>2.57</c:v>
                </c:pt>
                <c:pt idx="25">
                  <c:v>2.39</c:v>
                </c:pt>
                <c:pt idx="26">
                  <c:v>2.27</c:v>
                </c:pt>
                <c:pt idx="27">
                  <c:v>2.13</c:v>
                </c:pt>
                <c:pt idx="28">
                  <c:v>2.04</c:v>
                </c:pt>
                <c:pt idx="29">
                  <c:v>2.02</c:v>
                </c:pt>
                <c:pt idx="30">
                  <c:v>2.02</c:v>
                </c:pt>
                <c:pt idx="31">
                  <c:v>1.91</c:v>
                </c:pt>
                <c:pt idx="32">
                  <c:v>1.86</c:v>
                </c:pt>
                <c:pt idx="33">
                  <c:v>1.77</c:v>
                </c:pt>
                <c:pt idx="34">
                  <c:v>1.68</c:v>
                </c:pt>
                <c:pt idx="35">
                  <c:v>1.7</c:v>
                </c:pt>
                <c:pt idx="36">
                  <c:v>1.67</c:v>
                </c:pt>
                <c:pt idx="37">
                  <c:v>1.67</c:v>
                </c:pt>
                <c:pt idx="38">
                  <c:v>1.66</c:v>
                </c:pt>
                <c:pt idx="39">
                  <c:v>1.54</c:v>
                </c:pt>
                <c:pt idx="40">
                  <c:v>1.55</c:v>
                </c:pt>
                <c:pt idx="41">
                  <c:v>1.42</c:v>
                </c:pt>
                <c:pt idx="42">
                  <c:v>1.35</c:v>
                </c:pt>
                <c:pt idx="43">
                  <c:v>1.31</c:v>
                </c:pt>
                <c:pt idx="44">
                  <c:v>1.26</c:v>
                </c:pt>
                <c:pt idx="45">
                  <c:v>1.3</c:v>
                </c:pt>
                <c:pt idx="46">
                  <c:v>1.23</c:v>
                </c:pt>
                <c:pt idx="47">
                  <c:v>1.23</c:v>
                </c:pt>
                <c:pt idx="48">
                  <c:v>1.25</c:v>
                </c:pt>
                <c:pt idx="49">
                  <c:v>1.21</c:v>
                </c:pt>
                <c:pt idx="50">
                  <c:v>1.24</c:v>
                </c:pt>
                <c:pt idx="51">
                  <c:v>1.21</c:v>
                </c:pt>
                <c:pt idx="52">
                  <c:v>1.23</c:v>
                </c:pt>
                <c:pt idx="53">
                  <c:v>1.1599999999999999</c:v>
                </c:pt>
                <c:pt idx="54">
                  <c:v>1.2</c:v>
                </c:pt>
                <c:pt idx="55">
                  <c:v>1.2</c:v>
                </c:pt>
                <c:pt idx="56">
                  <c:v>1.23</c:v>
                </c:pt>
                <c:pt idx="57">
                  <c:v>1.2</c:v>
                </c:pt>
                <c:pt idx="58">
                  <c:v>1.2</c:v>
                </c:pt>
                <c:pt idx="59">
                  <c:v>1.19</c:v>
                </c:pt>
                <c:pt idx="60">
                  <c:v>1.22</c:v>
                </c:pt>
                <c:pt idx="61">
                  <c:v>1.1299999999999999</c:v>
                </c:pt>
                <c:pt idx="62">
                  <c:v>1.1599999999999999</c:v>
                </c:pt>
                <c:pt idx="63">
                  <c:v>1.18</c:v>
                </c:pt>
                <c:pt idx="64">
                  <c:v>1.18</c:v>
                </c:pt>
                <c:pt idx="65">
                  <c:v>1.2</c:v>
                </c:pt>
                <c:pt idx="66">
                  <c:v>1.1399999999999999</c:v>
                </c:pt>
                <c:pt idx="67">
                  <c:v>1.1499999999999999</c:v>
                </c:pt>
                <c:pt idx="68">
                  <c:v>1.1399999999999999</c:v>
                </c:pt>
                <c:pt idx="69">
                  <c:v>1.1100000000000001</c:v>
                </c:pt>
                <c:pt idx="70">
                  <c:v>1.1000000000000001</c:v>
                </c:pt>
                <c:pt idx="71">
                  <c:v>1.0900000000000001</c:v>
                </c:pt>
                <c:pt idx="72">
                  <c:v>1.0900000000000001</c:v>
                </c:pt>
                <c:pt idx="73">
                  <c:v>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5-4883-B5F3-621B94130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30.7</c:v>
                </c:pt>
                <c:pt idx="1">
                  <c:v>30.42</c:v>
                </c:pt>
                <c:pt idx="2">
                  <c:v>30.41</c:v>
                </c:pt>
                <c:pt idx="3">
                  <c:v>30.35</c:v>
                </c:pt>
                <c:pt idx="4">
                  <c:v>30.17</c:v>
                </c:pt>
                <c:pt idx="5">
                  <c:v>30.13</c:v>
                </c:pt>
                <c:pt idx="6">
                  <c:v>30.12</c:v>
                </c:pt>
                <c:pt idx="7">
                  <c:v>29.86</c:v>
                </c:pt>
                <c:pt idx="8">
                  <c:v>29.88</c:v>
                </c:pt>
                <c:pt idx="9">
                  <c:v>29.69</c:v>
                </c:pt>
                <c:pt idx="10">
                  <c:v>29.79</c:v>
                </c:pt>
                <c:pt idx="11">
                  <c:v>29.67</c:v>
                </c:pt>
                <c:pt idx="12">
                  <c:v>29.34</c:v>
                </c:pt>
                <c:pt idx="13">
                  <c:v>29.11</c:v>
                </c:pt>
                <c:pt idx="14">
                  <c:v>29.13</c:v>
                </c:pt>
                <c:pt idx="15">
                  <c:v>29.03</c:v>
                </c:pt>
                <c:pt idx="16">
                  <c:v>29.01</c:v>
                </c:pt>
                <c:pt idx="17">
                  <c:v>29.12</c:v>
                </c:pt>
                <c:pt idx="18">
                  <c:v>29.05</c:v>
                </c:pt>
                <c:pt idx="19">
                  <c:v>29.04</c:v>
                </c:pt>
                <c:pt idx="20">
                  <c:v>28.87</c:v>
                </c:pt>
                <c:pt idx="21">
                  <c:v>28.92</c:v>
                </c:pt>
                <c:pt idx="22">
                  <c:v>28.74</c:v>
                </c:pt>
                <c:pt idx="23">
                  <c:v>28.55</c:v>
                </c:pt>
                <c:pt idx="24">
                  <c:v>28.42</c:v>
                </c:pt>
                <c:pt idx="25">
                  <c:v>28.25</c:v>
                </c:pt>
                <c:pt idx="26">
                  <c:v>28.21</c:v>
                </c:pt>
                <c:pt idx="27">
                  <c:v>27.9</c:v>
                </c:pt>
                <c:pt idx="28">
                  <c:v>28.09</c:v>
                </c:pt>
                <c:pt idx="29">
                  <c:v>27.9</c:v>
                </c:pt>
                <c:pt idx="30">
                  <c:v>27.84</c:v>
                </c:pt>
                <c:pt idx="31">
                  <c:v>28</c:v>
                </c:pt>
                <c:pt idx="32">
                  <c:v>27.94</c:v>
                </c:pt>
                <c:pt idx="33">
                  <c:v>27.88</c:v>
                </c:pt>
                <c:pt idx="34">
                  <c:v>28.07</c:v>
                </c:pt>
                <c:pt idx="35">
                  <c:v>28.14</c:v>
                </c:pt>
                <c:pt idx="36">
                  <c:v>28.35</c:v>
                </c:pt>
                <c:pt idx="37">
                  <c:v>28.48</c:v>
                </c:pt>
                <c:pt idx="38">
                  <c:v>28.5</c:v>
                </c:pt>
                <c:pt idx="39">
                  <c:v>28.66</c:v>
                </c:pt>
                <c:pt idx="40">
                  <c:v>29.14</c:v>
                </c:pt>
                <c:pt idx="41">
                  <c:v>29.26</c:v>
                </c:pt>
                <c:pt idx="42">
                  <c:v>29.4</c:v>
                </c:pt>
                <c:pt idx="43">
                  <c:v>29.59</c:v>
                </c:pt>
                <c:pt idx="44">
                  <c:v>29.67</c:v>
                </c:pt>
                <c:pt idx="45">
                  <c:v>29.87</c:v>
                </c:pt>
                <c:pt idx="46">
                  <c:v>30.08</c:v>
                </c:pt>
                <c:pt idx="47">
                  <c:v>30.1</c:v>
                </c:pt>
                <c:pt idx="48">
                  <c:v>30.3</c:v>
                </c:pt>
                <c:pt idx="49">
                  <c:v>30.61</c:v>
                </c:pt>
                <c:pt idx="50">
                  <c:v>30.83</c:v>
                </c:pt>
                <c:pt idx="51">
                  <c:v>31.04</c:v>
                </c:pt>
                <c:pt idx="52">
                  <c:v>31.08</c:v>
                </c:pt>
                <c:pt idx="53">
                  <c:v>31.2</c:v>
                </c:pt>
                <c:pt idx="54">
                  <c:v>31.41</c:v>
                </c:pt>
                <c:pt idx="55">
                  <c:v>31.48</c:v>
                </c:pt>
                <c:pt idx="56">
                  <c:v>31.63</c:v>
                </c:pt>
                <c:pt idx="57">
                  <c:v>31.99</c:v>
                </c:pt>
                <c:pt idx="58">
                  <c:v>31.96</c:v>
                </c:pt>
                <c:pt idx="59">
                  <c:v>31.94</c:v>
                </c:pt>
                <c:pt idx="60">
                  <c:v>32.06</c:v>
                </c:pt>
                <c:pt idx="61">
                  <c:v>32.229999999999997</c:v>
                </c:pt>
                <c:pt idx="62">
                  <c:v>32.299999999999997</c:v>
                </c:pt>
                <c:pt idx="63">
                  <c:v>32.24</c:v>
                </c:pt>
                <c:pt idx="64">
                  <c:v>32.46</c:v>
                </c:pt>
                <c:pt idx="65">
                  <c:v>32.72</c:v>
                </c:pt>
                <c:pt idx="66">
                  <c:v>32.549999999999997</c:v>
                </c:pt>
                <c:pt idx="67">
                  <c:v>32.76</c:v>
                </c:pt>
                <c:pt idx="68">
                  <c:v>33.03</c:v>
                </c:pt>
                <c:pt idx="69">
                  <c:v>33.03</c:v>
                </c:pt>
                <c:pt idx="70">
                  <c:v>33.119999999999997</c:v>
                </c:pt>
                <c:pt idx="71">
                  <c:v>33.1</c:v>
                </c:pt>
                <c:pt idx="72">
                  <c:v>33.21</c:v>
                </c:pt>
                <c:pt idx="73">
                  <c:v>33.61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C5-4883-B5F3-621B94130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29.139418187756558</c:v>
                </c:pt>
                <c:pt idx="1">
                  <c:v>20.227760315322058</c:v>
                </c:pt>
                <c:pt idx="2">
                  <c:v>13.774672508614762</c:v>
                </c:pt>
                <c:pt idx="3">
                  <c:v>8.984554515165442</c:v>
                </c:pt>
                <c:pt idx="4">
                  <c:v>6.6296200340857219</c:v>
                </c:pt>
                <c:pt idx="5">
                  <c:v>4.1601605078968964</c:v>
                </c:pt>
                <c:pt idx="6">
                  <c:v>2.7368562704923249</c:v>
                </c:pt>
                <c:pt idx="7">
                  <c:v>1.1310244706829147</c:v>
                </c:pt>
                <c:pt idx="8">
                  <c:v>1.0584696635571402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6-4F13-A3C2-A4D4010CB6E2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66.273001922548744</c:v>
                </c:pt>
                <c:pt idx="1">
                  <c:v>71.890435563538389</c:v>
                </c:pt>
                <c:pt idx="2">
                  <c:v>69.489115302686088</c:v>
                </c:pt>
                <c:pt idx="3">
                  <c:v>59.406774184283087</c:v>
                </c:pt>
                <c:pt idx="4">
                  <c:v>47.029483973189656</c:v>
                </c:pt>
                <c:pt idx="5">
                  <c:v>36.954568253962627</c:v>
                </c:pt>
                <c:pt idx="6">
                  <c:v>29.549318877397933</c:v>
                </c:pt>
                <c:pt idx="7">
                  <c:v>20.244430680863317</c:v>
                </c:pt>
                <c:pt idx="8">
                  <c:v>18.795812673945193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26-4F13-A3C2-A4D4010CB6E2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2.3475136768188127</c:v>
                </c:pt>
                <c:pt idx="1">
                  <c:v>4.6061681670123518</c:v>
                </c:pt>
                <c:pt idx="2">
                  <c:v>10.266149066586653</c:v>
                </c:pt>
                <c:pt idx="3">
                  <c:v>19.195377125459558</c:v>
                </c:pt>
                <c:pt idx="4">
                  <c:v>27.247251904764422</c:v>
                </c:pt>
                <c:pt idx="5">
                  <c:v>26.25534154896501</c:v>
                </c:pt>
                <c:pt idx="6">
                  <c:v>27.459851864244655</c:v>
                </c:pt>
                <c:pt idx="7">
                  <c:v>27.763751198286304</c:v>
                </c:pt>
                <c:pt idx="8">
                  <c:v>27.382760689540312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26-4F13-A3C2-A4D4010CB6E2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1.7089528418833555</c:v>
                </c:pt>
                <c:pt idx="1">
                  <c:v>2.5749994654350288</c:v>
                </c:pt>
                <c:pt idx="2">
                  <c:v>5.3958503780431215</c:v>
                </c:pt>
                <c:pt idx="3">
                  <c:v>10.468067842371324</c:v>
                </c:pt>
                <c:pt idx="4">
                  <c:v>16.324840102010423</c:v>
                </c:pt>
                <c:pt idx="5">
                  <c:v>26.071898888532441</c:v>
                </c:pt>
                <c:pt idx="6">
                  <c:v>29.983033309632098</c:v>
                </c:pt>
                <c:pt idx="7">
                  <c:v>36.421591639807957</c:v>
                </c:pt>
                <c:pt idx="8">
                  <c:v>37.549487219104222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26-4F13-A3C2-A4D4010CB6E2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0.53111337099252509</c:v>
                </c:pt>
                <c:pt idx="1">
                  <c:v>0.70063648869216899</c:v>
                </c:pt>
                <c:pt idx="2">
                  <c:v>1.0742127440693727</c:v>
                </c:pt>
                <c:pt idx="3">
                  <c:v>1.9452263327205883</c:v>
                </c:pt>
                <c:pt idx="4">
                  <c:v>2.7688039859497739</c:v>
                </c:pt>
                <c:pt idx="5">
                  <c:v>6.5580308006430243</c:v>
                </c:pt>
                <c:pt idx="6">
                  <c:v>10.270939678232992</c:v>
                </c:pt>
                <c:pt idx="7">
                  <c:v>14.439202010359505</c:v>
                </c:pt>
                <c:pt idx="8">
                  <c:v>15.213469753853131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26-4F13-A3C2-A4D4010CB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100.586</c:v>
                </c:pt>
                <c:pt idx="1">
                  <c:v>91.873000000000005</c:v>
                </c:pt>
                <c:pt idx="2">
                  <c:v>85.114000000000004</c:v>
                </c:pt>
                <c:pt idx="3">
                  <c:v>83.355000000000004</c:v>
                </c:pt>
                <c:pt idx="4">
                  <c:v>81.921999999999997</c:v>
                </c:pt>
                <c:pt idx="5">
                  <c:v>51.756</c:v>
                </c:pt>
                <c:pt idx="6">
                  <c:v>33.829000000000001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9D-48D6-9A72-9D364BB41AD7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66.227999999999994</c:v>
                </c:pt>
                <c:pt idx="1">
                  <c:v>73.968000000000004</c:v>
                </c:pt>
                <c:pt idx="2">
                  <c:v>71.888999999999996</c:v>
                </c:pt>
                <c:pt idx="3">
                  <c:v>73.031999999999996</c:v>
                </c:pt>
                <c:pt idx="4">
                  <c:v>71.084000000000003</c:v>
                </c:pt>
                <c:pt idx="5">
                  <c:v>46.93</c:v>
                </c:pt>
                <c:pt idx="6">
                  <c:v>27.527000000000001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9D-48D6-9A72-9D364BB41AD7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61.244999999999997</c:v>
                </c:pt>
                <c:pt idx="1">
                  <c:v>50.631</c:v>
                </c:pt>
                <c:pt idx="2">
                  <c:v>31.355</c:v>
                </c:pt>
                <c:pt idx="3">
                  <c:v>28.672000000000001</c:v>
                </c:pt>
                <c:pt idx="4">
                  <c:v>20.306999999999999</c:v>
                </c:pt>
                <c:pt idx="5">
                  <c:v>5.8470000000000004</c:v>
                </c:pt>
                <c:pt idx="6">
                  <c:v>6.4379999999999997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9D-48D6-9A72-9D364BB41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746.84</c:v>
                </c:pt>
                <c:pt idx="1">
                  <c:v>671.54</c:v>
                </c:pt>
                <c:pt idx="2">
                  <c:v>626.65</c:v>
                </c:pt>
                <c:pt idx="3">
                  <c:v>624.13</c:v>
                </c:pt>
                <c:pt idx="4">
                  <c:v>538.47</c:v>
                </c:pt>
                <c:pt idx="5">
                  <c:v>519.12</c:v>
                </c:pt>
                <c:pt idx="6">
                  <c:v>461.87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57-45B4-93B7-2152E909233D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156.39999999999998</c:v>
                </c:pt>
                <c:pt idx="1">
                  <c:v>204.76999999999998</c:v>
                </c:pt>
                <c:pt idx="2">
                  <c:v>231.14999999999998</c:v>
                </c:pt>
                <c:pt idx="3">
                  <c:v>220.56000000000006</c:v>
                </c:pt>
                <c:pt idx="4">
                  <c:v>180.63</c:v>
                </c:pt>
                <c:pt idx="5">
                  <c:v>149.91999999999996</c:v>
                </c:pt>
                <c:pt idx="6">
                  <c:v>162.80999999999995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57-45B4-93B7-2152E9092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575.30999999999995</c:v>
                </c:pt>
                <c:pt idx="1">
                  <c:v>624.99</c:v>
                </c:pt>
                <c:pt idx="2">
                  <c:v>611.9</c:v>
                </c:pt>
                <c:pt idx="3">
                  <c:v>613.36</c:v>
                </c:pt>
                <c:pt idx="4">
                  <c:v>545.14</c:v>
                </c:pt>
                <c:pt idx="5">
                  <c:v>596.79</c:v>
                </c:pt>
                <c:pt idx="6">
                  <c:v>470.19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57-45B4-93B7-2152E9092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7E-2"/>
          <c:y val="0.1053639439058934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70.5</c:v>
                </c:pt>
                <c:pt idx="1">
                  <c:v>70.2</c:v>
                </c:pt>
                <c:pt idx="2">
                  <c:v>69.7</c:v>
                </c:pt>
                <c:pt idx="3">
                  <c:v>69.3</c:v>
                </c:pt>
                <c:pt idx="4">
                  <c:v>68.7</c:v>
                </c:pt>
                <c:pt idx="5">
                  <c:v>68</c:v>
                </c:pt>
                <c:pt idx="6">
                  <c:v>69.2</c:v>
                </c:pt>
                <c:pt idx="7">
                  <c:v>70.2</c:v>
                </c:pt>
                <c:pt idx="8">
                  <c:v>70.900000000000006</c:v>
                </c:pt>
                <c:pt idx="9">
                  <c:v>65.8</c:v>
                </c:pt>
                <c:pt idx="10">
                  <c:v>65.3</c:v>
                </c:pt>
                <c:pt idx="11">
                  <c:v>64.599999999999994</c:v>
                </c:pt>
                <c:pt idx="12">
                  <c:v>63.3</c:v>
                </c:pt>
                <c:pt idx="13">
                  <c:v>63.8</c:v>
                </c:pt>
                <c:pt idx="14">
                  <c:v>62.7</c:v>
                </c:pt>
                <c:pt idx="15">
                  <c:v>61.1</c:v>
                </c:pt>
                <c:pt idx="16">
                  <c:v>65</c:v>
                </c:pt>
                <c:pt idx="17">
                  <c:v>63.7</c:v>
                </c:pt>
                <c:pt idx="18">
                  <c:v>61.9</c:v>
                </c:pt>
                <c:pt idx="19">
                  <c:v>61.5</c:v>
                </c:pt>
                <c:pt idx="20">
                  <c:v>62.4</c:v>
                </c:pt>
                <c:pt idx="21">
                  <c:v>62.8</c:v>
                </c:pt>
                <c:pt idx="22">
                  <c:v>62.3</c:v>
                </c:pt>
                <c:pt idx="23">
                  <c:v>65.400000000000006</c:v>
                </c:pt>
                <c:pt idx="24">
                  <c:v>65.3</c:v>
                </c:pt>
                <c:pt idx="25">
                  <c:v>66</c:v>
                </c:pt>
                <c:pt idx="26">
                  <c:v>64.7</c:v>
                </c:pt>
                <c:pt idx="27">
                  <c:v>63.7</c:v>
                </c:pt>
                <c:pt idx="28">
                  <c:v>63.8</c:v>
                </c:pt>
                <c:pt idx="29">
                  <c:v>66.099999999999994</c:v>
                </c:pt>
                <c:pt idx="30">
                  <c:v>64.900000000000006</c:v>
                </c:pt>
                <c:pt idx="31">
                  <c:v>64.2</c:v>
                </c:pt>
                <c:pt idx="32">
                  <c:v>61.2</c:v>
                </c:pt>
                <c:pt idx="33">
                  <c:v>58.9</c:v>
                </c:pt>
                <c:pt idx="34">
                  <c:v>60.4</c:v>
                </c:pt>
                <c:pt idx="35">
                  <c:v>57.9</c:v>
                </c:pt>
                <c:pt idx="36">
                  <c:v>56.3</c:v>
                </c:pt>
                <c:pt idx="37">
                  <c:v>59</c:v>
                </c:pt>
                <c:pt idx="38">
                  <c:v>61.8</c:v>
                </c:pt>
                <c:pt idx="39">
                  <c:v>61.58162072556479</c:v>
                </c:pt>
                <c:pt idx="40">
                  <c:v>61.588953672026001</c:v>
                </c:pt>
                <c:pt idx="41">
                  <c:v>61.664025000000002</c:v>
                </c:pt>
                <c:pt idx="42">
                  <c:v>63.569856999999999</c:v>
                </c:pt>
                <c:pt idx="43">
                  <c:v>62.921329</c:v>
                </c:pt>
                <c:pt idx="44">
                  <c:v>64.774775000000005</c:v>
                </c:pt>
                <c:pt idx="45">
                  <c:v>66.161026000000007</c:v>
                </c:pt>
                <c:pt idx="46">
                  <c:v>67.165160999999998</c:v>
                </c:pt>
                <c:pt idx="47">
                  <c:v>68.739643000000001</c:v>
                </c:pt>
                <c:pt idx="48">
                  <c:v>69.048376000000005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B2-46DE-9DF2-74078BC44A4E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35.4</c:v>
                </c:pt>
                <c:pt idx="1">
                  <c:v>34.5</c:v>
                </c:pt>
                <c:pt idx="2">
                  <c:v>37.1</c:v>
                </c:pt>
                <c:pt idx="3">
                  <c:v>35.4</c:v>
                </c:pt>
                <c:pt idx="4">
                  <c:v>33.6</c:v>
                </c:pt>
                <c:pt idx="5">
                  <c:v>32.1</c:v>
                </c:pt>
                <c:pt idx="6">
                  <c:v>34.1</c:v>
                </c:pt>
                <c:pt idx="7">
                  <c:v>33.5</c:v>
                </c:pt>
                <c:pt idx="8">
                  <c:v>32.4</c:v>
                </c:pt>
                <c:pt idx="9">
                  <c:v>29.5</c:v>
                </c:pt>
                <c:pt idx="10">
                  <c:v>29.7</c:v>
                </c:pt>
                <c:pt idx="11">
                  <c:v>28.7</c:v>
                </c:pt>
                <c:pt idx="12">
                  <c:v>30.3</c:v>
                </c:pt>
                <c:pt idx="13">
                  <c:v>30.4</c:v>
                </c:pt>
                <c:pt idx="14">
                  <c:v>29</c:v>
                </c:pt>
                <c:pt idx="15">
                  <c:v>29.3</c:v>
                </c:pt>
                <c:pt idx="16">
                  <c:v>30.3</c:v>
                </c:pt>
                <c:pt idx="17">
                  <c:v>28.6</c:v>
                </c:pt>
                <c:pt idx="18">
                  <c:v>29</c:v>
                </c:pt>
                <c:pt idx="19">
                  <c:v>28.7</c:v>
                </c:pt>
                <c:pt idx="20">
                  <c:v>30</c:v>
                </c:pt>
                <c:pt idx="21">
                  <c:v>30.4</c:v>
                </c:pt>
                <c:pt idx="22">
                  <c:v>32.4</c:v>
                </c:pt>
                <c:pt idx="23">
                  <c:v>33.1</c:v>
                </c:pt>
                <c:pt idx="24">
                  <c:v>32</c:v>
                </c:pt>
                <c:pt idx="25">
                  <c:v>33.299999999999997</c:v>
                </c:pt>
                <c:pt idx="26">
                  <c:v>34.5</c:v>
                </c:pt>
                <c:pt idx="27">
                  <c:v>34.5</c:v>
                </c:pt>
                <c:pt idx="28">
                  <c:v>34.5</c:v>
                </c:pt>
                <c:pt idx="29">
                  <c:v>34.299999999999997</c:v>
                </c:pt>
                <c:pt idx="30">
                  <c:v>34.1</c:v>
                </c:pt>
                <c:pt idx="31">
                  <c:v>35</c:v>
                </c:pt>
                <c:pt idx="32">
                  <c:v>35.6</c:v>
                </c:pt>
                <c:pt idx="33">
                  <c:v>35.200000000000003</c:v>
                </c:pt>
                <c:pt idx="34">
                  <c:v>34.9</c:v>
                </c:pt>
                <c:pt idx="35">
                  <c:v>35.700000000000003</c:v>
                </c:pt>
                <c:pt idx="36">
                  <c:v>36.1</c:v>
                </c:pt>
                <c:pt idx="37">
                  <c:v>35.299999999999997</c:v>
                </c:pt>
                <c:pt idx="38">
                  <c:v>36.5</c:v>
                </c:pt>
                <c:pt idx="39">
                  <c:v>38.978202291732508</c:v>
                </c:pt>
                <c:pt idx="40">
                  <c:v>37.273720771702791</c:v>
                </c:pt>
                <c:pt idx="41">
                  <c:v>36.934801999999998</c:v>
                </c:pt>
                <c:pt idx="42">
                  <c:v>37.599344000000002</c:v>
                </c:pt>
                <c:pt idx="43">
                  <c:v>37.046669000000001</c:v>
                </c:pt>
                <c:pt idx="44">
                  <c:v>40.203249999999997</c:v>
                </c:pt>
                <c:pt idx="45">
                  <c:v>39.891356999999999</c:v>
                </c:pt>
                <c:pt idx="46">
                  <c:v>42.334392999999999</c:v>
                </c:pt>
                <c:pt idx="47">
                  <c:v>42.881433999999999</c:v>
                </c:pt>
                <c:pt idx="48">
                  <c:v>45.409578000000003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B2-46DE-9DF2-74078BC44A4E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52.5</c:v>
                </c:pt>
                <c:pt idx="1">
                  <c:v>51.9</c:v>
                </c:pt>
                <c:pt idx="2">
                  <c:v>53</c:v>
                </c:pt>
                <c:pt idx="3">
                  <c:v>52</c:v>
                </c:pt>
                <c:pt idx="4">
                  <c:v>50.8</c:v>
                </c:pt>
                <c:pt idx="5">
                  <c:v>49.7</c:v>
                </c:pt>
                <c:pt idx="6">
                  <c:v>51.4</c:v>
                </c:pt>
                <c:pt idx="7">
                  <c:v>51.6</c:v>
                </c:pt>
                <c:pt idx="8">
                  <c:v>51.3</c:v>
                </c:pt>
                <c:pt idx="9">
                  <c:v>47.2</c:v>
                </c:pt>
                <c:pt idx="10">
                  <c:v>47.3</c:v>
                </c:pt>
                <c:pt idx="11">
                  <c:v>46.5</c:v>
                </c:pt>
                <c:pt idx="12">
                  <c:v>46.8</c:v>
                </c:pt>
                <c:pt idx="13">
                  <c:v>47</c:v>
                </c:pt>
                <c:pt idx="14">
                  <c:v>45.8</c:v>
                </c:pt>
                <c:pt idx="15">
                  <c:v>45.2</c:v>
                </c:pt>
                <c:pt idx="16">
                  <c:v>47.6</c:v>
                </c:pt>
                <c:pt idx="17">
                  <c:v>46</c:v>
                </c:pt>
                <c:pt idx="18">
                  <c:v>45.4</c:v>
                </c:pt>
                <c:pt idx="19">
                  <c:v>45.1</c:v>
                </c:pt>
                <c:pt idx="20">
                  <c:v>46.2</c:v>
                </c:pt>
                <c:pt idx="21">
                  <c:v>46.6</c:v>
                </c:pt>
                <c:pt idx="22">
                  <c:v>47.3</c:v>
                </c:pt>
                <c:pt idx="23">
                  <c:v>49.2</c:v>
                </c:pt>
                <c:pt idx="24">
                  <c:v>48.6</c:v>
                </c:pt>
                <c:pt idx="25">
                  <c:v>49.6</c:v>
                </c:pt>
                <c:pt idx="26">
                  <c:v>49.6</c:v>
                </c:pt>
                <c:pt idx="27">
                  <c:v>49.1</c:v>
                </c:pt>
                <c:pt idx="28">
                  <c:v>49.2</c:v>
                </c:pt>
                <c:pt idx="29">
                  <c:v>50.2</c:v>
                </c:pt>
                <c:pt idx="30">
                  <c:v>49.5</c:v>
                </c:pt>
                <c:pt idx="31">
                  <c:v>49.6</c:v>
                </c:pt>
                <c:pt idx="32">
                  <c:v>48.4</c:v>
                </c:pt>
                <c:pt idx="33">
                  <c:v>47.1</c:v>
                </c:pt>
                <c:pt idx="34">
                  <c:v>47.6</c:v>
                </c:pt>
                <c:pt idx="35">
                  <c:v>46.8</c:v>
                </c:pt>
                <c:pt idx="36">
                  <c:v>46.2</c:v>
                </c:pt>
                <c:pt idx="37">
                  <c:v>47.2</c:v>
                </c:pt>
                <c:pt idx="38">
                  <c:v>49.2</c:v>
                </c:pt>
                <c:pt idx="39">
                  <c:v>50.326368493636686</c:v>
                </c:pt>
                <c:pt idx="40">
                  <c:v>49.494636908189683</c:v>
                </c:pt>
                <c:pt idx="41">
                  <c:v>49.371893999999998</c:v>
                </c:pt>
                <c:pt idx="42">
                  <c:v>50.659843000000002</c:v>
                </c:pt>
                <c:pt idx="43">
                  <c:v>50.050899000000001</c:v>
                </c:pt>
                <c:pt idx="44">
                  <c:v>52.549263000000003</c:v>
                </c:pt>
                <c:pt idx="45">
                  <c:v>53.106036000000003</c:v>
                </c:pt>
                <c:pt idx="46">
                  <c:v>54.868416000000003</c:v>
                </c:pt>
                <c:pt idx="47">
                  <c:v>55.953992999999997</c:v>
                </c:pt>
                <c:pt idx="48">
                  <c:v>57.393599000000002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B2-46DE-9DF2-74078BC44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4206240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40639</xdr:colOff>
      <xdr:row>2</xdr:row>
      <xdr:rowOff>27304</xdr:rowOff>
    </xdr:from>
    <xdr:to>
      <xdr:col>11</xdr:col>
      <xdr:colOff>115661</xdr:colOff>
      <xdr:row>15</xdr:row>
      <xdr:rowOff>6804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487680</xdr:colOff>
      <xdr:row>2</xdr:row>
      <xdr:rowOff>546734</xdr:rowOff>
    </xdr:from>
    <xdr:to>
      <xdr:col>18</xdr:col>
      <xdr:colOff>456480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40150</xdr:colOff>
      <xdr:row>9</xdr:row>
      <xdr:rowOff>6448</xdr:rowOff>
    </xdr:from>
    <xdr:to>
      <xdr:col>10</xdr:col>
      <xdr:colOff>436561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60960</xdr:colOff>
      <xdr:row>9</xdr:row>
      <xdr:rowOff>7621</xdr:rowOff>
    </xdr:from>
    <xdr:to>
      <xdr:col>19</xdr:col>
      <xdr:colOff>119380</xdr:colOff>
      <xdr:row>20</xdr:row>
      <xdr:rowOff>160021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42654</xdr:rowOff>
    </xdr:from>
    <xdr:to>
      <xdr:col>14</xdr:col>
      <xdr:colOff>197616</xdr:colOff>
      <xdr:row>12</xdr:row>
      <xdr:rowOff>19049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76200</xdr:rowOff>
    </xdr:from>
    <xdr:to>
      <xdr:col>17</xdr:col>
      <xdr:colOff>211440</xdr:colOff>
      <xdr:row>16</xdr:row>
      <xdr:rowOff>102600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50055</xdr:colOff>
      <xdr:row>2</xdr:row>
      <xdr:rowOff>76300</xdr:rowOff>
    </xdr:from>
    <xdr:to>
      <xdr:col>16</xdr:col>
      <xdr:colOff>26055</xdr:colOff>
      <xdr:row>14</xdr:row>
      <xdr:rowOff>41740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81914</xdr:colOff>
      <xdr:row>2</xdr:row>
      <xdr:rowOff>76834</xdr:rowOff>
    </xdr:from>
    <xdr:to>
      <xdr:col>21</xdr:col>
      <xdr:colOff>57914</xdr:colOff>
      <xdr:row>14</xdr:row>
      <xdr:rowOff>42274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197373</xdr:colOff>
      <xdr:row>2</xdr:row>
      <xdr:rowOff>0</xdr:rowOff>
    </xdr:from>
    <xdr:to>
      <xdr:col>19</xdr:col>
      <xdr:colOff>335616</xdr:colOff>
      <xdr:row>15</xdr:row>
      <xdr:rowOff>79114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34599</xdr:colOff>
      <xdr:row>1</xdr:row>
      <xdr:rowOff>323851</xdr:rowOff>
    </xdr:from>
    <xdr:to>
      <xdr:col>11</xdr:col>
      <xdr:colOff>450850</xdr:colOff>
      <xdr:row>10</xdr:row>
      <xdr:rowOff>161926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39565</xdr:colOff>
      <xdr:row>2</xdr:row>
      <xdr:rowOff>95250</xdr:rowOff>
    </xdr:from>
    <xdr:to>
      <xdr:col>20</xdr:col>
      <xdr:colOff>247552</xdr:colOff>
      <xdr:row>14</xdr:row>
      <xdr:rowOff>72390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29308</xdr:colOff>
      <xdr:row>3</xdr:row>
      <xdr:rowOff>80596</xdr:rowOff>
    </xdr:from>
    <xdr:to>
      <xdr:col>13</xdr:col>
      <xdr:colOff>285751</xdr:colOff>
      <xdr:row>13</xdr:row>
      <xdr:rowOff>80596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4693" y="652096"/>
          <a:ext cx="1992923" cy="1926981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476249</xdr:colOff>
      <xdr:row>8</xdr:row>
      <xdr:rowOff>0</xdr:rowOff>
    </xdr:from>
    <xdr:to>
      <xdr:col>12</xdr:col>
      <xdr:colOff>136070</xdr:colOff>
      <xdr:row>18</xdr:row>
      <xdr:rowOff>119380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297180</xdr:colOff>
      <xdr:row>7</xdr:row>
      <xdr:rowOff>327660</xdr:rowOff>
    </xdr:from>
    <xdr:to>
      <xdr:col>15</xdr:col>
      <xdr:colOff>294640</xdr:colOff>
      <xdr:row>18</xdr:row>
      <xdr:rowOff>152400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9</xdr:col>
      <xdr:colOff>615315</xdr:colOff>
      <xdr:row>14</xdr:row>
      <xdr:rowOff>29210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68580</xdr:colOff>
      <xdr:row>2</xdr:row>
      <xdr:rowOff>22860</xdr:rowOff>
    </xdr:from>
    <xdr:to>
      <xdr:col>18</xdr:col>
      <xdr:colOff>243205</xdr:colOff>
      <xdr:row>13</xdr:row>
      <xdr:rowOff>133985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15240</xdr:colOff>
      <xdr:row>2</xdr:row>
      <xdr:rowOff>15240</xdr:rowOff>
    </xdr:from>
    <xdr:to>
      <xdr:col>12</xdr:col>
      <xdr:colOff>606365</xdr:colOff>
      <xdr:row>13</xdr:row>
      <xdr:rowOff>179637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601345</xdr:colOff>
      <xdr:row>2</xdr:row>
      <xdr:rowOff>31750</xdr:rowOff>
    </xdr:from>
    <xdr:to>
      <xdr:col>13</xdr:col>
      <xdr:colOff>296545</xdr:colOff>
      <xdr:row>13</xdr:row>
      <xdr:rowOff>164830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19050</xdr:colOff>
      <xdr:row>5</xdr:row>
      <xdr:rowOff>5080</xdr:rowOff>
    </xdr:from>
    <xdr:to>
      <xdr:col>23</xdr:col>
      <xdr:colOff>514350</xdr:colOff>
      <xdr:row>16</xdr:row>
      <xdr:rowOff>139430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11430</xdr:colOff>
      <xdr:row>5</xdr:row>
      <xdr:rowOff>11430</xdr:rowOff>
    </xdr:from>
    <xdr:to>
      <xdr:col>28</xdr:col>
      <xdr:colOff>506730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2</xdr:row>
      <xdr:rowOff>144780</xdr:rowOff>
    </xdr:from>
    <xdr:to>
      <xdr:col>12</xdr:col>
      <xdr:colOff>274320</xdr:colOff>
      <xdr:row>17</xdr:row>
      <xdr:rowOff>127000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523875</xdr:rowOff>
    </xdr:from>
    <xdr:to>
      <xdr:col>18</xdr:col>
      <xdr:colOff>316865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A4" zoomScaleNormal="100" workbookViewId="0">
      <selection activeCell="C18" sqref="C18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50"/>
    </row>
    <row r="4" spans="1:6" ht="48.9" customHeight="1">
      <c r="B4" s="51" t="s">
        <v>112</v>
      </c>
      <c r="C4" s="52"/>
      <c r="D4" s="53"/>
      <c r="E4" s="53"/>
      <c r="F4" s="53"/>
    </row>
    <row r="5" spans="1:6">
      <c r="A5" s="54"/>
      <c r="B5">
        <v>1</v>
      </c>
      <c r="C5" s="88" t="s">
        <v>224</v>
      </c>
    </row>
    <row r="6" spans="1:6">
      <c r="B6">
        <v>2</v>
      </c>
      <c r="C6" s="89" t="s">
        <v>225</v>
      </c>
    </row>
    <row r="7" spans="1:6">
      <c r="B7">
        <v>3</v>
      </c>
      <c r="C7" s="88" t="s">
        <v>226</v>
      </c>
    </row>
    <row r="8" spans="1:6">
      <c r="B8">
        <v>4</v>
      </c>
      <c r="C8" s="89" t="s">
        <v>227</v>
      </c>
    </row>
    <row r="9" spans="1:6">
      <c r="B9">
        <v>5</v>
      </c>
      <c r="C9" s="90" t="s">
        <v>228</v>
      </c>
    </row>
    <row r="10" spans="1:6">
      <c r="B10">
        <v>6</v>
      </c>
      <c r="C10" s="89" t="s">
        <v>229</v>
      </c>
    </row>
    <row r="11" spans="1:6">
      <c r="B11">
        <v>7</v>
      </c>
      <c r="C11" s="89" t="s">
        <v>230</v>
      </c>
    </row>
    <row r="12" spans="1:6">
      <c r="B12">
        <v>8</v>
      </c>
      <c r="C12" s="89" t="s">
        <v>187</v>
      </c>
    </row>
    <row r="13" spans="1:6">
      <c r="B13">
        <v>9</v>
      </c>
      <c r="C13" s="89" t="s">
        <v>231</v>
      </c>
    </row>
    <row r="14" spans="1:6">
      <c r="B14">
        <v>10</v>
      </c>
      <c r="C14" s="89" t="s">
        <v>232</v>
      </c>
    </row>
    <row r="15" spans="1:6">
      <c r="B15">
        <v>11</v>
      </c>
      <c r="C15" s="88" t="s">
        <v>233</v>
      </c>
    </row>
    <row r="16" spans="1:6">
      <c r="B16">
        <v>12</v>
      </c>
      <c r="C16" s="88" t="s">
        <v>236</v>
      </c>
    </row>
    <row r="17" spans="2:3">
      <c r="B17">
        <v>13</v>
      </c>
      <c r="C17" s="89" t="s">
        <v>234</v>
      </c>
    </row>
    <row r="18" spans="2:3">
      <c r="B18">
        <v>14</v>
      </c>
      <c r="C18" s="88" t="s">
        <v>237</v>
      </c>
    </row>
    <row r="19" spans="2:3">
      <c r="B19" t="s">
        <v>175</v>
      </c>
      <c r="C19" s="88" t="s">
        <v>174</v>
      </c>
    </row>
    <row r="20" spans="2:3">
      <c r="B20" t="s">
        <v>176</v>
      </c>
      <c r="C20" s="88" t="s">
        <v>113</v>
      </c>
    </row>
    <row r="21" spans="2:3">
      <c r="B21" t="s">
        <v>177</v>
      </c>
      <c r="C21" s="88" t="s">
        <v>142</v>
      </c>
    </row>
    <row r="22" spans="2:3">
      <c r="B22" t="s">
        <v>178</v>
      </c>
      <c r="C22" s="88" t="s">
        <v>146</v>
      </c>
    </row>
    <row r="23" spans="2:3">
      <c r="B23" t="s">
        <v>179</v>
      </c>
      <c r="C23" s="88" t="s">
        <v>155</v>
      </c>
    </row>
    <row r="24" spans="2:3">
      <c r="B24" t="s">
        <v>180</v>
      </c>
      <c r="C24" s="88" t="s">
        <v>166</v>
      </c>
    </row>
    <row r="25" spans="2:3">
      <c r="B25" t="s">
        <v>223</v>
      </c>
      <c r="C25" s="89" t="s">
        <v>203</v>
      </c>
    </row>
  </sheetData>
  <phoneticPr fontId="80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BASILICATA. ANNI 1881-2024. Valori assoluti "/>
    <hyperlink ref="C20" location="App_2!A1" display="Appendice 2. PIRAMIDI PER ETA' E PER GENERE. BASILICATA. ANNI 1881, 1951 E 2024. Valori percentuali"/>
    <hyperlink ref="C21" location="App_3!A1" display="Appendice 3. SPERANZA DI VITA ALLA NASCITA. BASILICATA. ANNI 1974-2025. Valori assoluti "/>
    <hyperlink ref="C22" location="App_4!A1" display="Appendice 4. NUMERO MEDIO DI FIGLI PER DONNA (TFT) E ETA' MEDIA AL PARTO. BASILICATA. ANNI 1952-2025. Valori assoluti "/>
    <hyperlink ref="C23" location="App_5!A1" display="Appendice 5. POPOLAZIONE RESIDENTE IN ETA' DI 6 ANNI E OLTRE PER GRADO DI ISTRUZIONE. BASILICATA. Censimenti dal 1951 a 2011, 2021, 2024"/>
    <hyperlink ref="C24" location="App_6!A1" display="Appendice 6. AZIENDE E RELATIVE SUPERFICI PER UBICAZIONE DEL CENTRO AZIENDALE IN BASILICATA (Universo Italia). Censimenti Agricoltura 1961-2020"/>
    <hyperlink ref="C25" location="App_7!A1" display="Appendice 7. TASSO DI OCCUPAZIONE 15-64 ANNI. BASILICAT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U30"/>
  <sheetViews>
    <sheetView zoomScaleNormal="100" workbookViewId="0">
      <selection activeCell="H16" sqref="H16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  <col min="7" max="9" width="9.44140625" bestFit="1" customWidth="1"/>
    <col min="10" max="11" width="9.5546875" bestFit="1" customWidth="1"/>
    <col min="12" max="12" width="9.44140625" bestFit="1" customWidth="1"/>
    <col min="13" max="21" width="9.5546875" bestFit="1" customWidth="1"/>
  </cols>
  <sheetData>
    <row r="1" spans="2:13">
      <c r="B1" s="30"/>
      <c r="C1" s="30"/>
      <c r="D1" s="30"/>
    </row>
    <row r="2" spans="2:13" ht="36">
      <c r="B2" s="31"/>
      <c r="C2" s="22" t="s">
        <v>193</v>
      </c>
      <c r="D2" s="22" t="s">
        <v>1</v>
      </c>
      <c r="E2" s="22" t="s">
        <v>184</v>
      </c>
      <c r="F2" s="22" t="s">
        <v>185</v>
      </c>
      <c r="H2" s="55" t="s">
        <v>224</v>
      </c>
    </row>
    <row r="3" spans="2:13">
      <c r="B3" s="32">
        <v>1861</v>
      </c>
      <c r="C3" s="36">
        <v>509</v>
      </c>
      <c r="D3" s="33">
        <v>26328</v>
      </c>
      <c r="E3" s="34">
        <v>100</v>
      </c>
      <c r="F3" s="34">
        <f>D3/D$3*100</f>
        <v>100</v>
      </c>
    </row>
    <row r="4" spans="2:13">
      <c r="B4" s="32">
        <v>1871</v>
      </c>
      <c r="C4" s="36">
        <v>524</v>
      </c>
      <c r="D4" s="33">
        <v>28151</v>
      </c>
      <c r="E4" s="34">
        <v>102.94695481335954</v>
      </c>
      <c r="F4" s="34">
        <f t="shared" ref="F4:F21" si="0">D4/D$3*100</f>
        <v>106.9241871771498</v>
      </c>
      <c r="M4" s="126"/>
    </row>
    <row r="5" spans="2:13">
      <c r="B5" s="32">
        <v>1881</v>
      </c>
      <c r="C5" s="36">
        <v>539</v>
      </c>
      <c r="D5" s="33">
        <v>29791</v>
      </c>
      <c r="E5" s="34">
        <v>105.89390962671905</v>
      </c>
      <c r="F5" s="34">
        <f t="shared" si="0"/>
        <v>113.15329687025219</v>
      </c>
      <c r="M5" s="137"/>
    </row>
    <row r="6" spans="2:13">
      <c r="B6" s="32"/>
      <c r="C6" s="35"/>
      <c r="D6" s="35"/>
      <c r="E6" s="34"/>
      <c r="F6" s="34"/>
      <c r="M6" s="138"/>
    </row>
    <row r="7" spans="2:13">
      <c r="B7" s="32">
        <v>1901</v>
      </c>
      <c r="C7" s="36">
        <v>492</v>
      </c>
      <c r="D7" s="33">
        <v>33778</v>
      </c>
      <c r="E7" s="34">
        <v>96.660117878192537</v>
      </c>
      <c r="F7" s="34">
        <f t="shared" si="0"/>
        <v>128.29687025220298</v>
      </c>
      <c r="M7" s="137"/>
    </row>
    <row r="8" spans="2:13">
      <c r="B8" s="32">
        <v>1911</v>
      </c>
      <c r="C8" s="36">
        <v>486</v>
      </c>
      <c r="D8" s="33">
        <v>36921</v>
      </c>
      <c r="E8" s="34">
        <v>95.481335952848724</v>
      </c>
      <c r="F8" s="34">
        <f t="shared" si="0"/>
        <v>140.23473108477666</v>
      </c>
      <c r="M8" s="137"/>
    </row>
    <row r="9" spans="2:13">
      <c r="B9" s="32">
        <v>1921</v>
      </c>
      <c r="C9" s="36">
        <v>492</v>
      </c>
      <c r="D9" s="33">
        <v>37856</v>
      </c>
      <c r="E9" s="34">
        <v>96.660117878192537</v>
      </c>
      <c r="F9" s="34">
        <f t="shared" si="0"/>
        <v>143.7860832573686</v>
      </c>
      <c r="M9" s="137"/>
    </row>
    <row r="10" spans="2:13">
      <c r="B10" s="37">
        <v>1931</v>
      </c>
      <c r="C10" s="36">
        <v>514</v>
      </c>
      <c r="D10" s="33">
        <v>41043</v>
      </c>
      <c r="E10" s="34">
        <v>100.98231827111985</v>
      </c>
      <c r="F10" s="34">
        <f t="shared" si="0"/>
        <v>155.89106654512307</v>
      </c>
      <c r="M10" s="137"/>
    </row>
    <row r="11" spans="2:13">
      <c r="B11" s="37">
        <v>1936</v>
      </c>
      <c r="C11" s="36">
        <v>543</v>
      </c>
      <c r="D11" s="33">
        <v>42399</v>
      </c>
      <c r="E11" s="34">
        <v>106.67976424361494</v>
      </c>
      <c r="F11" s="34">
        <f t="shared" si="0"/>
        <v>161.04147675478578</v>
      </c>
      <c r="M11" s="138"/>
    </row>
    <row r="12" spans="2:13">
      <c r="B12" s="32"/>
      <c r="C12" s="38"/>
      <c r="D12" s="35"/>
      <c r="E12" s="34"/>
      <c r="F12" s="34"/>
    </row>
    <row r="13" spans="2:13">
      <c r="B13" s="37">
        <v>1951</v>
      </c>
      <c r="C13" s="36">
        <v>628</v>
      </c>
      <c r="D13" s="33">
        <v>47516</v>
      </c>
      <c r="E13" s="34">
        <v>123.37917485265226</v>
      </c>
      <c r="F13" s="34">
        <f t="shared" si="0"/>
        <v>180.47705864478883</v>
      </c>
    </row>
    <row r="14" spans="2:13">
      <c r="B14" s="37">
        <v>1961</v>
      </c>
      <c r="C14" s="36">
        <v>644</v>
      </c>
      <c r="D14" s="33">
        <v>50624</v>
      </c>
      <c r="E14" s="34">
        <v>126.52259332023577</v>
      </c>
      <c r="F14" s="34">
        <f t="shared" si="0"/>
        <v>192.28198116074142</v>
      </c>
    </row>
    <row r="15" spans="2:13">
      <c r="B15" s="37">
        <v>1971</v>
      </c>
      <c r="C15" s="36">
        <v>603</v>
      </c>
      <c r="D15" s="33">
        <v>54137</v>
      </c>
      <c r="E15" s="34">
        <v>118.46758349705304</v>
      </c>
      <c r="F15" s="34">
        <f t="shared" si="0"/>
        <v>205.62518991188088</v>
      </c>
    </row>
    <row r="16" spans="2:13">
      <c r="B16" s="37">
        <v>1981</v>
      </c>
      <c r="C16" s="36">
        <v>610</v>
      </c>
      <c r="D16" s="33">
        <v>56557</v>
      </c>
      <c r="E16" s="34">
        <v>119.84282907662083</v>
      </c>
      <c r="F16" s="34">
        <f t="shared" si="0"/>
        <v>214.81692494682468</v>
      </c>
      <c r="H16" s="18" t="s">
        <v>2</v>
      </c>
    </row>
    <row r="17" spans="2:21">
      <c r="B17" s="37">
        <v>1991</v>
      </c>
      <c r="C17" s="36">
        <v>611</v>
      </c>
      <c r="D17" s="33">
        <v>56778.031000000003</v>
      </c>
      <c r="E17" s="34">
        <v>120.03929273084479</v>
      </c>
      <c r="F17" s="34">
        <f t="shared" si="0"/>
        <v>215.65645320571255</v>
      </c>
    </row>
    <row r="18" spans="2:21" ht="15" customHeight="1">
      <c r="B18" s="37">
        <v>2001</v>
      </c>
      <c r="C18" s="36">
        <v>598</v>
      </c>
      <c r="D18" s="33">
        <v>56996</v>
      </c>
      <c r="E18" s="34">
        <v>117.4852652259332</v>
      </c>
      <c r="F18" s="34">
        <f t="shared" si="0"/>
        <v>216.48435126101489</v>
      </c>
      <c r="H18" s="257"/>
      <c r="I18" s="257"/>
      <c r="J18" s="257"/>
      <c r="K18" s="257"/>
      <c r="L18" s="257"/>
      <c r="M18" s="257"/>
      <c r="N18" s="257"/>
      <c r="O18" s="239"/>
      <c r="P18" s="239"/>
    </row>
    <row r="19" spans="2:21">
      <c r="B19" s="37">
        <v>2011</v>
      </c>
      <c r="C19" s="36">
        <v>578</v>
      </c>
      <c r="D19" s="33">
        <v>59433.743999999999</v>
      </c>
      <c r="E19" s="34">
        <v>113.55599214145383</v>
      </c>
      <c r="F19" s="34">
        <f t="shared" si="0"/>
        <v>225.74348222424794</v>
      </c>
      <c r="M19" s="125"/>
    </row>
    <row r="20" spans="2:21">
      <c r="B20" s="37">
        <v>2021</v>
      </c>
      <c r="C20" s="36">
        <v>541</v>
      </c>
      <c r="D20" s="33">
        <v>59030</v>
      </c>
      <c r="E20" s="34">
        <v>106.28683693516699</v>
      </c>
      <c r="F20" s="34">
        <f t="shared" si="0"/>
        <v>224.20996657550899</v>
      </c>
      <c r="H20" s="16"/>
      <c r="M20" s="125"/>
    </row>
    <row r="21" spans="2:21">
      <c r="B21" s="37">
        <v>2024</v>
      </c>
      <c r="C21" s="36">
        <v>530</v>
      </c>
      <c r="D21" s="33">
        <v>58943</v>
      </c>
      <c r="E21" s="34">
        <v>104.12573673870334</v>
      </c>
      <c r="F21" s="34">
        <f t="shared" si="0"/>
        <v>223.87951990276514</v>
      </c>
    </row>
    <row r="24" spans="2:21">
      <c r="B24"/>
      <c r="C24"/>
      <c r="D24"/>
      <c r="E24"/>
    </row>
    <row r="25" spans="2:21">
      <c r="B25"/>
      <c r="C25" s="137"/>
      <c r="D25"/>
      <c r="E25"/>
      <c r="S25" s="137"/>
      <c r="T25" s="125"/>
      <c r="U25" s="125"/>
    </row>
    <row r="26" spans="2:21">
      <c r="B2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2:21">
      <c r="B27"/>
      <c r="C27" s="140"/>
      <c r="D27"/>
      <c r="E27"/>
      <c r="S27" s="140"/>
      <c r="T27" s="125"/>
      <c r="U27" s="125"/>
    </row>
    <row r="28" spans="2:21">
      <c r="B28"/>
      <c r="C28" s="140"/>
      <c r="D28" s="140"/>
      <c r="E28" s="140"/>
      <c r="F28" s="140"/>
      <c r="G28" s="140"/>
      <c r="H28" s="140"/>
      <c r="I28" s="140"/>
      <c r="J28" s="163"/>
      <c r="R28" s="125"/>
      <c r="S28" s="125"/>
    </row>
    <row r="29" spans="2:21">
      <c r="C29" s="57"/>
      <c r="D29" s="57"/>
      <c r="E29" s="57"/>
      <c r="G29" s="57"/>
      <c r="H29" s="57"/>
      <c r="I29" s="57"/>
      <c r="J29" s="57"/>
      <c r="K29" s="57"/>
      <c r="M29" s="57"/>
      <c r="N29" s="57"/>
      <c r="O29" s="57"/>
      <c r="P29" s="57"/>
      <c r="Q29" s="57"/>
      <c r="R29" s="57"/>
      <c r="S29" s="57"/>
      <c r="T29" s="57"/>
      <c r="U29" s="57"/>
    </row>
    <row r="30" spans="2:21"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</row>
  </sheetData>
  <mergeCells count="1">
    <mergeCell ref="H18:N1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5"/>
  <sheetViews>
    <sheetView topLeftCell="K1" zoomScaleNormal="100" workbookViewId="0">
      <selection activeCell="M18" sqref="M18"/>
    </sheetView>
  </sheetViews>
  <sheetFormatPr defaultColWidth="8.88671875" defaultRowHeight="14.4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21" width="8.88671875" style="21"/>
    <col min="27" max="27" width="12" style="21" bestFit="1" customWidth="1"/>
    <col min="28" max="28" width="8.88671875" style="21"/>
    <col min="34" max="16384" width="8.88671875" style="21"/>
  </cols>
  <sheetData>
    <row r="2" spans="2:34" ht="14.4" customHeight="1">
      <c r="B2" s="58"/>
      <c r="C2" s="259" t="s">
        <v>3</v>
      </c>
      <c r="D2" s="259"/>
      <c r="E2" s="259"/>
      <c r="F2" s="259"/>
      <c r="G2" s="259"/>
      <c r="I2" s="262" t="s">
        <v>4</v>
      </c>
      <c r="J2" s="263"/>
      <c r="K2" s="264"/>
    </row>
    <row r="3" spans="2:34" ht="53.4" customHeight="1"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I3" s="44"/>
      <c r="J3" s="41" t="s">
        <v>0</v>
      </c>
      <c r="K3" s="41" t="s">
        <v>1</v>
      </c>
      <c r="M3" s="55" t="s">
        <v>225</v>
      </c>
    </row>
    <row r="4" spans="2:34">
      <c r="C4" s="27">
        <v>1926</v>
      </c>
      <c r="D4" s="28">
        <v>13.381709741550695</v>
      </c>
      <c r="E4" s="28">
        <v>1.3061630218687874</v>
      </c>
      <c r="F4" s="28">
        <v>-3.78727634194831</v>
      </c>
      <c r="G4" s="28">
        <v>10.900596421471173</v>
      </c>
      <c r="I4" s="45" t="s">
        <v>10</v>
      </c>
      <c r="J4" s="46">
        <v>-6.4070711595831682</v>
      </c>
      <c r="K4" s="156">
        <v>-5.1860056371856853</v>
      </c>
      <c r="M4" s="23"/>
    </row>
    <row r="5" spans="2:34">
      <c r="C5" s="27">
        <v>1927</v>
      </c>
      <c r="D5" s="28">
        <v>15.609659540775931</v>
      </c>
      <c r="E5" s="28">
        <v>2.5692794932699918</v>
      </c>
      <c r="F5" s="28">
        <v>-3.3076009501187649</v>
      </c>
      <c r="G5" s="28">
        <v>14.871338083927158</v>
      </c>
      <c r="I5" s="45" t="s">
        <v>11</v>
      </c>
      <c r="J5" s="155">
        <v>-0.98194081157222801</v>
      </c>
      <c r="K5" s="156">
        <v>3.5610658215673934</v>
      </c>
      <c r="M5" s="23"/>
      <c r="U5"/>
      <c r="AA5"/>
      <c r="AB5"/>
      <c r="AH5"/>
    </row>
    <row r="6" spans="2:34">
      <c r="C6" s="27">
        <v>1928</v>
      </c>
      <c r="D6" s="28">
        <v>15.197083169097359</v>
      </c>
      <c r="E6" s="28">
        <v>0.6286953094205755</v>
      </c>
      <c r="F6" s="28">
        <v>-1.5195112337406385</v>
      </c>
      <c r="G6" s="28">
        <v>14.306267244777297</v>
      </c>
      <c r="I6" s="45" t="s">
        <v>9</v>
      </c>
      <c r="J6" s="47">
        <v>-8.6151410826619994</v>
      </c>
      <c r="K6" s="156">
        <v>-2.3619615210242557</v>
      </c>
      <c r="M6" s="23"/>
      <c r="U6"/>
      <c r="AA6"/>
      <c r="AB6"/>
      <c r="AH6"/>
    </row>
    <row r="7" spans="2:34">
      <c r="C7" s="27">
        <v>1929</v>
      </c>
      <c r="D7" s="28">
        <v>15.300235478806908</v>
      </c>
      <c r="E7" s="28">
        <v>0.31985871271585559</v>
      </c>
      <c r="F7" s="28">
        <v>-1.8288854003139718</v>
      </c>
      <c r="G7" s="28">
        <v>13.79120879120879</v>
      </c>
      <c r="I7" s="113"/>
      <c r="J7" s="86"/>
      <c r="K7" s="86"/>
      <c r="M7" s="23"/>
      <c r="U7"/>
      <c r="AA7"/>
      <c r="AB7"/>
      <c r="AD7" s="5"/>
      <c r="AE7" s="5"/>
      <c r="AF7" s="5"/>
      <c r="AG7" s="5"/>
      <c r="AH7"/>
    </row>
    <row r="8" spans="2:34">
      <c r="C8" s="27">
        <v>1930</v>
      </c>
      <c r="D8" s="28">
        <v>17.467760844079717</v>
      </c>
      <c r="E8" s="28">
        <v>-2.3876514263384134</v>
      </c>
      <c r="F8" s="28">
        <v>-1.6627588901914812</v>
      </c>
      <c r="G8" s="28">
        <v>13.417350527549825</v>
      </c>
      <c r="I8" s="154"/>
      <c r="J8" s="145"/>
      <c r="K8" s="145"/>
      <c r="M8" s="23"/>
      <c r="U8"/>
      <c r="AA8"/>
      <c r="AB8"/>
      <c r="AD8" s="5"/>
      <c r="AE8" s="5"/>
      <c r="AF8" s="5"/>
      <c r="AG8" s="5"/>
      <c r="AH8"/>
    </row>
    <row r="9" spans="2:34">
      <c r="C9" s="29">
        <v>1931</v>
      </c>
      <c r="D9" s="28">
        <v>12.046692607003891</v>
      </c>
      <c r="E9" s="28">
        <v>0.75486381322957197</v>
      </c>
      <c r="F9" s="28">
        <v>-0.76070038910505844</v>
      </c>
      <c r="G9" s="28">
        <v>12.040856031128405</v>
      </c>
      <c r="I9" s="154"/>
      <c r="J9" s="145"/>
      <c r="K9" s="86"/>
      <c r="M9" s="23"/>
      <c r="U9"/>
      <c r="AA9"/>
      <c r="AB9"/>
      <c r="AD9" s="5"/>
      <c r="AE9" s="5"/>
      <c r="AF9" s="5"/>
      <c r="AG9" s="5"/>
      <c r="AH9"/>
    </row>
    <row r="10" spans="2:34">
      <c r="C10" s="27">
        <v>1932</v>
      </c>
      <c r="D10" s="28">
        <v>14.134282416313967</v>
      </c>
      <c r="E10" s="28">
        <v>2.5009619084263177E-2</v>
      </c>
      <c r="F10" s="28">
        <v>-0.40400153905348213</v>
      </c>
      <c r="G10" s="28">
        <v>13.755290496344749</v>
      </c>
      <c r="I10" s="154"/>
      <c r="J10" s="145"/>
      <c r="K10" s="86"/>
      <c r="M10" s="23"/>
      <c r="U10"/>
      <c r="AA10"/>
      <c r="AB10"/>
      <c r="AD10" s="5"/>
      <c r="AE10" s="5"/>
      <c r="AF10" s="5"/>
      <c r="AG10" s="5"/>
      <c r="AH10"/>
    </row>
    <row r="11" spans="2:34">
      <c r="C11" s="27">
        <v>1933</v>
      </c>
      <c r="D11" s="28">
        <v>16.946347031963469</v>
      </c>
      <c r="E11" s="28">
        <v>0.64497716894977175</v>
      </c>
      <c r="F11" s="28">
        <v>-0.13318112633181126</v>
      </c>
      <c r="G11" s="28">
        <v>17.458143074581429</v>
      </c>
      <c r="I11" s="113"/>
      <c r="J11" s="86"/>
      <c r="K11" s="86"/>
      <c r="M11" s="23"/>
      <c r="U11"/>
      <c r="AA11"/>
      <c r="AB11"/>
      <c r="AD11" s="5"/>
      <c r="AE11" s="5"/>
      <c r="AF11" s="5"/>
      <c r="AG11" s="5"/>
      <c r="AH11"/>
    </row>
    <row r="12" spans="2:34">
      <c r="C12" s="27">
        <v>1934</v>
      </c>
      <c r="D12" s="28">
        <v>17.369213398569816</v>
      </c>
      <c r="E12" s="28">
        <v>-1.1385020700037636</v>
      </c>
      <c r="F12" s="28">
        <v>-0.34249153180278508</v>
      </c>
      <c r="G12" s="28">
        <v>15.888219796763268</v>
      </c>
      <c r="I12" s="114"/>
      <c r="J12" s="114"/>
      <c r="K12" s="114"/>
      <c r="M12" s="23"/>
      <c r="U12"/>
      <c r="AA12"/>
      <c r="AB12"/>
      <c r="AD12" s="5"/>
      <c r="AE12" s="5"/>
      <c r="AF12" s="5"/>
      <c r="AG12" s="5"/>
      <c r="AH12"/>
    </row>
    <row r="13" spans="2:34">
      <c r="C13" s="27">
        <v>1935</v>
      </c>
      <c r="D13" s="28">
        <v>16.273268801191364</v>
      </c>
      <c r="E13" s="28">
        <v>-1.4184661206254654</v>
      </c>
      <c r="F13" s="28">
        <v>-0.95122859270290394</v>
      </c>
      <c r="G13" s="28">
        <v>13.903574087862992</v>
      </c>
      <c r="I13" s="260"/>
      <c r="J13" s="260"/>
      <c r="K13" s="260"/>
      <c r="M13" s="23"/>
      <c r="U13"/>
      <c r="AA13"/>
      <c r="AB13"/>
      <c r="AD13" s="5"/>
      <c r="AE13" s="5"/>
      <c r="AF13" s="5"/>
      <c r="AG13" s="5"/>
      <c r="AH13"/>
    </row>
    <row r="14" spans="2:34">
      <c r="C14" s="27">
        <v>1936</v>
      </c>
      <c r="D14" s="28">
        <v>15.023941068139964</v>
      </c>
      <c r="E14" s="28">
        <v>-0.5985267034990791</v>
      </c>
      <c r="F14" s="28">
        <v>-0.47882136279926335</v>
      </c>
      <c r="G14" s="28">
        <v>13.94659300184162</v>
      </c>
      <c r="I14" s="112"/>
      <c r="J14" s="112"/>
      <c r="K14" s="112"/>
      <c r="M14" s="23"/>
      <c r="U14"/>
      <c r="AA14"/>
      <c r="AB14"/>
      <c r="AD14" s="5"/>
      <c r="AE14" s="5"/>
      <c r="AF14" s="5"/>
      <c r="AG14" s="5"/>
      <c r="AH14"/>
    </row>
    <row r="15" spans="2:34">
      <c r="C15" s="27">
        <v>1937</v>
      </c>
      <c r="D15" s="28">
        <v>15.891251518833537</v>
      </c>
      <c r="E15" s="28">
        <v>-2.6719319562575943</v>
      </c>
      <c r="F15" s="28">
        <v>-0.67982989064398547</v>
      </c>
      <c r="G15" s="28">
        <v>12.539489671931957</v>
      </c>
      <c r="I15" s="113"/>
      <c r="J15" s="86"/>
      <c r="K15" s="86"/>
      <c r="M15" s="23"/>
      <c r="U15"/>
      <c r="AA15"/>
      <c r="AB15"/>
      <c r="AD15" s="5"/>
      <c r="AE15" s="5"/>
      <c r="AF15" s="5"/>
      <c r="AG15" s="5"/>
      <c r="AH15"/>
    </row>
    <row r="16" spans="2:34">
      <c r="C16" s="27">
        <v>1938</v>
      </c>
      <c r="D16" s="28">
        <v>15.063138905592302</v>
      </c>
      <c r="E16" s="28">
        <v>-3.6548406494287429</v>
      </c>
      <c r="F16" s="28">
        <v>-0.97955502104630188</v>
      </c>
      <c r="G16" s="28">
        <v>10.428743235117258</v>
      </c>
      <c r="I16" s="113"/>
      <c r="J16" s="86"/>
      <c r="K16" s="86"/>
      <c r="M16" s="23"/>
      <c r="N16" s="182"/>
      <c r="U16"/>
      <c r="AA16"/>
      <c r="AB16"/>
      <c r="AD16" s="5"/>
      <c r="AE16" s="5"/>
      <c r="AF16" s="5"/>
      <c r="AG16" s="5"/>
      <c r="AH16"/>
    </row>
    <row r="17" spans="3:34">
      <c r="C17" s="27">
        <v>1939</v>
      </c>
      <c r="D17" s="28">
        <v>16.048214285714288</v>
      </c>
      <c r="E17" s="28">
        <v>-2.9196428571428572</v>
      </c>
      <c r="F17" s="28">
        <v>-0.43571428571428572</v>
      </c>
      <c r="G17" s="28">
        <v>12.692857142857143</v>
      </c>
      <c r="I17" s="113"/>
      <c r="J17" s="86"/>
      <c r="K17" s="86"/>
      <c r="M17" s="39" t="s">
        <v>12</v>
      </c>
      <c r="U17"/>
      <c r="AA17"/>
      <c r="AB17"/>
      <c r="AD17" s="5"/>
      <c r="AE17" s="5"/>
      <c r="AF17" s="5"/>
      <c r="AG17" s="5"/>
      <c r="AH17"/>
    </row>
    <row r="18" spans="3:34">
      <c r="C18" s="27">
        <v>1940</v>
      </c>
      <c r="D18" s="28">
        <v>15.694755450795524</v>
      </c>
      <c r="E18" s="28">
        <v>-1.8367707719505011</v>
      </c>
      <c r="F18" s="28">
        <v>6.0106069534472603E-2</v>
      </c>
      <c r="G18" s="28">
        <v>13.918090748379495</v>
      </c>
      <c r="I18" s="113"/>
      <c r="J18" s="86"/>
      <c r="K18" s="86"/>
      <c r="M18" s="247"/>
      <c r="N18" s="39"/>
      <c r="O18" s="39"/>
      <c r="P18" s="39"/>
      <c r="Q18" s="39"/>
      <c r="U18"/>
      <c r="AA18"/>
      <c r="AB18"/>
      <c r="AD18" s="5"/>
      <c r="AE18" s="5"/>
      <c r="AF18" s="5"/>
      <c r="AG18" s="5"/>
      <c r="AH18"/>
    </row>
    <row r="19" spans="3:34">
      <c r="C19" s="29">
        <v>1941</v>
      </c>
      <c r="D19" s="28">
        <v>7.3704784130688443</v>
      </c>
      <c r="E19" s="28">
        <v>-1.8238039673278879</v>
      </c>
      <c r="F19" s="28">
        <v>9.4515752625437571E-2</v>
      </c>
      <c r="G19" s="28">
        <v>5.6411901983663943</v>
      </c>
      <c r="I19" s="113"/>
      <c r="J19" s="86"/>
      <c r="K19" s="86"/>
      <c r="U19"/>
      <c r="AA19"/>
      <c r="AB19"/>
      <c r="AD19" s="5"/>
      <c r="AE19" s="5"/>
      <c r="AF19" s="5"/>
      <c r="AG19" s="5"/>
      <c r="AH19"/>
    </row>
    <row r="20" spans="3:34">
      <c r="C20" s="27">
        <v>1942</v>
      </c>
      <c r="D20" s="28">
        <v>8.0103986135181984</v>
      </c>
      <c r="E20" s="28">
        <v>-1.1455805892547661</v>
      </c>
      <c r="F20" s="28">
        <v>5.0259965337954939E-2</v>
      </c>
      <c r="G20" s="28">
        <v>6.9150779896013868</v>
      </c>
      <c r="M20" s="127"/>
      <c r="U20"/>
      <c r="AA20"/>
      <c r="AB20"/>
      <c r="AD20" s="5"/>
      <c r="AE20" s="5"/>
      <c r="AF20" s="5"/>
      <c r="AG20" s="5"/>
      <c r="AH20"/>
    </row>
    <row r="21" spans="3:34">
      <c r="C21" s="27">
        <v>1943</v>
      </c>
      <c r="D21" s="28">
        <v>6.7551487414187648</v>
      </c>
      <c r="E21" s="28">
        <v>1.5429061784897025</v>
      </c>
      <c r="F21" s="28">
        <v>0</v>
      </c>
      <c r="G21" s="28">
        <v>8.2980549199084681</v>
      </c>
      <c r="M21" s="23"/>
      <c r="U21"/>
      <c r="AA21"/>
      <c r="AB21"/>
      <c r="AD21" s="5"/>
      <c r="AE21" s="5"/>
      <c r="AF21" s="5"/>
      <c r="AG21" s="5"/>
      <c r="AH21"/>
    </row>
    <row r="22" spans="3:34">
      <c r="C22" s="27">
        <v>1944</v>
      </c>
      <c r="D22" s="28">
        <v>7.7252124645892346</v>
      </c>
      <c r="E22" s="28">
        <v>1.4872521246458923</v>
      </c>
      <c r="F22" s="28">
        <v>0</v>
      </c>
      <c r="G22" s="28">
        <v>9.2124645892351253</v>
      </c>
      <c r="M22" s="127"/>
      <c r="U22"/>
      <c r="AA22"/>
      <c r="AB22"/>
      <c r="AD22" s="5"/>
      <c r="AE22" s="5"/>
      <c r="AF22" s="5"/>
      <c r="AG22" s="5"/>
      <c r="AH22"/>
    </row>
    <row r="23" spans="3:34">
      <c r="C23" s="27">
        <v>1945</v>
      </c>
      <c r="D23" s="28">
        <v>8.326599326599327</v>
      </c>
      <c r="E23" s="28">
        <v>-2.031986531986532</v>
      </c>
      <c r="F23" s="28">
        <v>0</v>
      </c>
      <c r="G23" s="28">
        <v>6.294612794612795</v>
      </c>
      <c r="I23" s="258"/>
      <c r="J23" s="261"/>
      <c r="K23" s="261"/>
      <c r="L23" s="116"/>
      <c r="M23" s="23"/>
      <c r="P23" s="85"/>
      <c r="U23"/>
      <c r="AA23"/>
      <c r="AB23"/>
      <c r="AD23" s="5"/>
      <c r="AE23" s="5"/>
      <c r="AF23" s="5"/>
      <c r="AG23" s="5"/>
      <c r="AH23"/>
    </row>
    <row r="24" spans="3:34">
      <c r="C24" s="27">
        <v>1946</v>
      </c>
      <c r="D24" s="28">
        <v>14.006114508060035</v>
      </c>
      <c r="E24" s="28">
        <v>-2.2645914396887163</v>
      </c>
      <c r="F24" s="28">
        <v>-1.1439688715953309</v>
      </c>
      <c r="G24" s="28">
        <v>10.597554196775986</v>
      </c>
      <c r="I24" s="258"/>
      <c r="J24" s="115"/>
      <c r="K24" s="115"/>
      <c r="L24" s="115"/>
      <c r="M24" s="23"/>
      <c r="U24"/>
      <c r="AA24"/>
      <c r="AB24"/>
      <c r="AD24" s="5"/>
      <c r="AE24" s="5"/>
      <c r="AF24" s="5"/>
      <c r="AG24" s="5"/>
      <c r="AH24"/>
    </row>
    <row r="25" spans="3:34">
      <c r="C25" s="27">
        <v>1947</v>
      </c>
      <c r="D25" s="28">
        <v>16.660242290748897</v>
      </c>
      <c r="E25" s="28">
        <v>-2.6481277533039647</v>
      </c>
      <c r="F25" s="28">
        <v>-1.7990088105726871</v>
      </c>
      <c r="G25" s="28">
        <v>12.213105726872246</v>
      </c>
      <c r="I25" s="116"/>
      <c r="J25" s="117"/>
      <c r="K25" s="117"/>
      <c r="L25" s="118"/>
      <c r="M25" s="23"/>
      <c r="U25"/>
      <c r="AA25"/>
      <c r="AB25"/>
      <c r="AD25" s="5"/>
      <c r="AE25" s="5"/>
      <c r="AF25" s="5"/>
      <c r="AG25" s="5"/>
      <c r="AH25"/>
    </row>
    <row r="26" spans="3:34">
      <c r="C26" s="27">
        <v>1948</v>
      </c>
      <c r="D26" s="28">
        <v>18.893617021276597</v>
      </c>
      <c r="E26" s="28">
        <v>-2.5024549918166938</v>
      </c>
      <c r="F26" s="28">
        <v>-3.0589198036006544</v>
      </c>
      <c r="G26" s="28">
        <v>13.332242225859247</v>
      </c>
      <c r="I26" s="40"/>
      <c r="J26" s="42"/>
      <c r="K26" s="141"/>
      <c r="L26" s="142"/>
      <c r="M26" s="143"/>
      <c r="N26" s="144"/>
      <c r="U26"/>
      <c r="AA26"/>
      <c r="AB26"/>
      <c r="AD26" s="5"/>
      <c r="AE26" s="5"/>
      <c r="AF26" s="5"/>
      <c r="AG26" s="5"/>
      <c r="AH26"/>
    </row>
    <row r="27" spans="3:34">
      <c r="C27" s="27">
        <v>1949</v>
      </c>
      <c r="D27" s="28">
        <v>17.951351351351352</v>
      </c>
      <c r="E27" s="28">
        <v>-2.7859459459459464</v>
      </c>
      <c r="F27" s="28">
        <v>-5.1454054054054055</v>
      </c>
      <c r="G27" s="28">
        <v>10.020000000000001</v>
      </c>
      <c r="I27" s="40"/>
      <c r="J27" s="42"/>
      <c r="K27" s="42"/>
      <c r="L27" s="43"/>
      <c r="M27" s="23"/>
      <c r="U27"/>
      <c r="AA27"/>
      <c r="AB27"/>
      <c r="AD27" s="5"/>
      <c r="AE27" s="5"/>
      <c r="AF27" s="5"/>
      <c r="AG27" s="5"/>
      <c r="AH27"/>
    </row>
    <row r="28" spans="3:34">
      <c r="C28" s="27">
        <v>1950</v>
      </c>
      <c r="D28" s="28">
        <v>17.832886984467059</v>
      </c>
      <c r="E28" s="28">
        <v>-2.5757900374933045</v>
      </c>
      <c r="F28" s="28">
        <v>-6.1751472951258695</v>
      </c>
      <c r="G28" s="28">
        <v>9.0819496518478839</v>
      </c>
      <c r="L28" s="43"/>
      <c r="M28" s="23"/>
      <c r="U28"/>
      <c r="AA28"/>
      <c r="AB28"/>
      <c r="AD28" s="5"/>
      <c r="AE28" s="5"/>
      <c r="AF28" s="5"/>
      <c r="AG28" s="5"/>
      <c r="AH28"/>
    </row>
    <row r="29" spans="3:34">
      <c r="C29" s="29">
        <v>1951</v>
      </c>
      <c r="D29" s="28">
        <v>14.359872611464969</v>
      </c>
      <c r="E29" s="28">
        <v>-2.5191082802547773</v>
      </c>
      <c r="F29" s="28">
        <v>-6.3487261146496818</v>
      </c>
      <c r="G29" s="28">
        <v>5.4920382165605091</v>
      </c>
      <c r="L29" s="43"/>
      <c r="M29" s="23"/>
      <c r="U29"/>
      <c r="AA29"/>
      <c r="AB29"/>
      <c r="AD29" s="5"/>
      <c r="AE29" s="5"/>
      <c r="AF29" s="5"/>
      <c r="AG29" s="5"/>
      <c r="AH29"/>
    </row>
    <row r="30" spans="3:34">
      <c r="C30" s="27">
        <v>1952</v>
      </c>
      <c r="D30" s="28">
        <v>15.188387403823272</v>
      </c>
      <c r="E30" s="28">
        <v>-3.314031887046879</v>
      </c>
      <c r="F30" s="28">
        <v>-4.9908780836043469</v>
      </c>
      <c r="G30" s="28">
        <v>6.8834774331720476</v>
      </c>
      <c r="L30" s="40"/>
      <c r="M30" s="23"/>
      <c r="U30"/>
      <c r="AA30"/>
      <c r="AB30"/>
      <c r="AD30" s="5"/>
      <c r="AE30" s="5"/>
      <c r="AF30" s="5"/>
      <c r="AG30" s="5"/>
      <c r="AH30"/>
    </row>
    <row r="31" spans="3:34">
      <c r="C31" s="27">
        <v>1953</v>
      </c>
      <c r="D31" s="28">
        <v>14.269946389151688</v>
      </c>
      <c r="E31" s="28">
        <v>-3.1535793125197098</v>
      </c>
      <c r="F31" s="28">
        <v>-2.4140649637338378</v>
      </c>
      <c r="G31" s="28">
        <v>8.7023021128981384</v>
      </c>
      <c r="L31" s="40"/>
      <c r="M31" s="23"/>
      <c r="U31"/>
      <c r="AA31"/>
      <c r="AB31"/>
      <c r="AD31" s="5"/>
      <c r="AE31" s="5"/>
      <c r="AF31" s="5"/>
      <c r="AG31" s="5"/>
      <c r="AH31"/>
    </row>
    <row r="32" spans="3:34">
      <c r="C32" s="27">
        <v>1954</v>
      </c>
      <c r="D32" s="28">
        <v>16.658311138962873</v>
      </c>
      <c r="E32" s="28">
        <v>-4.2816857277142404</v>
      </c>
      <c r="F32" s="28">
        <v>-5.209149302835657</v>
      </c>
      <c r="G32" s="28">
        <v>7.1674761084129717</v>
      </c>
      <c r="I32" s="40"/>
      <c r="J32" s="40"/>
      <c r="K32" s="40"/>
      <c r="L32" s="40"/>
      <c r="M32" s="23"/>
      <c r="U32"/>
      <c r="AA32"/>
      <c r="AB32"/>
      <c r="AD32" s="5"/>
      <c r="AE32" s="5"/>
      <c r="AF32" s="5"/>
      <c r="AG32" s="5"/>
      <c r="AH32"/>
    </row>
    <row r="33" spans="3:34">
      <c r="C33" s="27">
        <v>1955</v>
      </c>
      <c r="D33" s="28">
        <v>16.204800498753116</v>
      </c>
      <c r="E33" s="28">
        <v>-5.5735660847880304</v>
      </c>
      <c r="F33" s="28">
        <v>-6.7674563591022441</v>
      </c>
      <c r="G33" s="28">
        <v>3.8637780548628431</v>
      </c>
      <c r="M33" s="23"/>
      <c r="U33"/>
      <c r="AA33"/>
      <c r="AB33"/>
      <c r="AD33" s="5"/>
      <c r="AE33" s="5"/>
      <c r="AF33" s="5"/>
      <c r="AG33" s="5"/>
      <c r="AH33"/>
    </row>
    <row r="34" spans="3:34">
      <c r="C34" s="27">
        <v>1956</v>
      </c>
      <c r="D34" s="28">
        <v>16.44271844660194</v>
      </c>
      <c r="E34" s="28">
        <v>-6.8939805825242724</v>
      </c>
      <c r="F34" s="28">
        <v>-5.932427184466019</v>
      </c>
      <c r="G34" s="28">
        <v>3.6163106796116504</v>
      </c>
      <c r="M34" s="23"/>
      <c r="U34"/>
      <c r="AA34"/>
      <c r="AB34"/>
      <c r="AD34" s="5"/>
      <c r="AE34" s="5"/>
      <c r="AF34" s="5"/>
      <c r="AG34" s="5"/>
      <c r="AH34"/>
    </row>
    <row r="35" spans="3:34">
      <c r="C35" s="27">
        <v>1957</v>
      </c>
      <c r="D35" s="28">
        <v>15.213582448251803</v>
      </c>
      <c r="E35" s="28">
        <v>-7.8331653616559427</v>
      </c>
      <c r="F35" s="28">
        <v>-8.3029692224203426</v>
      </c>
      <c r="G35" s="28">
        <v>-0.92255213582448248</v>
      </c>
      <c r="M35" s="23"/>
      <c r="U35"/>
      <c r="AA35"/>
      <c r="AB35"/>
      <c r="AD35" s="5"/>
      <c r="AE35" s="5"/>
      <c r="AF35" s="5"/>
      <c r="AG35" s="5"/>
      <c r="AH35"/>
    </row>
    <row r="36" spans="3:34">
      <c r="C36" s="27">
        <v>1958</v>
      </c>
      <c r="D36" s="28">
        <v>15.378541569902461</v>
      </c>
      <c r="E36" s="28">
        <v>-8.4904784022294475</v>
      </c>
      <c r="F36" s="28">
        <v>-5.9188728905403307</v>
      </c>
      <c r="G36" s="28">
        <v>0.96919027713268313</v>
      </c>
      <c r="M36" s="23"/>
      <c r="U36"/>
      <c r="AA36"/>
      <c r="AB36"/>
      <c r="AD36" s="5"/>
      <c r="AE36" s="5"/>
      <c r="AF36" s="5"/>
      <c r="AG36" s="5"/>
      <c r="AH36"/>
    </row>
    <row r="37" spans="3:34">
      <c r="C37" s="27">
        <v>1959</v>
      </c>
      <c r="D37" s="28">
        <v>15.839517625231911</v>
      </c>
      <c r="E37" s="28">
        <v>-9.267161410018554</v>
      </c>
      <c r="F37" s="28">
        <v>-6.7671614100185531</v>
      </c>
      <c r="G37" s="28">
        <v>-0.19480519480519481</v>
      </c>
      <c r="M37" s="23"/>
      <c r="U37"/>
      <c r="AA37"/>
      <c r="AB37"/>
      <c r="AD37" s="5"/>
      <c r="AE37" s="5"/>
      <c r="AF37" s="5"/>
      <c r="AG37" s="5"/>
      <c r="AH37"/>
    </row>
    <row r="38" spans="3:34">
      <c r="C38" s="27">
        <v>1960</v>
      </c>
      <c r="D38" s="28">
        <v>15.657487623762377</v>
      </c>
      <c r="E38" s="28">
        <v>-13.658725247524753</v>
      </c>
      <c r="F38" s="28">
        <v>-12.982673267326732</v>
      </c>
      <c r="G38" s="28">
        <v>-10.983910891089108</v>
      </c>
      <c r="M38" s="23"/>
      <c r="U38"/>
      <c r="AA38"/>
      <c r="AB38"/>
      <c r="AD38" s="5"/>
      <c r="AE38" s="5"/>
      <c r="AF38" s="5"/>
      <c r="AG38" s="5"/>
      <c r="AH38"/>
    </row>
    <row r="39" spans="3:34">
      <c r="C39" s="29">
        <v>1961</v>
      </c>
      <c r="D39" s="28">
        <v>15.160765476098241</v>
      </c>
      <c r="E39" s="28">
        <v>-20.007747733787866</v>
      </c>
      <c r="F39" s="28">
        <v>-14.637018672038428</v>
      </c>
      <c r="G39" s="28">
        <v>-19.484000929728055</v>
      </c>
      <c r="M39" s="23"/>
      <c r="U39"/>
      <c r="AA39"/>
      <c r="AB39"/>
      <c r="AD39" s="5"/>
      <c r="AE39" s="5"/>
      <c r="AF39" s="5"/>
      <c r="AG39" s="5"/>
      <c r="AH39"/>
    </row>
    <row r="40" spans="3:34">
      <c r="C40" s="27">
        <v>1962</v>
      </c>
      <c r="D40" s="28">
        <v>14.219392904277619</v>
      </c>
      <c r="E40" s="28">
        <v>-19.574567191988201</v>
      </c>
      <c r="F40" s="28">
        <v>-10.722769971275522</v>
      </c>
      <c r="G40" s="28">
        <v>-16.077944258986104</v>
      </c>
      <c r="M40" s="23"/>
      <c r="U40"/>
      <c r="AA40"/>
      <c r="AB40"/>
      <c r="AD40" s="5"/>
      <c r="AE40" s="5"/>
      <c r="AF40" s="5"/>
      <c r="AG40" s="5"/>
      <c r="AH40"/>
    </row>
    <row r="41" spans="3:34">
      <c r="C41" s="27">
        <v>1963</v>
      </c>
      <c r="D41" s="28">
        <v>12.62813522355507</v>
      </c>
      <c r="E41" s="28">
        <v>-19.238199096432467</v>
      </c>
      <c r="F41" s="28">
        <v>-4.5116061691852316</v>
      </c>
      <c r="G41" s="28">
        <v>-11.121670042062625</v>
      </c>
      <c r="M41" s="23"/>
      <c r="U41"/>
      <c r="AA41"/>
      <c r="AB41"/>
      <c r="AD41" s="5"/>
      <c r="AE41" s="5"/>
      <c r="AF41" s="5"/>
      <c r="AG41" s="5"/>
      <c r="AH41"/>
    </row>
    <row r="42" spans="3:34">
      <c r="C42" s="27">
        <v>1964</v>
      </c>
      <c r="D42" s="28">
        <v>14.5078125</v>
      </c>
      <c r="E42" s="28">
        <v>-12.8140625</v>
      </c>
      <c r="F42" s="28">
        <v>-3.140625</v>
      </c>
      <c r="G42" s="28">
        <v>-1.4468750000000001</v>
      </c>
      <c r="M42" s="23"/>
      <c r="U42"/>
      <c r="AA42"/>
      <c r="AB42"/>
      <c r="AD42" s="5"/>
      <c r="AE42" s="5"/>
      <c r="AF42" s="5"/>
      <c r="AG42" s="5"/>
      <c r="AH42"/>
    </row>
    <row r="43" spans="3:34">
      <c r="C43" s="27">
        <v>1965</v>
      </c>
      <c r="D43" s="28">
        <v>12.791846334770678</v>
      </c>
      <c r="E43" s="28">
        <v>-7.9545276362210888</v>
      </c>
      <c r="F43" s="28">
        <v>-4.939239513916112</v>
      </c>
      <c r="G43" s="28">
        <v>-0.10192081536652293</v>
      </c>
      <c r="M43" s="23"/>
      <c r="U43"/>
      <c r="AA43"/>
      <c r="AB43"/>
      <c r="AD43" s="5"/>
      <c r="AE43" s="5"/>
      <c r="AF43" s="5"/>
      <c r="AG43" s="5"/>
      <c r="AH43"/>
    </row>
    <row r="44" spans="3:34">
      <c r="C44" s="27">
        <v>1966</v>
      </c>
      <c r="D44" s="28">
        <v>12.351319417093343</v>
      </c>
      <c r="E44" s="28">
        <v>-8.1858999606144138</v>
      </c>
      <c r="F44" s="28">
        <v>-2.8846002363135095</v>
      </c>
      <c r="G44" s="28">
        <v>1.2808192201654194</v>
      </c>
      <c r="M44" s="23"/>
      <c r="U44"/>
      <c r="AA44"/>
      <c r="AB44"/>
      <c r="AD44" s="5"/>
      <c r="AE44" s="5"/>
      <c r="AF44" s="5"/>
      <c r="AG44" s="5"/>
      <c r="AH44"/>
    </row>
    <row r="45" spans="3:34">
      <c r="C45" s="27">
        <v>1967</v>
      </c>
      <c r="D45" s="28">
        <v>12.024384450954003</v>
      </c>
      <c r="E45" s="28">
        <v>-13.344944976644763</v>
      </c>
      <c r="F45" s="28">
        <v>-2.5477001029213842</v>
      </c>
      <c r="G45" s="28">
        <v>-3.8682606286121448</v>
      </c>
      <c r="M45" s="23"/>
      <c r="U45"/>
      <c r="AA45"/>
      <c r="AB45"/>
      <c r="AD45" s="5"/>
      <c r="AE45" s="5"/>
      <c r="AF45" s="5"/>
      <c r="AG45" s="5"/>
      <c r="AH45"/>
    </row>
    <row r="46" spans="3:34">
      <c r="C46" s="27">
        <v>1968</v>
      </c>
      <c r="D46" s="28">
        <v>10.68676716917923</v>
      </c>
      <c r="E46" s="28">
        <v>-16.318098428651194</v>
      </c>
      <c r="F46" s="28">
        <v>-3.6595676796681822</v>
      </c>
      <c r="G46" s="28">
        <v>-9.2908989391401455</v>
      </c>
      <c r="M46" s="23"/>
      <c r="U46"/>
      <c r="AA46"/>
      <c r="AB46"/>
      <c r="AD46" s="5"/>
      <c r="AE46" s="5"/>
      <c r="AF46" s="5"/>
      <c r="AG46" s="5"/>
      <c r="AH46"/>
    </row>
    <row r="47" spans="3:34">
      <c r="C47" s="27">
        <v>1969</v>
      </c>
      <c r="D47" s="28">
        <v>10.554616437253481</v>
      </c>
      <c r="E47" s="28">
        <v>-18.499557272800452</v>
      </c>
      <c r="F47" s="28">
        <v>-2.2361748369958945</v>
      </c>
      <c r="G47" s="28">
        <v>-10.181115672542864</v>
      </c>
      <c r="M47" s="23"/>
      <c r="U47"/>
      <c r="AA47"/>
      <c r="AB47"/>
      <c r="AD47" s="5"/>
      <c r="AE47" s="5"/>
      <c r="AF47" s="5"/>
      <c r="AG47" s="5"/>
      <c r="AH47"/>
    </row>
    <row r="48" spans="3:34">
      <c r="C48" s="27">
        <v>1970</v>
      </c>
      <c r="D48" s="28">
        <v>9.2128270399076122</v>
      </c>
      <c r="E48" s="28">
        <v>-17.705088688099288</v>
      </c>
      <c r="F48" s="28">
        <v>-1.0735285745655057</v>
      </c>
      <c r="G48" s="28">
        <v>-9.5657902227571778</v>
      </c>
      <c r="M48" s="23"/>
      <c r="U48"/>
      <c r="AA48"/>
      <c r="AB48"/>
      <c r="AD48" s="5"/>
      <c r="AE48" s="5"/>
      <c r="AF48" s="5"/>
      <c r="AG48" s="5"/>
      <c r="AH48"/>
    </row>
    <row r="49" spans="3:34">
      <c r="C49" s="29">
        <v>1971</v>
      </c>
      <c r="D49" s="28">
        <v>9.1721666732534999</v>
      </c>
      <c r="E49" s="28">
        <v>-12.498517962296962</v>
      </c>
      <c r="F49" s="28">
        <v>-2.5029970095772569</v>
      </c>
      <c r="G49" s="28">
        <v>-5.8293482986207161</v>
      </c>
      <c r="M49" s="23"/>
      <c r="U49"/>
      <c r="AA49"/>
      <c r="AB49"/>
      <c r="AD49" s="5"/>
      <c r="AE49" s="5"/>
      <c r="AF49" s="5"/>
      <c r="AG49" s="5"/>
      <c r="AH49"/>
    </row>
    <row r="50" spans="3:34">
      <c r="C50" s="27">
        <v>1972</v>
      </c>
      <c r="D50" s="28">
        <v>8.6330197287167021</v>
      </c>
      <c r="E50" s="28">
        <v>-4.7020011630917731</v>
      </c>
      <c r="F50" s="28">
        <v>-0.87686861943653749</v>
      </c>
      <c r="G50" s="28">
        <v>3.0541499461883928</v>
      </c>
      <c r="M50" s="23"/>
      <c r="U50"/>
      <c r="AA50"/>
      <c r="AB50"/>
      <c r="AD50" s="5"/>
      <c r="AE50" s="5"/>
      <c r="AF50" s="5"/>
      <c r="AG50" s="5"/>
      <c r="AH50"/>
    </row>
    <row r="51" spans="3:34">
      <c r="C51" s="27">
        <v>1973</v>
      </c>
      <c r="D51" s="28">
        <v>7.4054343353210355</v>
      </c>
      <c r="E51" s="28">
        <v>-7.7847772968185494</v>
      </c>
      <c r="F51" s="28">
        <v>-0.3199675414370336</v>
      </c>
      <c r="G51" s="28">
        <v>-0.69931050293454766</v>
      </c>
      <c r="M51" s="23"/>
      <c r="U51"/>
      <c r="AA51"/>
      <c r="AB51"/>
      <c r="AD51" s="5"/>
      <c r="AE51" s="5"/>
      <c r="AF51" s="5"/>
      <c r="AG51" s="5"/>
      <c r="AH51"/>
    </row>
    <row r="52" spans="3:34">
      <c r="C52" s="27">
        <v>1974</v>
      </c>
      <c r="D52" s="28">
        <v>7.4786210593562101</v>
      </c>
      <c r="E52" s="28">
        <v>-7.7252774267492255</v>
      </c>
      <c r="F52" s="28">
        <v>-0.16443757826200991</v>
      </c>
      <c r="G52" s="28">
        <v>-0.41109394565502472</v>
      </c>
      <c r="M52" s="23"/>
      <c r="U52"/>
      <c r="AA52"/>
      <c r="AB52"/>
      <c r="AD52" s="5"/>
      <c r="AE52" s="5"/>
      <c r="AF52" s="5"/>
      <c r="AG52" s="5"/>
      <c r="AH52"/>
    </row>
    <row r="53" spans="3:34">
      <c r="C53" s="27">
        <v>1975</v>
      </c>
      <c r="D53" s="28">
        <v>6.8488546163772401</v>
      </c>
      <c r="E53" s="28">
        <v>-5.9290060552597792</v>
      </c>
      <c r="F53" s="28">
        <v>0.56404261145170465</v>
      </c>
      <c r="G53" s="28">
        <v>1.4838911725691648</v>
      </c>
      <c r="M53" s="23"/>
      <c r="U53"/>
      <c r="AA53"/>
      <c r="AB53"/>
      <c r="AD53" s="5"/>
      <c r="AE53" s="5"/>
      <c r="AF53" s="5"/>
      <c r="AG53" s="5"/>
      <c r="AH53"/>
    </row>
    <row r="54" spans="3:34">
      <c r="C54" s="27">
        <v>1976</v>
      </c>
      <c r="D54" s="28">
        <v>6.8856248471428909</v>
      </c>
      <c r="E54" s="28">
        <v>-5.8173632588358561</v>
      </c>
      <c r="F54" s="28">
        <v>0.72962430074262996</v>
      </c>
      <c r="G54" s="28">
        <v>1.7978858890496643</v>
      </c>
      <c r="M54" s="23"/>
      <c r="U54"/>
      <c r="AA54"/>
      <c r="AB54"/>
      <c r="AD54" s="5"/>
      <c r="AE54" s="5"/>
      <c r="AF54" s="5"/>
      <c r="AG54" s="5"/>
      <c r="AH54"/>
    </row>
    <row r="55" spans="3:34">
      <c r="C55" s="27">
        <v>1977</v>
      </c>
      <c r="D55" s="28">
        <v>6.2409248524701555</v>
      </c>
      <c r="E55" s="28">
        <v>-6.1037257717039965</v>
      </c>
      <c r="F55" s="28">
        <v>0.46059691400067621</v>
      </c>
      <c r="G55" s="28">
        <v>0.59779599476683498</v>
      </c>
      <c r="M55" s="23"/>
      <c r="U55"/>
      <c r="AA55"/>
      <c r="AB55"/>
      <c r="AD55" s="5"/>
      <c r="AE55" s="5"/>
      <c r="AF55" s="5"/>
      <c r="AG55" s="5"/>
      <c r="AH55"/>
    </row>
    <row r="56" spans="3:34">
      <c r="C56" s="27">
        <v>1978</v>
      </c>
      <c r="D56" s="28">
        <v>5.6494039642133682</v>
      </c>
      <c r="E56" s="28">
        <v>-6.1146105894086329</v>
      </c>
      <c r="F56" s="28">
        <v>-0.25953632774051594</v>
      </c>
      <c r="G56" s="28">
        <v>-0.72474295293578028</v>
      </c>
      <c r="M56" s="23"/>
      <c r="U56"/>
      <c r="AA56"/>
      <c r="AB56"/>
      <c r="AD56" s="5"/>
      <c r="AE56" s="5"/>
      <c r="AF56" s="5"/>
      <c r="AG56" s="5"/>
      <c r="AH56"/>
    </row>
    <row r="57" spans="3:34">
      <c r="C57" s="27">
        <v>1979</v>
      </c>
      <c r="D57" s="28">
        <v>5.5481581927176755</v>
      </c>
      <c r="E57" s="28">
        <v>-5.6559211240653404</v>
      </c>
      <c r="F57" s="28">
        <v>-0.55840791698335634</v>
      </c>
      <c r="G57" s="28">
        <v>-0.66617084833102169</v>
      </c>
      <c r="M57" s="23"/>
      <c r="U57"/>
      <c r="AA57"/>
      <c r="AB57"/>
      <c r="AD57" s="5"/>
      <c r="AE57" s="5"/>
      <c r="AF57" s="5"/>
      <c r="AG57" s="5"/>
      <c r="AH57"/>
    </row>
    <row r="58" spans="3:34">
      <c r="C58" s="27">
        <v>1980</v>
      </c>
      <c r="D58" s="28">
        <v>4.1376085897473622</v>
      </c>
      <c r="E58" s="28">
        <v>-5.3833050517732373</v>
      </c>
      <c r="F58" s="28">
        <v>-0.22396379960307727</v>
      </c>
      <c r="G58" s="28">
        <v>-1.4696602616289525</v>
      </c>
      <c r="M58" s="23"/>
      <c r="U58"/>
      <c r="AA58"/>
      <c r="AB58"/>
      <c r="AD58" s="5"/>
      <c r="AE58" s="5"/>
      <c r="AF58" s="5"/>
      <c r="AG58" s="5"/>
      <c r="AH58"/>
    </row>
    <row r="59" spans="3:34">
      <c r="C59" s="29">
        <v>1981</v>
      </c>
      <c r="D59" s="28">
        <v>5.4071900881290063</v>
      </c>
      <c r="E59" s="28">
        <v>-5.7496454603771756</v>
      </c>
      <c r="F59" s="28">
        <v>-0.42274395234463136</v>
      </c>
      <c r="G59" s="28">
        <v>-0.76519932459280171</v>
      </c>
      <c r="M59" s="23"/>
      <c r="U59"/>
      <c r="AA59"/>
      <c r="AB59"/>
      <c r="AD59" s="5"/>
      <c r="AE59" s="5"/>
      <c r="AF59" s="5"/>
      <c r="AG59" s="5"/>
      <c r="AH59"/>
    </row>
    <row r="60" spans="3:34">
      <c r="C60" s="27">
        <v>1982</v>
      </c>
      <c r="D60" s="28">
        <v>5.8159178358093895</v>
      </c>
      <c r="E60" s="28">
        <v>-1.8172693068462504</v>
      </c>
      <c r="F60" s="28">
        <v>-0.86271088032592758</v>
      </c>
      <c r="G60" s="28">
        <v>3.1359376486372121</v>
      </c>
      <c r="M60" s="23"/>
      <c r="U60"/>
      <c r="AA60"/>
      <c r="AB60"/>
      <c r="AD60" s="5"/>
      <c r="AE60" s="5"/>
      <c r="AF60" s="5"/>
      <c r="AG60" s="5"/>
      <c r="AH60"/>
    </row>
    <row r="61" spans="3:34">
      <c r="C61" s="27">
        <v>1983</v>
      </c>
      <c r="D61" s="28">
        <v>4.6984415305509355</v>
      </c>
      <c r="E61" s="28">
        <v>-2.2443009264913574</v>
      </c>
      <c r="F61" s="28">
        <v>-0.65574899240068896</v>
      </c>
      <c r="G61" s="28">
        <v>1.7983916116588892</v>
      </c>
      <c r="M61" s="23"/>
      <c r="U61"/>
      <c r="AA61"/>
      <c r="AB61"/>
      <c r="AD61" s="5"/>
      <c r="AE61" s="5"/>
      <c r="AF61" s="5"/>
      <c r="AG61" s="5"/>
      <c r="AH61"/>
    </row>
    <row r="62" spans="3:34">
      <c r="C62" s="27">
        <v>1984</v>
      </c>
      <c r="D62" s="28">
        <v>4.935262557442246</v>
      </c>
      <c r="E62" s="28">
        <v>-1.0794351229188319</v>
      </c>
      <c r="F62" s="28">
        <v>0.31449399635874919</v>
      </c>
      <c r="G62" s="28">
        <v>4.1703214308821632</v>
      </c>
      <c r="M62" s="23"/>
      <c r="U62"/>
      <c r="AA62"/>
      <c r="AB62"/>
      <c r="AD62" s="5"/>
      <c r="AE62" s="5"/>
      <c r="AF62" s="5"/>
      <c r="AG62" s="5"/>
      <c r="AH62"/>
    </row>
    <row r="63" spans="3:34">
      <c r="C63" s="27">
        <v>1985</v>
      </c>
      <c r="D63" s="28">
        <v>4.198245575270124</v>
      </c>
      <c r="E63" s="28">
        <v>-2.4698450577320146</v>
      </c>
      <c r="F63" s="28">
        <v>0.19313566389156905</v>
      </c>
      <c r="G63" s="28">
        <v>1.9215361814296785</v>
      </c>
      <c r="M63" s="23"/>
      <c r="U63"/>
      <c r="AA63"/>
      <c r="AB63"/>
      <c r="AD63" s="5"/>
      <c r="AE63" s="5"/>
      <c r="AF63" s="5"/>
      <c r="AG63" s="5"/>
      <c r="AH63"/>
    </row>
    <row r="64" spans="3:34">
      <c r="C64" s="27">
        <v>1986</v>
      </c>
      <c r="D64" s="28">
        <v>3.6133443245362775</v>
      </c>
      <c r="E64" s="28">
        <v>-1.9073611862640523</v>
      </c>
      <c r="F64" s="28">
        <v>0.28323904311045589</v>
      </c>
      <c r="G64" s="28">
        <v>1.9892221813826811</v>
      </c>
      <c r="M64" s="23"/>
      <c r="U64"/>
      <c r="AA64"/>
      <c r="AB64"/>
      <c r="AD64" s="5"/>
      <c r="AE64" s="5"/>
      <c r="AF64" s="5"/>
      <c r="AG64" s="5"/>
      <c r="AH64"/>
    </row>
    <row r="65" spans="3:34">
      <c r="C65" s="27">
        <v>1987</v>
      </c>
      <c r="D65" s="28">
        <v>3.8653401286482114</v>
      </c>
      <c r="E65" s="28">
        <v>-2.6325569364109804</v>
      </c>
      <c r="F65" s="28">
        <v>0.57300679586059888</v>
      </c>
      <c r="G65" s="28">
        <v>1.8057899880978303</v>
      </c>
      <c r="M65" s="23"/>
      <c r="U65"/>
      <c r="AA65"/>
      <c r="AB65"/>
      <c r="AD65" s="5"/>
      <c r="AE65" s="5"/>
      <c r="AF65" s="5"/>
      <c r="AG65" s="5"/>
      <c r="AH65"/>
    </row>
    <row r="66" spans="3:34">
      <c r="C66" s="27">
        <v>1988</v>
      </c>
      <c r="D66" s="28">
        <v>3.4766951753488562</v>
      </c>
      <c r="E66" s="28">
        <v>-2.3816344068420836</v>
      </c>
      <c r="F66" s="28">
        <v>0.69894013176740188</v>
      </c>
      <c r="G66" s="28">
        <v>1.7940009002741744</v>
      </c>
      <c r="M66" s="23"/>
      <c r="U66"/>
      <c r="AA66"/>
      <c r="AB66"/>
      <c r="AD66" s="5"/>
      <c r="AE66" s="5"/>
      <c r="AF66" s="5"/>
      <c r="AG66" s="5"/>
      <c r="AH66"/>
    </row>
    <row r="67" spans="3:34">
      <c r="C67" s="27">
        <v>1989</v>
      </c>
      <c r="D67" s="28">
        <v>4.2555803343085703</v>
      </c>
      <c r="E67" s="28">
        <v>-2.6711950406121492</v>
      </c>
      <c r="F67" s="28">
        <v>-0.89367187020479977</v>
      </c>
      <c r="G67" s="28">
        <v>0.69071342349162179</v>
      </c>
      <c r="M67" s="23"/>
      <c r="U67"/>
      <c r="AA67"/>
      <c r="AB67"/>
      <c r="AD67" s="5"/>
      <c r="AE67" s="5"/>
      <c r="AF67" s="5"/>
      <c r="AG67" s="5"/>
      <c r="AH67"/>
    </row>
    <row r="68" spans="3:34">
      <c r="C68" s="27">
        <v>1990</v>
      </c>
      <c r="D68" s="28">
        <v>3.7119506644440792</v>
      </c>
      <c r="E68" s="28">
        <v>-2.8707061135074579</v>
      </c>
      <c r="F68" s="28">
        <v>0.66284833293644274</v>
      </c>
      <c r="G68" s="28">
        <v>1.5040928838730638</v>
      </c>
      <c r="M68" s="23"/>
      <c r="U68"/>
      <c r="AA68"/>
      <c r="AB68"/>
      <c r="AD68" s="5"/>
      <c r="AE68" s="5"/>
      <c r="AF68" s="5"/>
      <c r="AG68" s="5"/>
      <c r="AH68"/>
    </row>
    <row r="69" spans="3:34">
      <c r="C69" s="29">
        <v>1991</v>
      </c>
      <c r="D69" s="28">
        <v>2.8165254719522372</v>
      </c>
      <c r="E69" s="28">
        <v>-3.6041700952132985</v>
      </c>
      <c r="F69" s="28">
        <v>9.0063314510100606E-2</v>
      </c>
      <c r="G69" s="28">
        <v>-0.69758130875096103</v>
      </c>
      <c r="M69" s="23"/>
      <c r="U69"/>
      <c r="AA69"/>
      <c r="AB69"/>
      <c r="AD69" s="5"/>
      <c r="AE69" s="5"/>
      <c r="AF69" s="5"/>
      <c r="AG69" s="5"/>
      <c r="AH69"/>
    </row>
    <row r="70" spans="3:34">
      <c r="C70" s="27">
        <v>1992</v>
      </c>
      <c r="D70" s="28">
        <v>2.9789116649461729</v>
      </c>
      <c r="E70" s="28">
        <v>-2.277605728424192</v>
      </c>
      <c r="F70" s="28">
        <v>-0.78978846122335289</v>
      </c>
      <c r="G70" s="28">
        <v>-8.8482524701371468E-2</v>
      </c>
      <c r="M70" s="23"/>
      <c r="U70"/>
      <c r="AA70"/>
      <c r="AB70"/>
      <c r="AD70" s="5"/>
      <c r="AE70" s="5"/>
      <c r="AF70" s="5"/>
      <c r="AG70" s="5"/>
      <c r="AH70"/>
    </row>
    <row r="71" spans="3:34">
      <c r="C71" s="27">
        <v>1993</v>
      </c>
      <c r="D71" s="28">
        <v>2.2274890838283312</v>
      </c>
      <c r="E71" s="28">
        <v>-1.0719483891270996</v>
      </c>
      <c r="F71" s="28">
        <v>-2.1225889356568719</v>
      </c>
      <c r="G71" s="28">
        <v>-0.96704824095564035</v>
      </c>
      <c r="M71" s="23"/>
      <c r="U71"/>
      <c r="AA71"/>
      <c r="AB71"/>
      <c r="AD71" s="5"/>
      <c r="AE71" s="5"/>
      <c r="AF71" s="5"/>
      <c r="AG71" s="5"/>
      <c r="AH71"/>
    </row>
    <row r="72" spans="3:34">
      <c r="C72" s="27">
        <v>1994</v>
      </c>
      <c r="D72" s="28">
        <v>1.5297276248642222</v>
      </c>
      <c r="E72" s="28">
        <v>-1.2624761748611482</v>
      </c>
      <c r="F72" s="28">
        <v>-1.4608652880536142</v>
      </c>
      <c r="G72" s="28">
        <v>-1.1936138380505401</v>
      </c>
      <c r="M72" s="23"/>
      <c r="U72"/>
      <c r="AA72"/>
      <c r="AB72"/>
      <c r="AD72" s="5"/>
      <c r="AE72" s="5"/>
      <c r="AF72" s="5"/>
      <c r="AG72" s="5"/>
      <c r="AH72"/>
    </row>
    <row r="73" spans="3:34">
      <c r="C73" s="27">
        <v>1995</v>
      </c>
      <c r="D73" s="28">
        <v>1.2373627762219572</v>
      </c>
      <c r="E73" s="28">
        <v>-3.7514738812246611</v>
      </c>
      <c r="F73" s="28">
        <v>-0.18544030996429864</v>
      </c>
      <c r="G73" s="28">
        <v>-2.6995514149670021</v>
      </c>
      <c r="M73" s="23"/>
      <c r="U73"/>
      <c r="AA73"/>
      <c r="AB73"/>
      <c r="AD73" s="5"/>
      <c r="AE73" s="5"/>
      <c r="AF73" s="5"/>
      <c r="AG73" s="5"/>
      <c r="AH73"/>
    </row>
    <row r="74" spans="3:34">
      <c r="C74" s="27">
        <v>1996</v>
      </c>
      <c r="D74" s="28">
        <v>0.58383644685361491</v>
      </c>
      <c r="E74" s="28">
        <v>-3.8845681337133477</v>
      </c>
      <c r="F74" s="28">
        <v>-6.0850559249531692E-2</v>
      </c>
      <c r="G74" s="28">
        <v>-3.3615822461092644</v>
      </c>
      <c r="M74" s="23"/>
      <c r="U74"/>
      <c r="AA74"/>
      <c r="AB74"/>
      <c r="AD74" s="5"/>
      <c r="AE74" s="5"/>
      <c r="AF74" s="5"/>
      <c r="AG74" s="5"/>
      <c r="AH74"/>
    </row>
    <row r="75" spans="3:34">
      <c r="C75" s="27">
        <v>1997</v>
      </c>
      <c r="D75" s="28">
        <v>0.96127448838514951</v>
      </c>
      <c r="E75" s="28">
        <v>2.8640373693396306</v>
      </c>
      <c r="F75" s="28">
        <v>-0.30668448514517638</v>
      </c>
      <c r="G75" s="28">
        <v>3.518627372579604</v>
      </c>
      <c r="M75" s="23"/>
      <c r="U75"/>
      <c r="AA75"/>
      <c r="AB75"/>
      <c r="AD75" s="5"/>
      <c r="AE75" s="5"/>
      <c r="AF75" s="5"/>
      <c r="AG75" s="5"/>
      <c r="AH75"/>
    </row>
    <row r="76" spans="3:34">
      <c r="C76" s="27">
        <v>1998</v>
      </c>
      <c r="D76" s="28">
        <v>0.13230335174003716</v>
      </c>
      <c r="E76" s="28">
        <v>-4.5512352998572778</v>
      </c>
      <c r="F76" s="28">
        <v>-0.22656948985481362</v>
      </c>
      <c r="G76" s="28">
        <v>-4.6455014379720545</v>
      </c>
      <c r="M76" s="23"/>
      <c r="U76"/>
      <c r="AA76"/>
      <c r="AB76"/>
      <c r="AD76" s="5"/>
      <c r="AE76" s="5"/>
      <c r="AF76" s="5"/>
      <c r="AG76" s="5"/>
      <c r="AH76"/>
    </row>
    <row r="77" spans="3:34">
      <c r="C77" s="27">
        <v>1999</v>
      </c>
      <c r="D77" s="28">
        <v>0.23568582084226145</v>
      </c>
      <c r="E77" s="28">
        <v>-3.8473220613546624</v>
      </c>
      <c r="F77" s="28">
        <v>-0.37510560218557104</v>
      </c>
      <c r="G77" s="28">
        <v>-3.9867418426979717</v>
      </c>
      <c r="M77" s="23"/>
      <c r="U77"/>
      <c r="AA77"/>
      <c r="AB77"/>
      <c r="AD77" s="5"/>
      <c r="AE77" s="5"/>
      <c r="AF77" s="5"/>
      <c r="AG77" s="5"/>
      <c r="AH77"/>
    </row>
    <row r="78" spans="3:34">
      <c r="C78" s="27">
        <v>2000</v>
      </c>
      <c r="D78" s="28">
        <v>0.21318197413169981</v>
      </c>
      <c r="E78" s="28">
        <v>-3.2110534853587285</v>
      </c>
      <c r="F78" s="28">
        <v>-0.11991486044908116</v>
      </c>
      <c r="G78" s="28">
        <v>-3.1177863716761101</v>
      </c>
      <c r="M78" s="23"/>
      <c r="U78"/>
      <c r="AA78"/>
      <c r="AB78"/>
      <c r="AD78" s="5"/>
      <c r="AE78" s="5"/>
      <c r="AF78" s="5"/>
      <c r="AG78" s="5"/>
      <c r="AH78"/>
    </row>
    <row r="79" spans="3:34">
      <c r="C79" s="29">
        <v>2001</v>
      </c>
      <c r="D79" s="28">
        <v>-3.3430141451286019E-2</v>
      </c>
      <c r="E79" s="28">
        <v>-3.4048599068134808</v>
      </c>
      <c r="F79" s="28">
        <v>-0.13204905873257974</v>
      </c>
      <c r="G79" s="28">
        <v>-3.5703391069973462</v>
      </c>
      <c r="M79" s="23"/>
      <c r="U79"/>
      <c r="AA79"/>
      <c r="AB79"/>
      <c r="AD79" s="5"/>
      <c r="AE79" s="5"/>
      <c r="AF79" s="5"/>
      <c r="AG79" s="5"/>
      <c r="AH79"/>
    </row>
    <row r="80" spans="3:34">
      <c r="C80" s="27">
        <v>2002</v>
      </c>
      <c r="D80" s="28">
        <v>2.9789116649461733</v>
      </c>
      <c r="E80" s="28">
        <v>-3.1755394976158877</v>
      </c>
      <c r="F80" s="28">
        <v>-0.14091661341329531</v>
      </c>
      <c r="G80" s="28">
        <v>-0.33754444608300971</v>
      </c>
      <c r="M80" s="23"/>
      <c r="U80"/>
      <c r="AA80"/>
      <c r="AB80"/>
      <c r="AD80" s="5"/>
      <c r="AE80" s="5"/>
      <c r="AF80" s="5"/>
      <c r="AG80" s="5"/>
      <c r="AH80"/>
    </row>
    <row r="81" spans="3:34">
      <c r="C81" s="27">
        <v>2003</v>
      </c>
      <c r="D81" s="28">
        <v>2.2274890838283308</v>
      </c>
      <c r="E81" s="28">
        <v>-2.3979518246069524</v>
      </c>
      <c r="F81" s="28">
        <v>-0.10162201854110119</v>
      </c>
      <c r="G81" s="28">
        <v>-0.27208475931972287</v>
      </c>
      <c r="M81" s="23"/>
      <c r="U81"/>
      <c r="AA81"/>
      <c r="AB81"/>
      <c r="AD81" s="5"/>
      <c r="AE81" s="5"/>
      <c r="AF81" s="5"/>
      <c r="AG81" s="5"/>
      <c r="AH81"/>
    </row>
    <row r="82" spans="3:34">
      <c r="C82" s="27">
        <v>2004</v>
      </c>
      <c r="D82" s="28">
        <v>1.5297276248642224</v>
      </c>
      <c r="E82" s="28">
        <v>-1.7576291681183775</v>
      </c>
      <c r="F82" s="28">
        <v>-0.12788719693398642</v>
      </c>
      <c r="G82" s="28">
        <v>-0.35578874018814155</v>
      </c>
      <c r="M82" s="23"/>
      <c r="U82"/>
      <c r="AA82"/>
      <c r="AB82"/>
      <c r="AD82" s="5"/>
      <c r="AE82" s="5"/>
      <c r="AF82" s="5"/>
      <c r="AG82" s="5"/>
      <c r="AH82"/>
    </row>
    <row r="83" spans="3:34">
      <c r="C83" s="27">
        <v>2005</v>
      </c>
      <c r="D83" s="28">
        <v>1.2373627762219572</v>
      </c>
      <c r="E83" s="28">
        <v>-2.4714434230640157</v>
      </c>
      <c r="F83" s="28">
        <v>-0.22154373314318865</v>
      </c>
      <c r="G83" s="28">
        <v>-1.4556243799852471</v>
      </c>
      <c r="M83" s="23"/>
      <c r="U83"/>
      <c r="AA83"/>
      <c r="AB83"/>
      <c r="AD83" s="5"/>
      <c r="AE83" s="5"/>
      <c r="AF83" s="5"/>
      <c r="AG83" s="5"/>
      <c r="AH83"/>
    </row>
    <row r="84" spans="3:34">
      <c r="C84" s="27">
        <v>2006</v>
      </c>
      <c r="D84" s="28">
        <v>0.58383644685361491</v>
      </c>
      <c r="E84" s="28">
        <v>-3.4865725840272215</v>
      </c>
      <c r="F84" s="28">
        <v>4.1115242736170066E-2</v>
      </c>
      <c r="G84" s="28">
        <v>-2.8616208944374364</v>
      </c>
      <c r="M84" s="23"/>
      <c r="U84"/>
      <c r="AA84"/>
      <c r="AB84"/>
      <c r="AD84" s="5"/>
      <c r="AE84" s="5"/>
      <c r="AF84" s="5"/>
      <c r="AG84" s="5"/>
      <c r="AH84"/>
    </row>
    <row r="85" spans="3:34">
      <c r="C85" s="27">
        <v>2007</v>
      </c>
      <c r="D85" s="28">
        <v>0.96127448838514951</v>
      </c>
      <c r="E85" s="28">
        <v>-3.4543225611781962</v>
      </c>
      <c r="F85" s="28">
        <v>0.2159982126560113</v>
      </c>
      <c r="G85" s="28">
        <v>-2.2770498601370353</v>
      </c>
      <c r="M85" s="23"/>
      <c r="U85"/>
      <c r="AA85"/>
      <c r="AB85"/>
      <c r="AD85" s="5"/>
      <c r="AE85" s="5"/>
      <c r="AF85" s="5"/>
      <c r="AG85" s="5"/>
      <c r="AH85"/>
    </row>
    <row r="86" spans="3:34">
      <c r="C86" s="27">
        <v>2008</v>
      </c>
      <c r="D86" s="28">
        <v>0.13230335174003716</v>
      </c>
      <c r="E86" s="28">
        <v>-3.6482649242315244</v>
      </c>
      <c r="F86" s="28">
        <v>-0.20507019519705758</v>
      </c>
      <c r="G86" s="28">
        <v>-3.7210317676885447</v>
      </c>
      <c r="M86" s="23"/>
      <c r="U86"/>
      <c r="AA86"/>
      <c r="AB86"/>
      <c r="AD86" s="5"/>
      <c r="AE86" s="5"/>
      <c r="AF86" s="5"/>
      <c r="AG86" s="5"/>
      <c r="AH86"/>
    </row>
    <row r="87" spans="3:34">
      <c r="C87" s="27">
        <v>2009</v>
      </c>
      <c r="D87" s="28">
        <v>0.23568582084226145</v>
      </c>
      <c r="E87" s="28">
        <v>-3.6630887788652888</v>
      </c>
      <c r="F87" s="28">
        <v>-5.4772056956300198E-2</v>
      </c>
      <c r="G87" s="28">
        <v>-3.4821750149793278</v>
      </c>
      <c r="M87" s="23"/>
      <c r="U87"/>
      <c r="AA87"/>
      <c r="AB87"/>
      <c r="AD87" s="5"/>
      <c r="AE87" s="5"/>
      <c r="AF87" s="5"/>
      <c r="AG87" s="5"/>
      <c r="AH87"/>
    </row>
    <row r="88" spans="3:34">
      <c r="C88" s="27">
        <v>2010</v>
      </c>
      <c r="D88" s="28">
        <v>0.21318197413169981</v>
      </c>
      <c r="E88" s="28">
        <v>-3.4042496494155814</v>
      </c>
      <c r="F88" s="28">
        <v>-0.21318197413169981</v>
      </c>
      <c r="G88" s="28">
        <v>-3.4042496494155814</v>
      </c>
      <c r="M88" s="23"/>
      <c r="U88"/>
      <c r="AA88"/>
      <c r="AB88"/>
      <c r="AD88" s="5"/>
      <c r="AE88" s="5"/>
      <c r="AF88" s="5"/>
      <c r="AG88" s="5"/>
      <c r="AH88"/>
    </row>
    <row r="89" spans="3:34">
      <c r="C89" s="29">
        <v>2011</v>
      </c>
      <c r="D89" s="28">
        <v>-3.3457796335702145E-2</v>
      </c>
      <c r="E89" s="28">
        <v>-3.4394614633101805</v>
      </c>
      <c r="F89" s="28">
        <v>-0.37640020877664915</v>
      </c>
      <c r="G89" s="28">
        <v>-3.8493194684225318</v>
      </c>
      <c r="M89" s="23"/>
      <c r="U89"/>
      <c r="AA89"/>
      <c r="AB89"/>
      <c r="AD89" s="5"/>
      <c r="AE89" s="5"/>
      <c r="AF89" s="5"/>
      <c r="AG89" s="5"/>
      <c r="AH89"/>
    </row>
    <row r="90" spans="3:34">
      <c r="C90" s="27">
        <v>2012</v>
      </c>
      <c r="D90" s="28">
        <v>-8.5543773251971697E-2</v>
      </c>
      <c r="E90" s="28">
        <v>-4.8390938398419285</v>
      </c>
      <c r="F90" s="28">
        <v>1.8484164337975062</v>
      </c>
      <c r="G90" s="28">
        <v>-3.0762211792963936</v>
      </c>
      <c r="M90" s="23"/>
      <c r="U90"/>
      <c r="AA90"/>
      <c r="AB90"/>
      <c r="AD90" s="5"/>
      <c r="AE90" s="5"/>
      <c r="AF90" s="5"/>
      <c r="AG90" s="5"/>
      <c r="AH90"/>
    </row>
    <row r="91" spans="3:34">
      <c r="C91" s="27">
        <v>2013</v>
      </c>
      <c r="D91" s="28">
        <v>-0.64550074215775433</v>
      </c>
      <c r="E91" s="28">
        <v>-3.9570540287483169</v>
      </c>
      <c r="F91" s="28">
        <v>3.3182772526547057</v>
      </c>
      <c r="G91" s="28">
        <v>-1.2842775182513653</v>
      </c>
      <c r="M91" s="23"/>
      <c r="U91"/>
      <c r="AA91"/>
      <c r="AB91"/>
      <c r="AD91" s="5"/>
      <c r="AE91" s="5"/>
      <c r="AF91" s="5"/>
      <c r="AG91" s="5"/>
      <c r="AH91"/>
    </row>
    <row r="92" spans="3:34">
      <c r="C92" s="27">
        <v>2014</v>
      </c>
      <c r="D92" s="28">
        <v>-0.36204733558420127</v>
      </c>
      <c r="E92" s="28">
        <v>-4.3327804393402323</v>
      </c>
      <c r="F92" s="28">
        <v>2.4720255285470114</v>
      </c>
      <c r="G92" s="28">
        <v>-2.2228022463774217</v>
      </c>
      <c r="M92" s="23"/>
      <c r="U92"/>
      <c r="AA92"/>
      <c r="AB92"/>
      <c r="AD92" s="5"/>
      <c r="AE92" s="5"/>
      <c r="AF92" s="5"/>
      <c r="AG92" s="5"/>
      <c r="AH92"/>
    </row>
    <row r="93" spans="3:34">
      <c r="C93" s="27">
        <v>2015</v>
      </c>
      <c r="D93" s="28">
        <v>-1.3555357239439667</v>
      </c>
      <c r="E93" s="28">
        <v>-4.8069122180756123</v>
      </c>
      <c r="F93" s="28">
        <v>0.9667910649575423</v>
      </c>
      <c r="G93" s="28">
        <v>-5.1956568770620368</v>
      </c>
      <c r="M93" s="23"/>
      <c r="U93"/>
      <c r="AA93"/>
      <c r="AB93"/>
      <c r="AD93" s="5"/>
      <c r="AE93" s="5"/>
      <c r="AF93" s="5"/>
      <c r="AG93" s="5"/>
      <c r="AH93"/>
    </row>
    <row r="94" spans="3:34">
      <c r="C94" s="27">
        <v>2016</v>
      </c>
      <c r="D94" s="28">
        <v>-1.2051244133729715</v>
      </c>
      <c r="E94" s="28">
        <v>-5.4052124605444991</v>
      </c>
      <c r="F94" s="28">
        <v>0.52522347493970134</v>
      </c>
      <c r="G94" s="28">
        <v>-6.0851133989777688</v>
      </c>
      <c r="M94" s="23"/>
      <c r="U94"/>
      <c r="AA94"/>
      <c r="AB94"/>
      <c r="AD94" s="5"/>
      <c r="AE94" s="5"/>
      <c r="AF94" s="5"/>
      <c r="AG94" s="5"/>
      <c r="AH94"/>
    </row>
    <row r="95" spans="3:34">
      <c r="C95" s="27">
        <v>2017</v>
      </c>
      <c r="D95" s="28">
        <v>-1.4446233404740139</v>
      </c>
      <c r="E95" s="28">
        <v>-4.6135845761301146</v>
      </c>
      <c r="F95" s="28">
        <v>5.3111653863472004</v>
      </c>
      <c r="G95" s="28">
        <v>-0.74704253025692857</v>
      </c>
      <c r="M95" s="23"/>
      <c r="U95"/>
      <c r="AA95"/>
      <c r="AB95"/>
      <c r="AD95" s="5"/>
      <c r="AE95" s="5"/>
      <c r="AF95" s="5"/>
      <c r="AG95" s="5"/>
      <c r="AH95"/>
    </row>
    <row r="96" spans="3:34">
      <c r="C96" s="27">
        <v>2018</v>
      </c>
      <c r="D96" s="28">
        <v>-1.1306546610042845</v>
      </c>
      <c r="E96" s="28">
        <v>-4.869329967557726</v>
      </c>
      <c r="F96" s="28">
        <v>3.9794945017220282</v>
      </c>
      <c r="G96" s="28">
        <v>-2.0204901268399826</v>
      </c>
      <c r="M96" s="23"/>
      <c r="U96"/>
      <c r="AA96"/>
      <c r="AB96"/>
      <c r="AD96" s="5"/>
      <c r="AE96" s="5"/>
      <c r="AF96" s="5"/>
      <c r="AG96" s="5"/>
      <c r="AH96"/>
    </row>
    <row r="97" spans="3:34">
      <c r="C97" s="27">
        <v>2019</v>
      </c>
      <c r="D97" s="28">
        <v>-1.6136657964519909</v>
      </c>
      <c r="E97" s="28">
        <v>-4.9317875031690885</v>
      </c>
      <c r="F97" s="28">
        <v>2.619209132457637</v>
      </c>
      <c r="G97" s="28">
        <v>-3.9262441671634423</v>
      </c>
      <c r="M97" s="23"/>
      <c r="U97"/>
      <c r="AA97"/>
      <c r="AB97"/>
      <c r="AD97" s="5"/>
      <c r="AE97" s="5"/>
      <c r="AF97" s="5"/>
      <c r="AG97" s="5"/>
      <c r="AH97"/>
    </row>
    <row r="98" spans="3:34">
      <c r="C98" s="27">
        <v>2020</v>
      </c>
      <c r="D98" s="28">
        <v>-1.7947272152159861</v>
      </c>
      <c r="E98" s="28">
        <v>-4.2358312818890704</v>
      </c>
      <c r="F98" s="28">
        <v>2.8880667831061846</v>
      </c>
      <c r="G98" s="28">
        <v>-3.1424917139988722</v>
      </c>
      <c r="I98" s="87"/>
      <c r="K98" s="145"/>
      <c r="M98" s="23"/>
      <c r="U98"/>
      <c r="AA98"/>
      <c r="AB98"/>
      <c r="AD98" s="5"/>
      <c r="AE98" s="5"/>
      <c r="AF98" s="5"/>
      <c r="AG98" s="5"/>
      <c r="AH98"/>
    </row>
    <row r="99" spans="3:34">
      <c r="C99" s="27">
        <v>2021</v>
      </c>
      <c r="D99" s="28">
        <v>-2.3152178597595139</v>
      </c>
      <c r="E99" s="28">
        <v>-2.8444597681334312</v>
      </c>
      <c r="F99" s="28">
        <v>2.6944791621773048</v>
      </c>
      <c r="G99" s="28">
        <v>-2.4651984657156403</v>
      </c>
      <c r="I99" s="87"/>
      <c r="M99" s="23"/>
      <c r="U99"/>
      <c r="AA99"/>
      <c r="AB99"/>
      <c r="AD99" s="5"/>
      <c r="AE99" s="5"/>
      <c r="AF99" s="5"/>
      <c r="AG99" s="5"/>
      <c r="AH99"/>
    </row>
    <row r="100" spans="3:34">
      <c r="C100" s="27">
        <v>2022</v>
      </c>
      <c r="D100" s="28">
        <v>-2.6294180186877112</v>
      </c>
      <c r="E100" s="28">
        <v>-2.9198468333751113</v>
      </c>
      <c r="F100" s="28">
        <v>2.4202401223950005</v>
      </c>
      <c r="G100" s="28">
        <v>-3.1290247296678224</v>
      </c>
      <c r="I100" s="87"/>
      <c r="M100" s="23"/>
      <c r="U100"/>
      <c r="AA100"/>
      <c r="AB100"/>
      <c r="AD100" s="5"/>
      <c r="AE100" s="5"/>
      <c r="AF100" s="5"/>
      <c r="AG100" s="5"/>
      <c r="AH100"/>
    </row>
    <row r="101" spans="3:34">
      <c r="C101" s="27">
        <v>2023</v>
      </c>
      <c r="D101" s="28">
        <v>-3.2270818232578788</v>
      </c>
      <c r="E101" s="28">
        <v>-1.6681637366867701</v>
      </c>
      <c r="F101" s="28">
        <v>1.8849209789797496</v>
      </c>
      <c r="G101" s="28">
        <v>-3.0103245809648991</v>
      </c>
      <c r="I101" s="87"/>
      <c r="M101" s="23"/>
      <c r="U101"/>
      <c r="AA101"/>
      <c r="AB101"/>
      <c r="AD101" s="5"/>
      <c r="AE101" s="5"/>
      <c r="AF101" s="5"/>
      <c r="AG101" s="5"/>
      <c r="AH101"/>
    </row>
    <row r="102" spans="3:34">
      <c r="C102" s="27">
        <v>2024</v>
      </c>
      <c r="D102" s="28">
        <v>-3.204386232104782</v>
      </c>
      <c r="E102" s="28">
        <v>-2.5568948261607414</v>
      </c>
      <c r="F102" s="28">
        <v>1.2740959923414994</v>
      </c>
      <c r="G102" s="28">
        <v>-4.4871850659240238</v>
      </c>
      <c r="I102" s="87"/>
      <c r="M102" s="23"/>
      <c r="U102"/>
      <c r="AA102"/>
      <c r="AB102"/>
      <c r="AD102" s="5"/>
      <c r="AE102" s="5"/>
      <c r="AF102" s="5"/>
      <c r="AG102" s="5"/>
      <c r="AH102"/>
    </row>
    <row r="103" spans="3:34">
      <c r="U103"/>
      <c r="AA103"/>
      <c r="AB103"/>
      <c r="AD103" s="5"/>
      <c r="AE103" s="5"/>
      <c r="AF103" s="5"/>
      <c r="AG103" s="5"/>
      <c r="AH103"/>
    </row>
    <row r="104" spans="3:34">
      <c r="AA104"/>
      <c r="AD104" s="5"/>
      <c r="AE104" s="5"/>
      <c r="AF104" s="5"/>
      <c r="AG104" s="5"/>
      <c r="AH104"/>
    </row>
    <row r="105" spans="3:34">
      <c r="AA105"/>
      <c r="AD105" s="5"/>
      <c r="AE105" s="5"/>
      <c r="AF105" s="5"/>
      <c r="AG105" s="5"/>
      <c r="AH105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topLeftCell="C1" zoomScaleNormal="100" workbookViewId="0">
      <selection activeCell="F17" sqref="F17"/>
    </sheetView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  <col min="8" max="8" width="10.5546875" bestFit="1" customWidth="1"/>
  </cols>
  <sheetData>
    <row r="2" spans="2:22" ht="21" customHeight="1">
      <c r="B2" s="109" t="s">
        <v>13</v>
      </c>
      <c r="C2" s="30"/>
      <c r="D2" s="30"/>
      <c r="F2" s="55" t="s">
        <v>226</v>
      </c>
    </row>
    <row r="3" spans="2:22">
      <c r="B3" s="31"/>
      <c r="C3" s="48" t="s">
        <v>0</v>
      </c>
      <c r="D3" s="48" t="s">
        <v>1</v>
      </c>
    </row>
    <row r="4" spans="2:22">
      <c r="B4" s="31">
        <v>1881</v>
      </c>
      <c r="C4" s="49">
        <v>12.273459768390591</v>
      </c>
      <c r="D4" s="49">
        <v>15.913783293408484</v>
      </c>
    </row>
    <row r="5" spans="2:22">
      <c r="B5" s="31"/>
      <c r="C5" s="49"/>
      <c r="D5" s="49"/>
    </row>
    <row r="6" spans="2:22">
      <c r="B6" s="31">
        <v>1901</v>
      </c>
      <c r="C6" s="49">
        <v>19.974099184886114</v>
      </c>
      <c r="D6" s="49">
        <v>18.0854183246778</v>
      </c>
      <c r="R6" s="159"/>
      <c r="S6" s="159"/>
      <c r="T6" s="159"/>
      <c r="U6" s="159"/>
      <c r="V6" s="5"/>
    </row>
    <row r="7" spans="2:22">
      <c r="B7" s="31">
        <v>1911</v>
      </c>
      <c r="C7" s="49">
        <v>20.859721200595633</v>
      </c>
      <c r="D7" s="49">
        <v>19.129833000447871</v>
      </c>
    </row>
    <row r="8" spans="2:22">
      <c r="B8" s="31">
        <v>1921</v>
      </c>
      <c r="C8" s="49">
        <v>23.109370099404085</v>
      </c>
      <c r="D8" s="49">
        <v>21.610463789294357</v>
      </c>
      <c r="R8" s="159"/>
      <c r="S8" s="159"/>
      <c r="T8" s="159"/>
      <c r="U8" s="159"/>
      <c r="V8" s="5"/>
    </row>
    <row r="9" spans="2:22">
      <c r="B9" s="31">
        <v>1931</v>
      </c>
      <c r="C9" s="49">
        <v>21.392609907399081</v>
      </c>
      <c r="D9" s="49">
        <v>24.626870770154216</v>
      </c>
      <c r="R9" s="159"/>
      <c r="S9" s="159"/>
      <c r="T9" s="159"/>
      <c r="U9" s="159"/>
      <c r="V9" s="5"/>
    </row>
    <row r="10" spans="2:22">
      <c r="B10" s="31">
        <v>1936</v>
      </c>
      <c r="C10" s="49">
        <v>18.90666442757442</v>
      </c>
      <c r="D10" s="49">
        <v>24.276084370347093</v>
      </c>
      <c r="R10" s="159"/>
      <c r="S10" s="159"/>
      <c r="T10" s="159"/>
      <c r="U10" s="159"/>
      <c r="V10" s="5"/>
    </row>
    <row r="11" spans="2:22">
      <c r="B11" s="31"/>
      <c r="C11" s="49"/>
      <c r="D11" s="49"/>
      <c r="R11" s="159"/>
      <c r="S11" s="159"/>
      <c r="T11" s="159"/>
      <c r="U11" s="159"/>
      <c r="V11" s="5"/>
    </row>
    <row r="12" spans="2:22">
      <c r="B12" s="31">
        <v>1951</v>
      </c>
      <c r="C12" s="160">
        <v>22.77795458785571</v>
      </c>
      <c r="D12" s="49">
        <v>33.531266062719183</v>
      </c>
      <c r="R12" s="159"/>
      <c r="S12" s="159"/>
      <c r="T12" s="159"/>
      <c r="U12" s="159"/>
      <c r="V12" s="5"/>
    </row>
    <row r="13" spans="2:22">
      <c r="B13" s="31">
        <v>1961</v>
      </c>
      <c r="C13" s="160">
        <v>25.381420557393835</v>
      </c>
      <c r="D13" s="49">
        <v>41.871290228037921</v>
      </c>
    </row>
    <row r="14" spans="2:22">
      <c r="B14" s="31">
        <v>1971</v>
      </c>
      <c r="C14" s="160">
        <v>35.904152907268461</v>
      </c>
      <c r="D14" s="49">
        <v>47.600159347126329</v>
      </c>
      <c r="R14" s="159"/>
      <c r="S14" s="159"/>
      <c r="T14" s="159"/>
      <c r="U14" s="159"/>
      <c r="V14" s="5"/>
    </row>
    <row r="15" spans="2:22">
      <c r="B15" s="31">
        <v>1981</v>
      </c>
      <c r="C15" s="160">
        <v>51.456356448712683</v>
      </c>
      <c r="D15" s="49">
        <v>61.719691936105484</v>
      </c>
      <c r="F15" s="39" t="s">
        <v>2</v>
      </c>
      <c r="R15" s="159"/>
      <c r="S15" s="159"/>
      <c r="T15" s="159"/>
      <c r="U15" s="159"/>
      <c r="V15" s="5"/>
    </row>
    <row r="16" spans="2:22">
      <c r="B16" s="31">
        <v>1991</v>
      </c>
      <c r="C16" s="160">
        <v>74.255090004615624</v>
      </c>
      <c r="D16" s="49">
        <v>96.572418060878178</v>
      </c>
      <c r="F16" s="39" t="s">
        <v>238</v>
      </c>
      <c r="R16" s="159"/>
      <c r="S16" s="159"/>
      <c r="T16" s="159"/>
      <c r="U16" s="159"/>
      <c r="V16" s="5"/>
    </row>
    <row r="17" spans="2:22">
      <c r="B17" s="31">
        <v>2001</v>
      </c>
      <c r="C17" s="160">
        <v>118.89953176113404</v>
      </c>
      <c r="D17" s="49">
        <v>131.37888373522264</v>
      </c>
      <c r="R17" s="159"/>
      <c r="S17" s="159"/>
      <c r="T17" s="159"/>
      <c r="U17" s="159"/>
      <c r="V17" s="5"/>
    </row>
    <row r="18" spans="2:22">
      <c r="B18" s="31">
        <v>2011</v>
      </c>
      <c r="C18" s="160">
        <v>154.11415477554422</v>
      </c>
      <c r="D18" s="49">
        <v>148.74979627177038</v>
      </c>
      <c r="R18" s="159"/>
      <c r="S18" s="159"/>
      <c r="T18" s="159"/>
      <c r="U18" s="159"/>
      <c r="V18" s="5"/>
    </row>
    <row r="19" spans="2:22">
      <c r="B19" s="31">
        <v>2021</v>
      </c>
      <c r="C19" s="160">
        <v>214.11814060054536</v>
      </c>
      <c r="D19" s="49">
        <v>187.60732436602069</v>
      </c>
      <c r="F19" s="17"/>
      <c r="R19" s="159"/>
      <c r="S19" s="159"/>
      <c r="T19" s="159"/>
      <c r="U19" s="159"/>
      <c r="V19" s="5"/>
    </row>
    <row r="20" spans="2:22">
      <c r="B20" s="31">
        <v>2024</v>
      </c>
      <c r="C20" s="160">
        <v>239.95225316279232</v>
      </c>
      <c r="D20" s="49">
        <v>207.68896342461426</v>
      </c>
      <c r="R20" s="159"/>
      <c r="S20" s="159"/>
      <c r="T20" s="159"/>
      <c r="U20" s="159"/>
      <c r="V20" s="5"/>
    </row>
    <row r="21" spans="2:22">
      <c r="R21" s="159"/>
      <c r="S21" s="159"/>
      <c r="T21" s="159"/>
      <c r="U21" s="159"/>
      <c r="V21" s="5"/>
    </row>
    <row r="22" spans="2:22">
      <c r="R22" s="159"/>
      <c r="S22" s="159"/>
      <c r="T22" s="159"/>
      <c r="U22" s="159"/>
      <c r="V22" s="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H18" sqref="H18"/>
    </sheetView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09" t="s">
        <v>14</v>
      </c>
      <c r="F2" s="55" t="s">
        <v>227</v>
      </c>
    </row>
    <row r="3" spans="2:6">
      <c r="B3" s="91"/>
      <c r="C3" s="91">
        <v>2025</v>
      </c>
      <c r="D3" s="91">
        <v>1974</v>
      </c>
      <c r="E3" s="7"/>
    </row>
    <row r="4" spans="2:6">
      <c r="B4" s="31" t="s">
        <v>15</v>
      </c>
      <c r="C4" s="34">
        <v>82.075000000000003</v>
      </c>
      <c r="D4" s="34">
        <v>71.314999999999998</v>
      </c>
      <c r="E4" s="7"/>
    </row>
    <row r="5" spans="2:6">
      <c r="B5" s="31" t="s">
        <v>16</v>
      </c>
      <c r="C5" s="34">
        <v>82.593999999999994</v>
      </c>
      <c r="D5" s="34">
        <v>73.768000000000001</v>
      </c>
      <c r="E5" s="7"/>
    </row>
    <row r="6" spans="2:6">
      <c r="B6" s="31" t="s">
        <v>17</v>
      </c>
      <c r="C6" s="34">
        <v>82.605999999999995</v>
      </c>
      <c r="D6" s="34">
        <v>73.165000000000006</v>
      </c>
      <c r="E6" s="7"/>
    </row>
    <row r="7" spans="2:6">
      <c r="B7" s="31" t="s">
        <v>18</v>
      </c>
      <c r="C7" s="34">
        <v>82.864999999999995</v>
      </c>
      <c r="D7" s="34">
        <v>73.873000000000005</v>
      </c>
      <c r="E7" s="7"/>
    </row>
    <row r="8" spans="2:6">
      <c r="B8" s="31" t="s">
        <v>0</v>
      </c>
      <c r="C8" s="34">
        <v>83.091999999999999</v>
      </c>
      <c r="D8" s="34">
        <v>73.375</v>
      </c>
      <c r="E8" s="7"/>
    </row>
    <row r="9" spans="2:6">
      <c r="B9" s="31" t="s">
        <v>19</v>
      </c>
      <c r="C9" s="34">
        <v>83.106999999999999</v>
      </c>
      <c r="D9" s="34">
        <v>73.777000000000001</v>
      </c>
      <c r="E9" s="7"/>
    </row>
    <row r="10" spans="2:6">
      <c r="B10" s="31" t="s">
        <v>20</v>
      </c>
      <c r="C10" s="34">
        <v>83.507000000000005</v>
      </c>
      <c r="D10" s="34">
        <v>73.149000000000001</v>
      </c>
      <c r="E10" s="7"/>
    </row>
    <row r="11" spans="2:6">
      <c r="B11" s="31" t="s">
        <v>21</v>
      </c>
      <c r="C11" s="34">
        <v>83.591999999999999</v>
      </c>
      <c r="D11" s="34">
        <v>71.960999999999999</v>
      </c>
      <c r="E11" s="7"/>
    </row>
    <row r="12" spans="2:6">
      <c r="B12" s="31" t="s">
        <v>22</v>
      </c>
      <c r="C12" s="34">
        <v>83.641000000000005</v>
      </c>
      <c r="D12" s="34">
        <v>73.552999999999997</v>
      </c>
      <c r="E12" s="7"/>
    </row>
    <row r="13" spans="2:6">
      <c r="B13" s="31" t="s">
        <v>23</v>
      </c>
      <c r="C13" s="34">
        <v>83.688999999999993</v>
      </c>
      <c r="D13" s="34">
        <v>72.671999999999997</v>
      </c>
      <c r="E13" s="7"/>
    </row>
    <row r="14" spans="2:6">
      <c r="B14" s="31" t="s">
        <v>24</v>
      </c>
      <c r="C14" s="34">
        <v>83.695999999999998</v>
      </c>
      <c r="D14" s="34">
        <v>73.768000000000001</v>
      </c>
      <c r="E14" s="7"/>
    </row>
    <row r="15" spans="2:6">
      <c r="B15" s="31" t="s">
        <v>25</v>
      </c>
      <c r="C15" s="34">
        <v>83.72</v>
      </c>
      <c r="D15" s="34">
        <v>71.960999999999999</v>
      </c>
      <c r="E15" s="7"/>
      <c r="F15" s="39" t="s">
        <v>26</v>
      </c>
    </row>
    <row r="16" spans="2:6">
      <c r="B16" s="31" t="s">
        <v>27</v>
      </c>
      <c r="C16" s="34">
        <v>83.741</v>
      </c>
      <c r="D16" s="34">
        <v>72.430999999999997</v>
      </c>
      <c r="E16" s="7"/>
      <c r="F16" s="238" t="s">
        <v>28</v>
      </c>
    </row>
    <row r="17" spans="2:5">
      <c r="B17" s="31" t="s">
        <v>29</v>
      </c>
      <c r="C17" s="34">
        <v>84.102000000000004</v>
      </c>
      <c r="D17" s="34">
        <v>74.335999999999999</v>
      </c>
      <c r="E17" s="7"/>
    </row>
    <row r="18" spans="2:5">
      <c r="B18" s="31" t="s">
        <v>30</v>
      </c>
      <c r="C18" s="34">
        <v>84.105000000000004</v>
      </c>
      <c r="D18" s="34">
        <v>71.858999999999995</v>
      </c>
      <c r="E18" s="7"/>
    </row>
    <row r="19" spans="2:5">
      <c r="B19" s="31" t="s">
        <v>31</v>
      </c>
      <c r="C19" s="34">
        <v>84.218999999999994</v>
      </c>
      <c r="D19" s="34">
        <v>73.224000000000004</v>
      </c>
      <c r="E19" s="7"/>
    </row>
    <row r="20" spans="2:5">
      <c r="B20" s="31" t="s">
        <v>32</v>
      </c>
      <c r="C20" s="34">
        <v>84.262</v>
      </c>
      <c r="D20" s="34">
        <v>71.712000000000003</v>
      </c>
      <c r="E20" s="7"/>
    </row>
    <row r="21" spans="2:5">
      <c r="B21" s="31" t="s">
        <v>33</v>
      </c>
      <c r="C21" s="34">
        <v>84.308999999999997</v>
      </c>
      <c r="D21" s="34">
        <v>74.197999999999993</v>
      </c>
      <c r="E21" s="7"/>
    </row>
    <row r="22" spans="2:5">
      <c r="B22" s="31" t="s">
        <v>34</v>
      </c>
      <c r="C22" s="34">
        <v>84.424000000000007</v>
      </c>
      <c r="D22" s="34">
        <v>72.384</v>
      </c>
      <c r="E22" s="7"/>
    </row>
    <row r="23" spans="2:5">
      <c r="B23" s="31" t="s">
        <v>35</v>
      </c>
      <c r="C23" s="34">
        <v>84.448999999999998</v>
      </c>
      <c r="D23" s="34">
        <v>74.316999999999993</v>
      </c>
      <c r="E23" s="7"/>
    </row>
    <row r="24" spans="2:5">
      <c r="B24" s="31" t="s">
        <v>36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topLeftCell="A4" zoomScaleNormal="100" workbookViewId="0">
      <selection activeCell="G9" sqref="G9"/>
    </sheetView>
  </sheetViews>
  <sheetFormatPr defaultColWidth="8.88671875" defaultRowHeight="14.4"/>
  <cols>
    <col min="1" max="1" width="3.44140625" style="25" customWidth="1"/>
    <col min="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8" t="s">
        <v>37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64">
        <v>1996</v>
      </c>
      <c r="T3" s="164">
        <v>1997</v>
      </c>
      <c r="U3" s="164">
        <v>1998</v>
      </c>
      <c r="V3" s="164">
        <v>1999</v>
      </c>
      <c r="W3" s="164">
        <v>2000</v>
      </c>
      <c r="X3" s="164">
        <v>2001</v>
      </c>
      <c r="Y3" s="164">
        <v>2002</v>
      </c>
      <c r="Z3" s="164">
        <v>2003</v>
      </c>
      <c r="AA3" s="164">
        <v>2004</v>
      </c>
      <c r="AB3" s="164">
        <v>2005</v>
      </c>
      <c r="AC3" s="164">
        <v>2006</v>
      </c>
      <c r="AD3" s="164">
        <v>2007</v>
      </c>
      <c r="AE3" s="164">
        <v>2008</v>
      </c>
      <c r="AF3" s="164">
        <v>2009</v>
      </c>
      <c r="AG3" s="164">
        <v>2010</v>
      </c>
      <c r="AH3" s="164">
        <v>2011</v>
      </c>
      <c r="AI3" s="164">
        <v>2012</v>
      </c>
      <c r="AJ3" s="164">
        <v>2013</v>
      </c>
      <c r="AK3" s="164">
        <v>2014</v>
      </c>
      <c r="AL3" s="164">
        <v>2015</v>
      </c>
      <c r="AM3" s="164">
        <v>2016</v>
      </c>
      <c r="AN3" s="164">
        <v>2017</v>
      </c>
      <c r="AO3" s="164">
        <v>2018</v>
      </c>
      <c r="AP3" s="164">
        <v>2019</v>
      </c>
      <c r="AQ3" s="164">
        <v>2020</v>
      </c>
      <c r="AR3" s="164">
        <v>2021</v>
      </c>
      <c r="AS3" s="164">
        <v>2022</v>
      </c>
      <c r="AT3" s="164">
        <v>2023</v>
      </c>
      <c r="AU3" s="164">
        <v>2024</v>
      </c>
    </row>
    <row r="4" spans="2:47">
      <c r="B4" s="59" t="s">
        <v>1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0</v>
      </c>
      <c r="C5" s="60">
        <v>100</v>
      </c>
      <c r="D5" s="60">
        <v>96.113979071507615</v>
      </c>
      <c r="E5" s="60">
        <v>95.658713007311675</v>
      </c>
      <c r="F5" s="60">
        <v>100.09247595925818</v>
      </c>
      <c r="G5" s="60">
        <v>109.70793878590344</v>
      </c>
      <c r="H5" s="60">
        <v>106.30767047347258</v>
      </c>
      <c r="I5" s="60">
        <v>104.74472589903606</v>
      </c>
      <c r="J5" s="60">
        <v>107.48140321221653</v>
      </c>
      <c r="K5" s="60">
        <v>111.21092636350274</v>
      </c>
      <c r="L5" s="60">
        <v>113.63664072959372</v>
      </c>
      <c r="M5" s="60">
        <v>117.3468558822201</v>
      </c>
      <c r="N5" s="60">
        <v>117.75131089546178</v>
      </c>
      <c r="O5" s="60">
        <v>121.9167919155167</v>
      </c>
      <c r="P5" s="60">
        <v>122.70944265755699</v>
      </c>
      <c r="Q5" s="60">
        <v>126.66863134988027</v>
      </c>
      <c r="R5" s="60">
        <v>131.19891934080314</v>
      </c>
      <c r="S5" s="60">
        <v>135.75740238641379</v>
      </c>
      <c r="T5" s="60">
        <v>139.53417780580381</v>
      </c>
      <c r="U5" s="60">
        <v>144.63111424062637</v>
      </c>
      <c r="V5" s="60">
        <v>152.8536142311803</v>
      </c>
      <c r="W5" s="60">
        <v>157.92267778467897</v>
      </c>
      <c r="X5" s="60">
        <v>157.48938117500725</v>
      </c>
      <c r="Y5" s="60">
        <v>156.70767354878663</v>
      </c>
      <c r="Z5" s="60">
        <v>152.62683033313576</v>
      </c>
      <c r="AA5" s="60">
        <v>154.30553795832589</v>
      </c>
      <c r="AB5" s="60">
        <v>152.3303642317814</v>
      </c>
      <c r="AC5" s="60">
        <v>155.91709727850841</v>
      </c>
      <c r="AD5" s="60">
        <v>158.57262269918655</v>
      </c>
      <c r="AE5" s="60">
        <v>154.08508880603677</v>
      </c>
      <c r="AF5" s="60">
        <v>145.28105915513396</v>
      </c>
      <c r="AG5" s="60">
        <v>140.5680083130907</v>
      </c>
      <c r="AH5" s="60">
        <v>143.08416932714928</v>
      </c>
      <c r="AI5" s="60">
        <v>139.01726255216036</v>
      </c>
      <c r="AJ5" s="60">
        <v>141.49161424423306</v>
      </c>
      <c r="AK5" s="60">
        <v>139.48476678891143</v>
      </c>
      <c r="AL5" s="60">
        <v>151.99715660504557</v>
      </c>
      <c r="AM5" s="60">
        <v>156.98893626032793</v>
      </c>
      <c r="AN5" s="60">
        <v>157.23852524309203</v>
      </c>
      <c r="AO5" s="60">
        <v>161.06597862852553</v>
      </c>
      <c r="AP5" s="60">
        <v>158.41932185190504</v>
      </c>
      <c r="AQ5" s="60">
        <v>143.22099983546664</v>
      </c>
      <c r="AR5" s="60">
        <v>157.74657185267787</v>
      </c>
      <c r="AS5" s="60">
        <v>159.42527947786803</v>
      </c>
      <c r="AT5" s="60">
        <v>161.09891930645381</v>
      </c>
      <c r="AU5" s="60">
        <v>162.69654218597438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</row>
    <row r="8" spans="2:47" ht="27.6" customHeight="1">
      <c r="B8" s="92"/>
      <c r="C8" s="265" t="s">
        <v>38</v>
      </c>
      <c r="D8" s="266"/>
      <c r="E8" s="267"/>
      <c r="F8" s="92"/>
      <c r="G8" s="92"/>
    </row>
    <row r="9" spans="2:47" ht="31.35" customHeight="1">
      <c r="B9" s="92"/>
      <c r="C9" s="59" t="s">
        <v>39</v>
      </c>
      <c r="D9" s="265" t="s">
        <v>40</v>
      </c>
      <c r="E9" s="267"/>
      <c r="F9" s="92"/>
      <c r="G9" s="183" t="s">
        <v>228</v>
      </c>
    </row>
    <row r="10" spans="2:47" ht="14.4" customHeight="1">
      <c r="B10" s="92"/>
      <c r="C10" s="59"/>
      <c r="D10" s="59">
        <v>1980</v>
      </c>
      <c r="E10" s="59">
        <v>2024</v>
      </c>
      <c r="F10" s="92"/>
      <c r="G10" s="92"/>
    </row>
    <row r="11" spans="2:47">
      <c r="B11" s="92"/>
      <c r="C11" s="59" t="s">
        <v>41</v>
      </c>
      <c r="D11" s="61">
        <v>149.30472193287761</v>
      </c>
      <c r="E11" s="61">
        <v>141.98482437738528</v>
      </c>
      <c r="F11" s="92"/>
      <c r="G11" s="92"/>
    </row>
    <row r="12" spans="2:47">
      <c r="B12" s="92"/>
      <c r="C12" s="59" t="s">
        <v>42</v>
      </c>
      <c r="D12" s="61">
        <v>125.11263399392858</v>
      </c>
      <c r="E12" s="61">
        <v>134.90758328398252</v>
      </c>
      <c r="F12" s="92"/>
      <c r="G12" s="92"/>
    </row>
    <row r="13" spans="2:47">
      <c r="B13" s="92"/>
      <c r="C13" s="59" t="s">
        <v>43</v>
      </c>
      <c r="D13" s="61">
        <v>176.41712211270649</v>
      </c>
      <c r="E13" s="61">
        <v>125.20784005248231</v>
      </c>
      <c r="F13" s="92"/>
      <c r="G13" s="92"/>
    </row>
    <row r="14" spans="2:47">
      <c r="B14" s="92"/>
      <c r="C14" s="59" t="s">
        <v>44</v>
      </c>
      <c r="D14" s="61">
        <v>117.76698066075613</v>
      </c>
      <c r="E14" s="61">
        <v>119.32844715878876</v>
      </c>
      <c r="F14" s="92"/>
      <c r="G14" s="92"/>
    </row>
    <row r="15" spans="2:47">
      <c r="B15" s="92"/>
      <c r="C15" s="59" t="s">
        <v>45</v>
      </c>
      <c r="D15" s="61">
        <v>119.57578601462022</v>
      </c>
      <c r="E15" s="61">
        <v>116.20036217513344</v>
      </c>
      <c r="F15" s="92"/>
      <c r="G15" s="92"/>
    </row>
    <row r="16" spans="2:47">
      <c r="B16" s="92"/>
      <c r="C16" s="59" t="s">
        <v>46</v>
      </c>
      <c r="D16" s="61">
        <v>105.36763735270354</v>
      </c>
      <c r="E16" s="61">
        <v>110.77096122556608</v>
      </c>
      <c r="F16" s="92"/>
      <c r="G16" s="92"/>
    </row>
    <row r="17" spans="2:52">
      <c r="B17" s="92"/>
      <c r="C17" s="59" t="s">
        <v>47</v>
      </c>
      <c r="D17" s="61">
        <v>106.41060243182538</v>
      </c>
      <c r="E17" s="61">
        <v>105.41430990041205</v>
      </c>
      <c r="F17" s="92"/>
      <c r="G17" s="92"/>
    </row>
    <row r="18" spans="2:52">
      <c r="B18" s="92"/>
      <c r="C18" s="59" t="s">
        <v>48</v>
      </c>
      <c r="D18" s="61">
        <v>114.53652846875787</v>
      </c>
      <c r="E18" s="61">
        <v>104.33265241498937</v>
      </c>
      <c r="F18" s="92"/>
      <c r="G18" s="92"/>
    </row>
    <row r="19" spans="2:52">
      <c r="C19" s="59" t="s">
        <v>49</v>
      </c>
      <c r="D19" s="61">
        <v>107.67930233357623</v>
      </c>
      <c r="E19" s="61">
        <v>103.66931924729887</v>
      </c>
      <c r="F19" s="87"/>
      <c r="G19" s="87"/>
    </row>
    <row r="20" spans="2:52">
      <c r="C20" s="59" t="s">
        <v>50</v>
      </c>
      <c r="D20" s="61">
        <v>95.675189555475498</v>
      </c>
      <c r="E20" s="61">
        <v>103.52576446342682</v>
      </c>
      <c r="F20" s="87"/>
      <c r="G20" s="87"/>
    </row>
    <row r="21" spans="2:52">
      <c r="C21" s="59" t="s">
        <v>51</v>
      </c>
      <c r="D21" s="61">
        <v>92.316300807073929</v>
      </c>
      <c r="E21" s="61">
        <v>91.440265673653442</v>
      </c>
      <c r="F21" s="87"/>
      <c r="G21" s="87"/>
    </row>
    <row r="22" spans="2:52">
      <c r="C22" s="59" t="s">
        <v>52</v>
      </c>
      <c r="D22" s="61">
        <v>103.32698646976564</v>
      </c>
      <c r="E22" s="61">
        <v>86.88484107136064</v>
      </c>
      <c r="F22" s="87"/>
      <c r="G22" s="39" t="s">
        <v>53</v>
      </c>
    </row>
    <row r="23" spans="2:52">
      <c r="C23" s="59" t="s">
        <v>54</v>
      </c>
      <c r="D23" s="61">
        <v>88.078630084804459</v>
      </c>
      <c r="E23" s="61">
        <v>86.135597505812513</v>
      </c>
      <c r="F23" s="87"/>
      <c r="G23" s="39" t="s">
        <v>194</v>
      </c>
    </row>
    <row r="24" spans="2:52">
      <c r="C24" s="59" t="s">
        <v>55</v>
      </c>
      <c r="D24" s="61">
        <v>77.918558223729562</v>
      </c>
      <c r="E24" s="61">
        <v>75.494933010993435</v>
      </c>
      <c r="F24" s="87"/>
    </row>
    <row r="25" spans="2:52">
      <c r="C25" s="59" t="s">
        <v>56</v>
      </c>
      <c r="D25" s="61">
        <v>81.663094846308198</v>
      </c>
      <c r="E25" s="61">
        <v>74.022457775165194</v>
      </c>
      <c r="F25" s="87"/>
      <c r="G25" s="87"/>
    </row>
    <row r="26" spans="2:52">
      <c r="C26" s="59" t="s">
        <v>57</v>
      </c>
      <c r="D26" s="61">
        <v>60.875797363006953</v>
      </c>
      <c r="E26" s="61">
        <v>73.455096819518843</v>
      </c>
      <c r="F26" s="87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pans="2:52">
      <c r="C27" s="59" t="s">
        <v>58</v>
      </c>
      <c r="D27" s="61">
        <v>75.21308615093551</v>
      </c>
      <c r="E27" s="61">
        <v>66.522545366014867</v>
      </c>
      <c r="F27" s="8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2:52">
      <c r="C28" s="59" t="s">
        <v>59</v>
      </c>
      <c r="D28" s="61">
        <v>69.537312853130985</v>
      </c>
      <c r="E28" s="61">
        <v>65.115379694945489</v>
      </c>
      <c r="F28" s="87"/>
      <c r="G28" s="87"/>
    </row>
    <row r="29" spans="2:52">
      <c r="C29" s="59" t="s">
        <v>60</v>
      </c>
      <c r="D29" s="61">
        <v>75.759749257013283</v>
      </c>
      <c r="E29" s="61">
        <v>63.230149361285825</v>
      </c>
      <c r="F29" s="87"/>
      <c r="G29" s="87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</row>
    <row r="30" spans="2:52">
      <c r="C30" s="59" t="s">
        <v>61</v>
      </c>
      <c r="D30" s="61">
        <v>58.622669689557441</v>
      </c>
      <c r="E30" s="61">
        <v>58.090240890110564</v>
      </c>
      <c r="F30" s="87"/>
      <c r="G30" s="87"/>
    </row>
    <row r="31" spans="2:52">
      <c r="D31" s="86"/>
      <c r="E31" s="86"/>
      <c r="F31" s="87"/>
      <c r="G31" s="87"/>
    </row>
    <row r="33" spans="2:48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2:48">
      <c r="B34"/>
      <c r="C34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</row>
    <row r="35" spans="2:48">
      <c r="K35" s="62"/>
      <c r="L35" s="62"/>
    </row>
    <row r="36" spans="2:48">
      <c r="K36" s="62"/>
      <c r="L36" s="62"/>
    </row>
    <row r="37" spans="2:48">
      <c r="K37" s="62"/>
      <c r="L37" s="62"/>
    </row>
    <row r="38" spans="2:48">
      <c r="K38" s="62"/>
      <c r="L38" s="62"/>
    </row>
    <row r="39" spans="2:48">
      <c r="K39" s="62"/>
      <c r="L39" s="62"/>
    </row>
    <row r="40" spans="2:48">
      <c r="K40" s="62"/>
      <c r="L40" s="62"/>
    </row>
    <row r="41" spans="2:48">
      <c r="K41" s="62"/>
      <c r="L41" s="62"/>
    </row>
    <row r="42" spans="2:48">
      <c r="K42" s="62"/>
      <c r="L42" s="62"/>
    </row>
    <row r="43" spans="2:48">
      <c r="K43" s="62"/>
      <c r="L43" s="62"/>
    </row>
    <row r="44" spans="2:48">
      <c r="K44" s="62"/>
      <c r="L44" s="62"/>
    </row>
    <row r="45" spans="2:48">
      <c r="K45" s="62"/>
      <c r="L45" s="62"/>
    </row>
    <row r="46" spans="2:48">
      <c r="K46" s="62"/>
      <c r="L46" s="62"/>
    </row>
    <row r="47" spans="2:48">
      <c r="K47" s="62"/>
      <c r="L47" s="62"/>
    </row>
    <row r="48" spans="2:48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J15" sqref="J15"/>
    </sheetView>
  </sheetViews>
  <sheetFormatPr defaultRowHeight="14.4"/>
  <cols>
    <col min="1" max="1" width="3.44140625" style="19" customWidth="1"/>
    <col min="2" max="2" width="8.109375" style="21" customWidth="1"/>
    <col min="3" max="3" width="9.44140625" style="21" bestFit="1" customWidth="1"/>
    <col min="4" max="4" width="10.109375" style="21" customWidth="1"/>
    <col min="5" max="8" width="8.109375" style="21" customWidth="1"/>
    <col min="19" max="19" width="8.5546875" customWidth="1"/>
  </cols>
  <sheetData>
    <row r="1" spans="2:10" ht="12" customHeight="1"/>
    <row r="2" spans="2:10">
      <c r="J2" s="55" t="s">
        <v>229</v>
      </c>
    </row>
    <row r="3" spans="2:10" ht="36">
      <c r="B3" s="31"/>
      <c r="C3" s="31"/>
      <c r="D3" s="22" t="s">
        <v>111</v>
      </c>
      <c r="E3" s="22" t="s">
        <v>110</v>
      </c>
      <c r="F3" s="22" t="s">
        <v>62</v>
      </c>
      <c r="G3" s="22" t="s">
        <v>63</v>
      </c>
      <c r="H3" s="22" t="s">
        <v>64</v>
      </c>
    </row>
    <row r="4" spans="2:10">
      <c r="B4" s="31">
        <v>1951</v>
      </c>
      <c r="C4" s="31" t="s">
        <v>0</v>
      </c>
      <c r="D4" s="34">
        <v>29.128014842300558</v>
      </c>
      <c r="E4" s="34">
        <v>66.233766233766232</v>
      </c>
      <c r="F4" s="34">
        <v>2.4118738404452689</v>
      </c>
      <c r="G4" s="34">
        <v>1.6697588126159555</v>
      </c>
      <c r="H4" s="34">
        <v>0.55658627087198509</v>
      </c>
    </row>
    <row r="5" spans="2:10">
      <c r="B5" s="31"/>
      <c r="C5" s="31" t="s">
        <v>1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65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0</v>
      </c>
      <c r="D7" s="34">
        <v>1.0040160642570282</v>
      </c>
      <c r="E7" s="34">
        <v>18.875502008032129</v>
      </c>
      <c r="F7" s="34">
        <v>27.309236947791167</v>
      </c>
      <c r="G7" s="34">
        <v>37.550200803212853</v>
      </c>
      <c r="H7" s="34">
        <v>15.261044176706829</v>
      </c>
    </row>
    <row r="8" spans="2:10">
      <c r="B8" s="31"/>
      <c r="C8" s="31" t="s">
        <v>1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7"/>
    </row>
    <row r="11" spans="2:10">
      <c r="E11" s="57"/>
    </row>
    <row r="12" spans="2:10">
      <c r="B12" s="129"/>
    </row>
    <row r="13" spans="2:10">
      <c r="J13" s="39" t="s">
        <v>2</v>
      </c>
    </row>
    <row r="14" spans="2:10">
      <c r="J14" s="39" t="s">
        <v>240</v>
      </c>
    </row>
    <row r="16" spans="2:10">
      <c r="B16"/>
      <c r="C16"/>
      <c r="D16"/>
      <c r="E16"/>
      <c r="F16"/>
      <c r="G16"/>
      <c r="H16"/>
    </row>
    <row r="17" spans="2:14">
      <c r="B17"/>
      <c r="C17"/>
      <c r="D17" s="146"/>
      <c r="E17" s="146"/>
      <c r="F17"/>
      <c r="G17"/>
      <c r="H17"/>
      <c r="J17" s="146"/>
      <c r="K17" s="146"/>
    </row>
    <row r="18" spans="2:14">
      <c r="B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7"/>
  <sheetViews>
    <sheetView topLeftCell="B1" zoomScaleNormal="100" workbookViewId="0">
      <selection activeCell="K35" sqref="K35"/>
    </sheetView>
  </sheetViews>
  <sheetFormatPr defaultColWidth="9" defaultRowHeight="12"/>
  <cols>
    <col min="1" max="1" width="3.44140625" style="21" customWidth="1"/>
    <col min="2" max="2" width="7.109375" style="13" customWidth="1"/>
    <col min="3" max="3" width="9.44140625" style="13" bestFit="1" customWidth="1"/>
    <col min="4" max="5" width="10.109375" style="13" customWidth="1"/>
    <col min="6" max="7" width="3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5" t="s">
        <v>230</v>
      </c>
    </row>
    <row r="3" spans="2:11">
      <c r="B3" s="93"/>
      <c r="C3" s="93"/>
      <c r="D3" s="94" t="s">
        <v>66</v>
      </c>
      <c r="E3" s="94" t="s">
        <v>67</v>
      </c>
      <c r="F3" s="94"/>
      <c r="G3" s="94"/>
      <c r="H3" s="94" t="s">
        <v>68</v>
      </c>
    </row>
    <row r="4" spans="2:11">
      <c r="B4" s="93">
        <v>1977</v>
      </c>
      <c r="C4" s="93" t="s">
        <v>0</v>
      </c>
      <c r="D4" s="131">
        <v>70.5</v>
      </c>
      <c r="E4" s="162">
        <v>35.4</v>
      </c>
      <c r="F4" s="161"/>
      <c r="G4" s="161"/>
      <c r="H4" s="131">
        <v>52.5</v>
      </c>
    </row>
    <row r="5" spans="2:11">
      <c r="B5" s="93"/>
      <c r="C5" s="93" t="s">
        <v>1</v>
      </c>
      <c r="D5" s="131">
        <v>74.599999999999994</v>
      </c>
      <c r="E5" s="162">
        <v>33.5</v>
      </c>
      <c r="F5" s="162"/>
      <c r="G5" s="162"/>
      <c r="H5" s="131">
        <v>53.8</v>
      </c>
    </row>
    <row r="6" spans="2:11">
      <c r="B6" s="93" t="s">
        <v>65</v>
      </c>
      <c r="C6" s="93"/>
      <c r="D6" s="131"/>
      <c r="E6" s="131"/>
      <c r="F6" s="131"/>
      <c r="G6" s="131"/>
      <c r="H6" s="131"/>
    </row>
    <row r="7" spans="2:11">
      <c r="B7" s="93">
        <v>2025</v>
      </c>
      <c r="C7" s="93" t="s">
        <v>0</v>
      </c>
      <c r="D7" s="131">
        <v>69</v>
      </c>
      <c r="E7" s="131">
        <v>45.4</v>
      </c>
      <c r="F7" s="131"/>
      <c r="G7" s="131"/>
      <c r="H7" s="131">
        <v>57.4</v>
      </c>
    </row>
    <row r="8" spans="2:11">
      <c r="B8" s="93"/>
      <c r="C8" s="93" t="s">
        <v>1</v>
      </c>
      <c r="D8" s="131">
        <v>71.2</v>
      </c>
      <c r="E8" s="162">
        <v>53.8</v>
      </c>
      <c r="F8" s="162"/>
      <c r="G8" s="162"/>
      <c r="H8" s="131">
        <v>62.5</v>
      </c>
    </row>
    <row r="14" spans="2:11" ht="13.8">
      <c r="B14" s="130"/>
      <c r="C14" s="130"/>
      <c r="D14" s="130"/>
      <c r="E14" s="130"/>
      <c r="F14" s="130"/>
      <c r="G14" s="130"/>
    </row>
    <row r="15" spans="2:11" ht="13.8">
      <c r="B15" s="130"/>
      <c r="C15" s="130"/>
      <c r="D15" s="130"/>
    </row>
    <row r="18" spans="8:14">
      <c r="K18" s="39" t="s">
        <v>69</v>
      </c>
    </row>
    <row r="19" spans="8:14">
      <c r="K19" s="238"/>
    </row>
    <row r="23" spans="8:14" ht="14.4">
      <c r="H23" s="147"/>
      <c r="I23" s="147"/>
      <c r="J23"/>
      <c r="K23"/>
      <c r="L23"/>
      <c r="M23"/>
      <c r="N23"/>
    </row>
    <row r="25" spans="8:14" ht="14.4">
      <c r="H25" s="147"/>
      <c r="I25" s="147"/>
      <c r="J25"/>
      <c r="K25"/>
      <c r="L25"/>
      <c r="M25"/>
      <c r="N25"/>
    </row>
    <row r="26" spans="8:14" ht="14.4">
      <c r="H26"/>
      <c r="I26"/>
      <c r="J26"/>
      <c r="K26"/>
      <c r="L26"/>
      <c r="M26"/>
      <c r="N26"/>
    </row>
    <row r="27" spans="8:14" ht="14.4">
      <c r="H27"/>
      <c r="I27" s="130"/>
      <c r="J27" s="130"/>
      <c r="K27" s="130"/>
      <c r="L27" s="130"/>
      <c r="M27" s="130"/>
      <c r="N27" s="13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46"/>
  <sheetViews>
    <sheetView topLeftCell="K1" zoomScaleNormal="100" workbookViewId="0">
      <selection activeCell="L17" sqref="L17"/>
    </sheetView>
  </sheetViews>
  <sheetFormatPr defaultRowHeight="14.4"/>
  <cols>
    <col min="1" max="1" width="3.44140625" style="19" customWidth="1"/>
    <col min="2" max="2" width="6.44140625" style="21" customWidth="1"/>
    <col min="3" max="6" width="7.44140625" style="21" customWidth="1"/>
    <col min="7" max="7" width="4.44140625" customWidth="1"/>
    <col min="8" max="8" width="4.44140625" style="21" bestFit="1" customWidth="1"/>
    <col min="9" max="10" width="6.5546875" style="21" customWidth="1"/>
    <col min="11" max="11" width="7.44140625" style="21" customWidth="1"/>
  </cols>
  <sheetData>
    <row r="2" spans="2:29" ht="24">
      <c r="B2" s="31"/>
      <c r="C2" s="22" t="s">
        <v>70</v>
      </c>
      <c r="D2" s="22" t="s">
        <v>71</v>
      </c>
      <c r="E2" s="22" t="s">
        <v>72</v>
      </c>
      <c r="F2" s="22" t="s">
        <v>73</v>
      </c>
      <c r="G2" s="2"/>
      <c r="H2" s="22" t="s">
        <v>74</v>
      </c>
      <c r="I2" s="22" t="s">
        <v>75</v>
      </c>
      <c r="J2" s="22" t="s">
        <v>76</v>
      </c>
      <c r="L2" s="55" t="s">
        <v>187</v>
      </c>
    </row>
    <row r="3" spans="2:29">
      <c r="B3" s="63">
        <v>1861</v>
      </c>
      <c r="C3" s="65">
        <v>73.8</v>
      </c>
      <c r="D3" s="63">
        <v>69.7</v>
      </c>
      <c r="E3" s="63">
        <v>19.5</v>
      </c>
      <c r="F3" s="63">
        <v>18.100000000000001</v>
      </c>
      <c r="H3" s="63">
        <v>1861</v>
      </c>
      <c r="I3" s="63">
        <v>6.7</v>
      </c>
      <c r="J3" s="63">
        <v>12.2</v>
      </c>
    </row>
    <row r="4" spans="2:29">
      <c r="B4" s="64">
        <v>1871</v>
      </c>
      <c r="C4" s="65">
        <v>72.900000000000006</v>
      </c>
      <c r="D4" s="63">
        <v>67.5</v>
      </c>
      <c r="E4" s="63">
        <v>19.899999999999999</v>
      </c>
      <c r="F4" s="63">
        <v>19.2</v>
      </c>
      <c r="H4" s="64">
        <v>1871</v>
      </c>
      <c r="I4" s="63">
        <v>7.2</v>
      </c>
      <c r="J4" s="63">
        <v>13.3</v>
      </c>
    </row>
    <row r="5" spans="2:29">
      <c r="B5" s="64">
        <v>1881</v>
      </c>
      <c r="C5" s="65">
        <v>75.599999999999994</v>
      </c>
      <c r="D5" s="63">
        <v>65.400000000000006</v>
      </c>
      <c r="E5" s="63">
        <v>16.8</v>
      </c>
      <c r="F5" s="63">
        <v>20.2</v>
      </c>
      <c r="H5" s="64">
        <v>1881</v>
      </c>
      <c r="I5" s="63">
        <v>7.6</v>
      </c>
      <c r="J5" s="63">
        <v>14.4</v>
      </c>
    </row>
    <row r="6" spans="2:29">
      <c r="B6" s="64">
        <v>1891</v>
      </c>
      <c r="C6" s="57"/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5">
        <v>76.2</v>
      </c>
      <c r="D7" s="63">
        <v>61.7</v>
      </c>
      <c r="E7" s="63">
        <v>15.5</v>
      </c>
      <c r="F7" s="63">
        <v>22.3</v>
      </c>
      <c r="H7" s="64">
        <v>1901</v>
      </c>
      <c r="I7" s="63">
        <v>8.3000000000000007</v>
      </c>
      <c r="J7" s="63">
        <v>16</v>
      </c>
    </row>
    <row r="8" spans="2:29">
      <c r="B8" s="64">
        <v>1911</v>
      </c>
      <c r="C8" s="65">
        <v>76.599999999999994</v>
      </c>
      <c r="D8" s="63">
        <v>58.4</v>
      </c>
      <c r="E8" s="63">
        <v>14.2</v>
      </c>
      <c r="F8" s="63">
        <v>23.7</v>
      </c>
      <c r="H8" s="64">
        <v>1911</v>
      </c>
      <c r="I8" s="63">
        <v>9.1999999999999993</v>
      </c>
      <c r="J8" s="63">
        <v>17.899999999999999</v>
      </c>
    </row>
    <row r="9" spans="2:29">
      <c r="B9" s="64">
        <v>1921</v>
      </c>
      <c r="C9" s="65">
        <v>77.3</v>
      </c>
      <c r="D9" s="63">
        <v>55.7</v>
      </c>
      <c r="E9" s="63">
        <v>13.3</v>
      </c>
      <c r="F9" s="63">
        <v>24.8</v>
      </c>
      <c r="H9" s="64">
        <v>1921</v>
      </c>
      <c r="I9" s="63">
        <v>9.4</v>
      </c>
      <c r="J9" s="63">
        <v>19.5</v>
      </c>
    </row>
    <row r="10" spans="2:29">
      <c r="B10" s="64">
        <v>1931</v>
      </c>
      <c r="C10" s="65">
        <v>74.900000000000006</v>
      </c>
      <c r="D10" s="63">
        <v>51.7</v>
      </c>
      <c r="E10" s="63">
        <v>14</v>
      </c>
      <c r="F10" s="63">
        <v>26.3</v>
      </c>
      <c r="H10" s="64">
        <v>1931</v>
      </c>
      <c r="I10" s="63">
        <v>11.1</v>
      </c>
      <c r="J10" s="63">
        <v>22</v>
      </c>
    </row>
    <row r="11" spans="2:29">
      <c r="B11" s="64">
        <v>1936</v>
      </c>
      <c r="C11" s="65">
        <v>74.8</v>
      </c>
      <c r="D11" s="63">
        <v>49.4</v>
      </c>
      <c r="E11" s="63">
        <v>14.2</v>
      </c>
      <c r="F11" s="63">
        <v>27.3</v>
      </c>
      <c r="H11" s="64">
        <v>1936</v>
      </c>
      <c r="I11" s="63">
        <v>11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5">
        <v>73.2</v>
      </c>
      <c r="D13" s="63">
        <v>42.2</v>
      </c>
      <c r="E13" s="65">
        <v>15</v>
      </c>
      <c r="F13" s="63">
        <v>32.1</v>
      </c>
      <c r="H13" s="64">
        <v>1951</v>
      </c>
      <c r="I13" s="65">
        <v>11.8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5">
        <v>57.4</v>
      </c>
      <c r="D14" s="63">
        <v>29</v>
      </c>
      <c r="E14" s="63">
        <v>26.5</v>
      </c>
      <c r="F14" s="63">
        <v>40.4</v>
      </c>
      <c r="H14" s="64">
        <v>1961</v>
      </c>
      <c r="I14" s="63">
        <v>16.100000000000001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5">
        <v>39.6</v>
      </c>
      <c r="D15" s="63">
        <v>17.2</v>
      </c>
      <c r="E15" s="63">
        <v>34.200000000000003</v>
      </c>
      <c r="F15" s="63">
        <v>44.3</v>
      </c>
      <c r="H15" s="64">
        <v>1971</v>
      </c>
      <c r="I15" s="63">
        <v>26.2</v>
      </c>
      <c r="J15" s="63">
        <v>38.4</v>
      </c>
    </row>
    <row r="16" spans="2:29">
      <c r="B16" s="64">
        <v>1981</v>
      </c>
      <c r="C16" s="65">
        <v>28</v>
      </c>
      <c r="D16" s="63">
        <v>11.1</v>
      </c>
      <c r="E16" s="63">
        <v>31.6</v>
      </c>
      <c r="F16" s="63">
        <v>39.5</v>
      </c>
      <c r="H16" s="64">
        <v>1981</v>
      </c>
      <c r="I16" s="63">
        <v>40.4</v>
      </c>
      <c r="J16" s="63">
        <v>49.4</v>
      </c>
      <c r="L16" s="39" t="s">
        <v>186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5">
        <v>19</v>
      </c>
      <c r="D17" s="63">
        <v>7.6</v>
      </c>
      <c r="E17" s="63">
        <v>31.8</v>
      </c>
      <c r="F17" s="63">
        <v>35.6</v>
      </c>
      <c r="H17" s="64">
        <v>1991</v>
      </c>
      <c r="I17" s="63">
        <v>49.2</v>
      </c>
      <c r="J17" s="63">
        <v>56.7</v>
      </c>
      <c r="L17" s="39" t="s">
        <v>195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5">
        <v>11.6</v>
      </c>
      <c r="D18" s="63">
        <v>5.5</v>
      </c>
      <c r="E18" s="63">
        <v>30.7</v>
      </c>
      <c r="F18" s="63">
        <v>33.5</v>
      </c>
      <c r="H18" s="64">
        <v>2001</v>
      </c>
      <c r="I18" s="63">
        <v>57.7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5">
        <v>11.4</v>
      </c>
      <c r="D19" s="63">
        <v>5.5</v>
      </c>
      <c r="E19" s="63">
        <v>25.4</v>
      </c>
      <c r="F19" s="63">
        <v>27.1</v>
      </c>
      <c r="H19" s="64">
        <v>2011</v>
      </c>
      <c r="I19" s="65">
        <v>63.3</v>
      </c>
      <c r="J19" s="63">
        <v>67.400000000000006</v>
      </c>
    </row>
    <row r="20" spans="2:29">
      <c r="B20" s="64">
        <v>2021</v>
      </c>
      <c r="C20" s="65">
        <v>7.1</v>
      </c>
      <c r="D20" s="63">
        <v>3.6</v>
      </c>
      <c r="E20" s="132">
        <v>25.4</v>
      </c>
      <c r="F20" s="63">
        <v>24.2</v>
      </c>
      <c r="H20" s="64">
        <v>2021</v>
      </c>
      <c r="I20" s="63">
        <v>67.5</v>
      </c>
      <c r="J20" s="63">
        <v>72.2</v>
      </c>
    </row>
    <row r="21" spans="2:29">
      <c r="B21" s="64">
        <v>2024</v>
      </c>
      <c r="C21" s="65">
        <v>6.7679923436099241</v>
      </c>
      <c r="D21" s="65">
        <v>3.4351130984197469</v>
      </c>
      <c r="E21" s="65">
        <v>25.263832556272042</v>
      </c>
      <c r="F21" s="65">
        <v>24.373506933770937</v>
      </c>
      <c r="H21" s="64">
        <v>2024</v>
      </c>
      <c r="I21" s="65">
        <v>67.968175100118003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5" spans="2:29">
      <c r="B25"/>
      <c r="C25"/>
      <c r="D25"/>
      <c r="E25"/>
      <c r="F25"/>
    </row>
    <row r="26" spans="2:29">
      <c r="B26"/>
      <c r="C26"/>
      <c r="D26"/>
      <c r="E26"/>
      <c r="F26"/>
    </row>
    <row r="27" spans="2:29">
      <c r="B27"/>
      <c r="C27"/>
      <c r="D27"/>
      <c r="E27"/>
      <c r="F27"/>
    </row>
    <row r="28" spans="2:29">
      <c r="B28"/>
      <c r="C28" s="5"/>
      <c r="D28" s="5"/>
      <c r="E28" s="5"/>
      <c r="F28" s="5"/>
    </row>
    <row r="29" spans="2:29">
      <c r="B29"/>
      <c r="C29" s="5"/>
      <c r="D29" s="5"/>
      <c r="E29" s="5"/>
      <c r="F29" s="5"/>
    </row>
    <row r="30" spans="2:29">
      <c r="B30"/>
      <c r="C30" s="5"/>
      <c r="D30" s="5"/>
      <c r="E30" s="5"/>
      <c r="F30" s="5"/>
    </row>
    <row r="32" spans="2:29">
      <c r="B32"/>
      <c r="C32" s="5"/>
      <c r="D32" s="5"/>
      <c r="E32" s="5"/>
      <c r="F32" s="5"/>
    </row>
    <row r="33" spans="2:6">
      <c r="B33"/>
      <c r="C33" s="5"/>
      <c r="D33" s="5"/>
      <c r="E33" s="5"/>
      <c r="F33" s="5"/>
    </row>
    <row r="34" spans="2:6">
      <c r="B34"/>
      <c r="C34" s="5"/>
      <c r="D34" s="5"/>
      <c r="E34" s="5"/>
      <c r="F34" s="5"/>
    </row>
    <row r="35" spans="2:6">
      <c r="B35"/>
      <c r="C35" s="5"/>
      <c r="D35" s="5"/>
      <c r="E35" s="5"/>
      <c r="F35" s="5"/>
    </row>
    <row r="36" spans="2:6">
      <c r="B36"/>
      <c r="C36" s="5"/>
      <c r="D36" s="5"/>
      <c r="E36" s="5"/>
      <c r="F36" s="5"/>
    </row>
    <row r="38" spans="2:6">
      <c r="B38"/>
      <c r="C38" s="5"/>
      <c r="D38" s="5"/>
      <c r="E38" s="5"/>
      <c r="F38" s="5"/>
    </row>
    <row r="39" spans="2:6">
      <c r="B39"/>
      <c r="C39" s="5"/>
      <c r="D39" s="5"/>
      <c r="E39" s="5"/>
      <c r="F39" s="5"/>
    </row>
    <row r="40" spans="2:6">
      <c r="B40"/>
      <c r="C40" s="5"/>
      <c r="D40" s="5"/>
      <c r="E40" s="5"/>
      <c r="F40" s="5"/>
    </row>
    <row r="41" spans="2:6">
      <c r="B41"/>
      <c r="C41" s="5"/>
      <c r="D41" s="5"/>
      <c r="E41" s="5"/>
      <c r="F41" s="5"/>
    </row>
    <row r="42" spans="2:6">
      <c r="B42"/>
      <c r="C42" s="5"/>
      <c r="D42" s="5"/>
      <c r="E42" s="5"/>
      <c r="F42" s="5"/>
    </row>
    <row r="43" spans="2:6">
      <c r="B43"/>
      <c r="C43" s="5"/>
      <c r="D43" s="5"/>
      <c r="E43" s="5"/>
      <c r="F43" s="5"/>
    </row>
    <row r="44" spans="2:6">
      <c r="B44"/>
      <c r="C44" s="5"/>
      <c r="D44" s="5"/>
      <c r="E44" s="5"/>
      <c r="F44" s="5"/>
    </row>
    <row r="45" spans="2:6">
      <c r="B45"/>
      <c r="C45" s="5"/>
      <c r="D45" s="5"/>
      <c r="E45" s="5"/>
      <c r="F45" s="5"/>
    </row>
    <row r="46" spans="2:6">
      <c r="B46"/>
      <c r="C46" s="5"/>
      <c r="D46" s="5"/>
      <c r="E46" s="5"/>
      <c r="F46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opLeftCell="L1" zoomScaleNormal="100" workbookViewId="0">
      <selection activeCell="N2" sqref="N2"/>
    </sheetView>
  </sheetViews>
  <sheetFormatPr defaultColWidth="8.5546875" defaultRowHeight="14.4"/>
  <cols>
    <col min="1" max="1" width="3.44140625" style="19" customWidth="1"/>
    <col min="2" max="2" width="11" style="67" customWidth="1"/>
    <col min="3" max="3" width="9.44140625" style="67" bestFit="1" customWidth="1"/>
    <col min="4" max="4" width="8.44140625" style="67" bestFit="1" customWidth="1"/>
    <col min="5" max="5" width="3.44140625" style="67" customWidth="1"/>
    <col min="6" max="6" width="7.5546875" style="67" customWidth="1"/>
    <col min="7" max="7" width="9.44140625" style="67" bestFit="1" customWidth="1"/>
    <col min="8" max="8" width="7.5546875" style="67" customWidth="1"/>
    <col min="9" max="9" width="3.5546875" style="67" customWidth="1"/>
    <col min="10" max="10" width="5.5546875" style="78" customWidth="1"/>
    <col min="11" max="11" width="9.44140625" style="78" bestFit="1" customWidth="1"/>
    <col min="12" max="12" width="5.5546875" style="78" customWidth="1"/>
    <col min="13" max="22" width="8.5546875" style="4"/>
    <col min="23" max="23" width="10.44140625" customWidth="1"/>
    <col min="26" max="16384" width="8.5546875" style="4"/>
  </cols>
  <sheetData>
    <row r="1" spans="1:30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  <c r="W1"/>
      <c r="X1"/>
      <c r="Y1"/>
    </row>
    <row r="2" spans="1:30" s="6" customFormat="1" ht="26.1" customHeight="1">
      <c r="A2" s="19"/>
      <c r="B2" s="268" t="s">
        <v>77</v>
      </c>
      <c r="C2" s="268"/>
      <c r="D2" s="268"/>
      <c r="E2" s="67"/>
      <c r="F2" s="269" t="s">
        <v>78</v>
      </c>
      <c r="G2" s="269"/>
      <c r="H2" s="269"/>
      <c r="I2" s="67"/>
      <c r="J2" s="269" t="s">
        <v>79</v>
      </c>
      <c r="K2" s="269"/>
      <c r="L2" s="269"/>
      <c r="M2" s="11"/>
      <c r="N2" s="55" t="s">
        <v>231</v>
      </c>
      <c r="W2"/>
      <c r="X2"/>
      <c r="Y2"/>
    </row>
    <row r="3" spans="1:30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  <c r="W3"/>
      <c r="X3"/>
      <c r="Y3"/>
    </row>
    <row r="4" spans="1:30" s="6" customFormat="1">
      <c r="A4" s="19"/>
      <c r="B4" s="68" t="s">
        <v>74</v>
      </c>
      <c r="C4" s="56" t="s">
        <v>0</v>
      </c>
      <c r="D4" s="56" t="s">
        <v>1</v>
      </c>
      <c r="E4" s="69"/>
      <c r="F4" s="68" t="s">
        <v>74</v>
      </c>
      <c r="G4" s="56" t="s">
        <v>0</v>
      </c>
      <c r="H4" s="56" t="s">
        <v>1</v>
      </c>
      <c r="I4" s="67"/>
      <c r="J4" s="68" t="s">
        <v>74</v>
      </c>
      <c r="K4" s="56" t="s">
        <v>0</v>
      </c>
      <c r="L4" s="68" t="s">
        <v>1</v>
      </c>
      <c r="M4" s="11"/>
      <c r="W4"/>
      <c r="X4"/>
      <c r="Y4"/>
    </row>
    <row r="5" spans="1:30" s="6" customFormat="1" ht="18" customHeight="1">
      <c r="A5" s="19"/>
      <c r="B5" s="31">
        <v>1961</v>
      </c>
      <c r="C5" s="70">
        <v>100586</v>
      </c>
      <c r="D5" s="70">
        <v>4294004</v>
      </c>
      <c r="E5" s="71"/>
      <c r="F5" s="72">
        <v>1961</v>
      </c>
      <c r="G5" s="70">
        <v>644.29700000000003</v>
      </c>
      <c r="H5" s="70">
        <v>50623.569000000003</v>
      </c>
      <c r="I5" s="67"/>
      <c r="J5" s="73">
        <v>1961</v>
      </c>
      <c r="K5" s="74">
        <v>156.11744273215615</v>
      </c>
      <c r="L5" s="74">
        <f>D5/H5</f>
        <v>84.82222974045942</v>
      </c>
      <c r="M5" s="11"/>
      <c r="W5"/>
      <c r="X5"/>
      <c r="Y5"/>
      <c r="AA5" s="157"/>
      <c r="AB5" s="157"/>
    </row>
    <row r="6" spans="1:30" s="6" customFormat="1" ht="12.75" customHeight="1">
      <c r="A6" s="19"/>
      <c r="B6" s="31">
        <v>1970</v>
      </c>
      <c r="C6" s="70">
        <v>91873</v>
      </c>
      <c r="D6" s="70">
        <v>3607298</v>
      </c>
      <c r="E6" s="71"/>
      <c r="F6" s="72">
        <v>1971</v>
      </c>
      <c r="G6" s="70">
        <v>603.06399999999996</v>
      </c>
      <c r="H6" s="70">
        <v>54136.546999999999</v>
      </c>
      <c r="I6" s="67"/>
      <c r="J6" s="73">
        <v>1970</v>
      </c>
      <c r="K6" s="74">
        <v>152.34369818128758</v>
      </c>
      <c r="L6" s="74">
        <f t="shared" ref="L6:L11" si="0">D6/H6</f>
        <v>66.633322587050117</v>
      </c>
      <c r="M6" s="11"/>
      <c r="W6" s="147"/>
      <c r="X6"/>
      <c r="Y6"/>
      <c r="AA6" s="157"/>
      <c r="AB6" s="157"/>
    </row>
    <row r="7" spans="1:30" s="6" customFormat="1" ht="12.75" customHeight="1">
      <c r="A7" s="19"/>
      <c r="B7" s="31">
        <v>1982</v>
      </c>
      <c r="C7" s="70">
        <v>85114</v>
      </c>
      <c r="D7" s="70">
        <v>3269170</v>
      </c>
      <c r="E7" s="71"/>
      <c r="F7" s="72">
        <v>1981</v>
      </c>
      <c r="G7" s="70">
        <v>610.18600000000004</v>
      </c>
      <c r="H7" s="70">
        <v>56556.911</v>
      </c>
      <c r="I7" s="67"/>
      <c r="J7" s="73">
        <v>1982</v>
      </c>
      <c r="K7" s="74">
        <v>139.48861494691783</v>
      </c>
      <c r="L7" s="74">
        <f t="shared" si="0"/>
        <v>57.80319225708773</v>
      </c>
      <c r="M7" s="11"/>
      <c r="V7"/>
      <c r="W7"/>
      <c r="X7"/>
      <c r="Y7"/>
      <c r="Z7"/>
      <c r="AA7"/>
      <c r="AB7"/>
    </row>
    <row r="8" spans="1:30" s="6" customFormat="1" ht="12.75" customHeight="1">
      <c r="A8" s="19"/>
      <c r="B8" s="31">
        <v>1990</v>
      </c>
      <c r="C8" s="70">
        <v>83355</v>
      </c>
      <c r="D8" s="70">
        <v>3023344</v>
      </c>
      <c r="E8" s="71"/>
      <c r="F8" s="72">
        <v>1991</v>
      </c>
      <c r="G8" s="70">
        <v>610.52800000000002</v>
      </c>
      <c r="H8" s="70">
        <v>56778.031000000003</v>
      </c>
      <c r="I8" s="67"/>
      <c r="J8" s="73">
        <v>1990</v>
      </c>
      <c r="K8" s="74">
        <v>136.52936474658</v>
      </c>
      <c r="L8" s="74">
        <f t="shared" si="0"/>
        <v>53.248482674575307</v>
      </c>
      <c r="M8" s="11"/>
      <c r="V8"/>
      <c r="W8"/>
      <c r="X8"/>
      <c r="Y8"/>
      <c r="Z8"/>
      <c r="AA8"/>
      <c r="AB8"/>
    </row>
    <row r="9" spans="1:30" s="6" customFormat="1" ht="12.75" customHeight="1">
      <c r="A9" s="19"/>
      <c r="B9" s="31">
        <v>2000</v>
      </c>
      <c r="C9" s="70">
        <v>75929</v>
      </c>
      <c r="D9" s="70">
        <v>2396274</v>
      </c>
      <c r="E9" s="71"/>
      <c r="F9" s="75">
        <v>2001</v>
      </c>
      <c r="G9" s="70">
        <v>597.76800000000003</v>
      </c>
      <c r="H9" s="70">
        <v>56995.743999999999</v>
      </c>
      <c r="I9" s="67"/>
      <c r="J9" s="76">
        <v>2000</v>
      </c>
      <c r="K9" s="74">
        <v>127.0208508986764</v>
      </c>
      <c r="L9" s="74">
        <f t="shared" si="0"/>
        <v>42.043033950043707</v>
      </c>
      <c r="M9" s="11"/>
      <c r="V9"/>
      <c r="W9"/>
      <c r="X9"/>
      <c r="Y9"/>
      <c r="Z9"/>
      <c r="AA9"/>
      <c r="AB9"/>
      <c r="AD9" s="157"/>
    </row>
    <row r="10" spans="1:30" s="6" customFormat="1" ht="12.75" customHeight="1">
      <c r="A10" s="19"/>
      <c r="B10" s="31">
        <v>2010</v>
      </c>
      <c r="C10" s="70">
        <v>51756</v>
      </c>
      <c r="D10" s="70">
        <v>1620884</v>
      </c>
      <c r="E10" s="71"/>
      <c r="F10" s="75">
        <v>2011</v>
      </c>
      <c r="G10" s="70">
        <v>578.03599999999994</v>
      </c>
      <c r="H10" s="70">
        <v>59433.743999999999</v>
      </c>
      <c r="I10" s="67"/>
      <c r="J10" s="76">
        <v>2010</v>
      </c>
      <c r="K10" s="74">
        <v>89.537675854099049</v>
      </c>
      <c r="L10" s="74">
        <f t="shared" si="0"/>
        <v>27.272116661538266</v>
      </c>
      <c r="M10" s="9"/>
      <c r="V10" s="147"/>
      <c r="W10"/>
      <c r="X10"/>
      <c r="Y10"/>
      <c r="Z10" s="147"/>
      <c r="AA10"/>
      <c r="AB10"/>
      <c r="AD10" s="157"/>
    </row>
    <row r="11" spans="1:30" s="6" customFormat="1" ht="12.75" customHeight="1">
      <c r="A11" s="19"/>
      <c r="B11" s="31">
        <v>2020</v>
      </c>
      <c r="C11" s="70">
        <v>34953</v>
      </c>
      <c r="D11" s="70">
        <v>1118014</v>
      </c>
      <c r="E11" s="71"/>
      <c r="F11" s="75">
        <v>2021</v>
      </c>
      <c r="G11" s="70">
        <v>541.16800000000001</v>
      </c>
      <c r="H11" s="70">
        <v>59030.133000000002</v>
      </c>
      <c r="I11" s="67"/>
      <c r="J11" s="76">
        <v>2020</v>
      </c>
      <c r="K11" s="74">
        <v>64.588076161192078</v>
      </c>
      <c r="L11" s="74">
        <f t="shared" si="0"/>
        <v>18.93971677143265</v>
      </c>
      <c r="M11" s="9"/>
      <c r="V11" s="147"/>
      <c r="W11"/>
      <c r="X11"/>
      <c r="Y11"/>
      <c r="Z11" s="147"/>
      <c r="AA11"/>
      <c r="AB11"/>
      <c r="AD11" s="157"/>
    </row>
    <row r="12" spans="1:30" s="6" customFormat="1" ht="12.75" customHeight="1">
      <c r="A12" s="19"/>
      <c r="B12" s="77"/>
      <c r="C12" s="77"/>
      <c r="D12" s="67"/>
      <c r="E12" s="67"/>
      <c r="F12" s="67"/>
      <c r="G12" s="78"/>
      <c r="H12" s="67"/>
      <c r="I12" s="67"/>
      <c r="J12" s="67"/>
      <c r="K12" s="67"/>
      <c r="L12" s="67"/>
      <c r="M12" s="9"/>
      <c r="V12" s="147"/>
      <c r="W12"/>
      <c r="X12"/>
      <c r="Y12"/>
      <c r="Z12" s="147"/>
      <c r="AA12"/>
      <c r="AB12"/>
      <c r="AD12" s="157"/>
    </row>
    <row r="13" spans="1:30" s="6" customFormat="1" ht="12.75" customHeight="1">
      <c r="A13" s="19"/>
      <c r="B13" s="77"/>
      <c r="C13" s="77"/>
      <c r="D13" s="67"/>
      <c r="E13" s="67"/>
      <c r="F13" s="67"/>
      <c r="G13" s="78"/>
      <c r="H13" s="67"/>
      <c r="I13" s="67"/>
      <c r="J13" s="67"/>
      <c r="K13" s="67"/>
      <c r="L13" s="67"/>
      <c r="M13" s="9"/>
      <c r="V13" s="147"/>
      <c r="W13"/>
      <c r="X13"/>
      <c r="Y13"/>
      <c r="Z13" s="147"/>
      <c r="AA13"/>
      <c r="AB13"/>
      <c r="AD13" s="157"/>
    </row>
    <row r="14" spans="1:30" s="6" customFormat="1" ht="12.75" customHeight="1">
      <c r="A14" s="19"/>
      <c r="B14" s="77"/>
      <c r="C14" s="77"/>
      <c r="D14" s="67"/>
      <c r="E14" s="67"/>
      <c r="F14" s="67"/>
      <c r="G14" s="78"/>
      <c r="H14" s="67"/>
      <c r="I14" s="67"/>
      <c r="J14" s="67"/>
      <c r="K14" s="67"/>
      <c r="L14" s="67"/>
      <c r="M14" s="9"/>
      <c r="V14" s="147"/>
      <c r="W14"/>
      <c r="X14"/>
      <c r="Y14"/>
      <c r="Z14" s="147"/>
      <c r="AA14"/>
      <c r="AB14"/>
      <c r="AD14" s="157"/>
    </row>
    <row r="15" spans="1:30" s="6" customFormat="1">
      <c r="A15" s="19"/>
      <c r="B15" s="67"/>
      <c r="C15" s="67"/>
      <c r="D15" s="67"/>
      <c r="E15" s="67"/>
      <c r="F15" s="67"/>
      <c r="G15" s="78"/>
      <c r="H15" s="67"/>
      <c r="I15" s="67"/>
      <c r="J15" s="78"/>
      <c r="K15" s="78"/>
      <c r="L15" s="78"/>
      <c r="V15" s="147"/>
      <c r="W15"/>
      <c r="X15"/>
      <c r="Y15"/>
      <c r="Z15" s="147"/>
      <c r="AA15"/>
      <c r="AB15"/>
      <c r="AD15" s="157"/>
    </row>
    <row r="16" spans="1:30">
      <c r="G16" s="78"/>
      <c r="V16"/>
      <c r="Z16"/>
      <c r="AA16"/>
      <c r="AB16"/>
      <c r="AD16" s="157"/>
    </row>
    <row r="17" spans="2:30">
      <c r="G17" s="78"/>
      <c r="N17" s="39" t="s">
        <v>80</v>
      </c>
      <c r="V17"/>
      <c r="Z17"/>
      <c r="AA17"/>
      <c r="AB17"/>
      <c r="AD17" s="157"/>
    </row>
    <row r="18" spans="2:30">
      <c r="G18" s="78"/>
      <c r="N18" s="238"/>
      <c r="V18"/>
      <c r="Z18"/>
      <c r="AA18"/>
      <c r="AB18"/>
      <c r="AD18" s="157"/>
    </row>
    <row r="19" spans="2:30" ht="21.75" customHeight="1">
      <c r="B19" s="268" t="s">
        <v>81</v>
      </c>
      <c r="C19" s="268"/>
      <c r="D19" s="268"/>
      <c r="E19" s="80"/>
      <c r="F19" s="269" t="s">
        <v>78</v>
      </c>
      <c r="G19" s="269"/>
      <c r="H19" s="269"/>
      <c r="I19" s="81"/>
      <c r="J19" s="269" t="s">
        <v>82</v>
      </c>
      <c r="K19" s="269"/>
      <c r="L19" s="269"/>
      <c r="V19"/>
      <c r="Z19"/>
      <c r="AA19"/>
      <c r="AB19"/>
      <c r="AD19" s="157"/>
    </row>
    <row r="20" spans="2:30">
      <c r="J20" s="67"/>
      <c r="K20" s="67"/>
      <c r="L20" s="67"/>
      <c r="V20"/>
      <c r="Z20"/>
      <c r="AA20"/>
      <c r="AB20"/>
      <c r="AD20" s="157"/>
    </row>
    <row r="21" spans="2:30">
      <c r="B21" s="68" t="s">
        <v>74</v>
      </c>
      <c r="C21" s="56" t="s">
        <v>0</v>
      </c>
      <c r="D21" s="56" t="s">
        <v>1</v>
      </c>
      <c r="E21" s="69"/>
      <c r="F21" s="68" t="s">
        <v>74</v>
      </c>
      <c r="G21" s="56" t="s">
        <v>0</v>
      </c>
      <c r="H21" s="56" t="s">
        <v>1</v>
      </c>
      <c r="I21" s="69"/>
      <c r="J21" s="68" t="s">
        <v>74</v>
      </c>
      <c r="K21" s="56" t="s">
        <v>0</v>
      </c>
      <c r="L21" s="68" t="s">
        <v>1</v>
      </c>
      <c r="V21"/>
      <c r="Z21"/>
      <c r="AA21"/>
      <c r="AB21"/>
      <c r="AD21" s="157"/>
    </row>
    <row r="22" spans="2:30">
      <c r="B22" s="72">
        <v>1951</v>
      </c>
      <c r="C22" s="82">
        <v>18183</v>
      </c>
      <c r="D22" s="82">
        <v>1631467</v>
      </c>
      <c r="E22" s="79"/>
      <c r="F22" s="72">
        <v>1951</v>
      </c>
      <c r="G22" s="33">
        <v>627.58600000000001</v>
      </c>
      <c r="H22" s="33">
        <v>47515.536999999997</v>
      </c>
      <c r="I22" s="83"/>
      <c r="J22" s="84">
        <v>1951</v>
      </c>
      <c r="K22" s="74">
        <v>28.972921639424715</v>
      </c>
      <c r="L22" s="74">
        <f t="shared" ref="L22:L29" si="1">D22/H22</f>
        <v>34.335442741602606</v>
      </c>
      <c r="V22"/>
      <c r="Z22"/>
      <c r="AA22"/>
      <c r="AB22"/>
      <c r="AD22" s="157"/>
    </row>
    <row r="23" spans="2:30">
      <c r="B23" s="72">
        <v>1961</v>
      </c>
      <c r="C23" s="82">
        <v>20553</v>
      </c>
      <c r="D23" s="82">
        <v>2035039</v>
      </c>
      <c r="E23" s="79"/>
      <c r="F23" s="72">
        <v>1961</v>
      </c>
      <c r="G23" s="33">
        <v>644.29700000000003</v>
      </c>
      <c r="H23" s="33">
        <v>50623.569000000003</v>
      </c>
      <c r="I23" s="83"/>
      <c r="J23" s="84">
        <v>1961</v>
      </c>
      <c r="K23" s="74">
        <v>31.899884680512248</v>
      </c>
      <c r="L23" s="74">
        <f t="shared" si="1"/>
        <v>40.199437538668995</v>
      </c>
      <c r="V23"/>
      <c r="Z23"/>
      <c r="AA23"/>
      <c r="AB23"/>
      <c r="AD23" s="157"/>
    </row>
    <row r="24" spans="2:30">
      <c r="B24" s="72">
        <v>1971</v>
      </c>
      <c r="C24" s="82">
        <v>22491</v>
      </c>
      <c r="D24" s="82">
        <v>2389102</v>
      </c>
      <c r="E24" s="79"/>
      <c r="F24" s="72">
        <v>1971</v>
      </c>
      <c r="G24" s="33">
        <v>603.06399999999996</v>
      </c>
      <c r="H24" s="33">
        <v>54136.546999999999</v>
      </c>
      <c r="I24" s="83"/>
      <c r="J24" s="84">
        <v>1971</v>
      </c>
      <c r="K24" s="74">
        <v>37.294549168910763</v>
      </c>
      <c r="L24" s="74">
        <f t="shared" si="1"/>
        <v>44.131037762715088</v>
      </c>
      <c r="V24"/>
      <c r="Z24"/>
      <c r="AA24"/>
      <c r="AB24"/>
      <c r="AD24" s="157"/>
    </row>
    <row r="25" spans="2:30">
      <c r="B25" s="72">
        <v>1981</v>
      </c>
      <c r="C25" s="82">
        <v>28512</v>
      </c>
      <c r="D25" s="82">
        <v>3044262</v>
      </c>
      <c r="E25" s="79"/>
      <c r="F25" s="72">
        <v>1981</v>
      </c>
      <c r="G25" s="33">
        <v>610.18600000000004</v>
      </c>
      <c r="H25" s="33">
        <v>56556.911</v>
      </c>
      <c r="I25" s="83"/>
      <c r="J25" s="84">
        <v>1981</v>
      </c>
      <c r="K25" s="74">
        <v>46.726735782204109</v>
      </c>
      <c r="L25" s="74">
        <f t="shared" si="1"/>
        <v>53.826525285300676</v>
      </c>
      <c r="V25"/>
      <c r="Z25"/>
      <c r="AA25"/>
      <c r="AB25"/>
      <c r="AD25" s="157"/>
    </row>
    <row r="26" spans="2:30">
      <c r="B26" s="72">
        <v>1991</v>
      </c>
      <c r="C26" s="82">
        <v>29318</v>
      </c>
      <c r="D26" s="82">
        <v>3161689</v>
      </c>
      <c r="E26" s="79"/>
      <c r="F26" s="72">
        <v>1991</v>
      </c>
      <c r="G26" s="33">
        <v>610.52800000000002</v>
      </c>
      <c r="H26" s="33">
        <v>56778.031000000003</v>
      </c>
      <c r="I26" s="83"/>
      <c r="J26" s="84">
        <v>1991</v>
      </c>
      <c r="K26" s="74">
        <v>48.020729597987319</v>
      </c>
      <c r="L26" s="74">
        <f t="shared" si="1"/>
        <v>55.685076504326119</v>
      </c>
      <c r="V26"/>
      <c r="Z26"/>
      <c r="AA26"/>
      <c r="AB26"/>
      <c r="AD26" s="157"/>
    </row>
    <row r="27" spans="2:30">
      <c r="B27" s="75">
        <v>2001</v>
      </c>
      <c r="C27" s="82">
        <v>28555</v>
      </c>
      <c r="D27" s="82">
        <v>3566745</v>
      </c>
      <c r="E27" s="79"/>
      <c r="F27" s="75">
        <v>2001</v>
      </c>
      <c r="G27" s="33">
        <v>597.76800000000003</v>
      </c>
      <c r="H27" s="33">
        <v>56995.743999999999</v>
      </c>
      <c r="I27" s="83"/>
      <c r="J27" s="84">
        <v>2001</v>
      </c>
      <c r="K27" s="74">
        <v>47.769368718298736</v>
      </c>
      <c r="L27" s="74">
        <f t="shared" si="1"/>
        <v>62.57914626046464</v>
      </c>
      <c r="V27"/>
      <c r="Z27"/>
      <c r="AA27"/>
      <c r="AB27"/>
      <c r="AD27" s="157"/>
    </row>
    <row r="28" spans="2:30">
      <c r="B28" s="75">
        <v>2011</v>
      </c>
      <c r="C28" s="82">
        <v>37759</v>
      </c>
      <c r="D28" s="82">
        <v>4775856</v>
      </c>
      <c r="E28" s="79"/>
      <c r="F28" s="75">
        <v>2011</v>
      </c>
      <c r="G28" s="33">
        <v>578.03599999999994</v>
      </c>
      <c r="H28" s="33">
        <v>59433.743999999999</v>
      </c>
      <c r="I28" s="83"/>
      <c r="J28" s="84">
        <v>2011</v>
      </c>
      <c r="K28" s="74">
        <v>65.322921063739983</v>
      </c>
      <c r="L28" s="74">
        <f t="shared" si="1"/>
        <v>80.35596747867676</v>
      </c>
    </row>
    <row r="29" spans="2:30">
      <c r="B29" s="75">
        <v>2021</v>
      </c>
      <c r="C29" s="82">
        <v>41151</v>
      </c>
      <c r="D29" s="82">
        <v>5144482</v>
      </c>
      <c r="E29" s="79"/>
      <c r="F29" s="75">
        <v>2021</v>
      </c>
      <c r="G29" s="33">
        <v>541.16800000000001</v>
      </c>
      <c r="H29" s="33">
        <v>59030.133000000002</v>
      </c>
      <c r="I29" s="83"/>
      <c r="J29" s="84">
        <v>2023</v>
      </c>
      <c r="K29" s="74">
        <v>76.041081512580192</v>
      </c>
      <c r="L29" s="74">
        <f t="shared" si="1"/>
        <v>87.150100102264716</v>
      </c>
    </row>
    <row r="34" spans="2:6">
      <c r="B34"/>
      <c r="C34"/>
      <c r="D34"/>
    </row>
    <row r="35" spans="2:6">
      <c r="B35"/>
      <c r="C35"/>
      <c r="D35"/>
    </row>
    <row r="36" spans="2:6">
      <c r="B36"/>
      <c r="C36"/>
      <c r="D36"/>
    </row>
    <row r="37" spans="2:6">
      <c r="B37"/>
      <c r="C37"/>
      <c r="D37"/>
      <c r="F37" s="148"/>
    </row>
    <row r="38" spans="2:6">
      <c r="B38" s="147"/>
      <c r="C38"/>
      <c r="D38"/>
      <c r="F38" s="148"/>
    </row>
    <row r="39" spans="2:6">
      <c r="B39" s="147"/>
      <c r="C39"/>
      <c r="D39"/>
      <c r="F39" s="148"/>
    </row>
    <row r="40" spans="2:6">
      <c r="B40" s="147"/>
      <c r="C40"/>
      <c r="D40"/>
      <c r="F40" s="148"/>
    </row>
    <row r="41" spans="2:6">
      <c r="B41" s="147"/>
      <c r="C41"/>
      <c r="D41"/>
      <c r="F41" s="148"/>
    </row>
    <row r="42" spans="2:6">
      <c r="B42" s="147"/>
      <c r="C42"/>
      <c r="D42"/>
      <c r="F42" s="148"/>
    </row>
    <row r="43" spans="2:6">
      <c r="B43" s="147"/>
      <c r="C43"/>
      <c r="D43"/>
      <c r="F43" s="148"/>
    </row>
    <row r="44" spans="2:6">
      <c r="B44"/>
      <c r="C44"/>
      <c r="D44"/>
      <c r="F44" s="148"/>
    </row>
    <row r="45" spans="2:6">
      <c r="B45"/>
      <c r="C45"/>
      <c r="D45"/>
      <c r="F45" s="148"/>
    </row>
    <row r="46" spans="2:6">
      <c r="B46"/>
      <c r="C46"/>
      <c r="D46"/>
      <c r="F46" s="148"/>
    </row>
    <row r="47" spans="2:6">
      <c r="B47"/>
      <c r="C47"/>
      <c r="D47"/>
      <c r="F47" s="148"/>
    </row>
    <row r="48" spans="2:6">
      <c r="B48"/>
      <c r="C48"/>
      <c r="D48"/>
      <c r="F48" s="148"/>
    </row>
    <row r="49" spans="2:6">
      <c r="B49"/>
      <c r="C49"/>
      <c r="D49"/>
      <c r="F49" s="148"/>
    </row>
    <row r="50" spans="2:6">
      <c r="B50"/>
      <c r="C50"/>
      <c r="D50"/>
      <c r="F50" s="148"/>
    </row>
    <row r="51" spans="2:6">
      <c r="B51"/>
      <c r="C51"/>
      <c r="D51"/>
      <c r="F51" s="148"/>
    </row>
    <row r="52" spans="2:6">
      <c r="B52"/>
      <c r="C52"/>
      <c r="D52"/>
      <c r="F52" s="148"/>
    </row>
    <row r="53" spans="2:6">
      <c r="B53"/>
      <c r="C53"/>
      <c r="D53"/>
      <c r="F53" s="148"/>
    </row>
    <row r="54" spans="2:6">
      <c r="B54"/>
      <c r="C54"/>
      <c r="D54"/>
      <c r="F54" s="148"/>
    </row>
    <row r="55" spans="2:6">
      <c r="B55"/>
      <c r="C55"/>
      <c r="D55"/>
      <c r="F55" s="148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opLeftCell="B1" zoomScaleNormal="100" workbookViewId="0">
      <selection activeCell="H2" sqref="H2"/>
    </sheetView>
  </sheetViews>
  <sheetFormatPr defaultRowHeight="14.4"/>
  <cols>
    <col min="1" max="1" width="3.44140625" style="19" customWidth="1"/>
    <col min="2" max="2" width="14.5546875" style="21" bestFit="1" customWidth="1"/>
    <col min="3" max="3" width="11.44140625" style="21" customWidth="1"/>
    <col min="4" max="5" width="9.5546875" style="21" customWidth="1"/>
    <col min="6" max="8" width="9.44140625" bestFit="1" customWidth="1"/>
    <col min="9" max="9" width="9.5546875" bestFit="1" customWidth="1"/>
  </cols>
  <sheetData>
    <row r="2" spans="2:13" ht="32.85" customHeight="1">
      <c r="B2" s="31"/>
      <c r="C2" s="31"/>
      <c r="D2" s="95" t="s">
        <v>0</v>
      </c>
      <c r="E2" s="95" t="s">
        <v>1</v>
      </c>
      <c r="H2" s="55" t="s">
        <v>232</v>
      </c>
    </row>
    <row r="3" spans="2:13">
      <c r="B3" s="95" t="s">
        <v>83</v>
      </c>
      <c r="C3" s="22" t="s">
        <v>197</v>
      </c>
      <c r="D3" s="96">
        <v>7.640634922319224</v>
      </c>
      <c r="E3" s="96">
        <v>6.3594478498222431</v>
      </c>
      <c r="M3" s="182"/>
    </row>
    <row r="4" spans="2:13">
      <c r="B4" s="95"/>
      <c r="C4" s="22" t="s">
        <v>198</v>
      </c>
      <c r="D4" s="96">
        <v>12.322805104476961</v>
      </c>
      <c r="E4" s="96">
        <v>14.335683517239115</v>
      </c>
      <c r="F4" s="1"/>
    </row>
    <row r="5" spans="2:13" ht="24">
      <c r="B5" s="95" t="s">
        <v>200</v>
      </c>
      <c r="C5" s="240" t="s">
        <v>199</v>
      </c>
      <c r="D5" s="96">
        <v>15.535117368686866</v>
      </c>
      <c r="E5" s="96">
        <v>10.42</v>
      </c>
      <c r="F5" s="1"/>
    </row>
    <row r="6" spans="2:13" ht="24">
      <c r="B6" s="95" t="s">
        <v>84</v>
      </c>
      <c r="C6" s="22" t="s">
        <v>201</v>
      </c>
      <c r="D6" s="96">
        <v>22.524729164938783</v>
      </c>
      <c r="E6" s="96">
        <v>25.68955238471332</v>
      </c>
      <c r="F6" s="1"/>
    </row>
    <row r="7" spans="2:13">
      <c r="B7" s="95"/>
      <c r="C7" s="95" t="s">
        <v>85</v>
      </c>
      <c r="D7" s="96">
        <v>41.976713439578162</v>
      </c>
      <c r="E7" s="96">
        <v>43.187465639923964</v>
      </c>
      <c r="F7" s="1"/>
    </row>
    <row r="8" spans="2:13">
      <c r="B8" s="30"/>
      <c r="C8" s="30"/>
      <c r="D8" s="30"/>
      <c r="E8" s="30"/>
      <c r="F8" s="1"/>
    </row>
    <row r="9" spans="2:13">
      <c r="B9" s="30"/>
      <c r="C9" s="30"/>
      <c r="D9" s="133"/>
      <c r="E9" s="30"/>
      <c r="F9" s="1"/>
    </row>
    <row r="10" spans="2:13">
      <c r="B10" s="30"/>
      <c r="C10" s="30"/>
      <c r="D10" s="133"/>
      <c r="E10" s="30"/>
      <c r="F10" s="1"/>
    </row>
    <row r="11" spans="2:13">
      <c r="D11" s="133"/>
      <c r="E11" s="30"/>
    </row>
    <row r="12" spans="2:13">
      <c r="D12" s="133"/>
      <c r="E12" s="30"/>
      <c r="H12" s="39" t="s">
        <v>86</v>
      </c>
    </row>
    <row r="13" spans="2:13">
      <c r="D13" s="133"/>
      <c r="E13" s="30"/>
    </row>
    <row r="14" spans="2:13">
      <c r="D14" s="133"/>
      <c r="E14" s="30"/>
      <c r="H14" s="17"/>
    </row>
    <row r="16" spans="2:13">
      <c r="D16" s="133"/>
    </row>
    <row r="17" spans="2:9">
      <c r="D17" s="133"/>
    </row>
    <row r="18" spans="2:9">
      <c r="B18"/>
      <c r="C18"/>
      <c r="D18" s="149"/>
      <c r="E18" s="149"/>
      <c r="F18" s="149"/>
      <c r="G18" s="149"/>
      <c r="H18" s="149"/>
      <c r="I18" s="149"/>
    </row>
    <row r="19" spans="2:9">
      <c r="B19" s="149"/>
      <c r="C19" s="149"/>
      <c r="D19" s="149"/>
      <c r="E19" s="149"/>
      <c r="F19" s="149"/>
      <c r="G19" s="149"/>
      <c r="H19" s="149"/>
      <c r="I19" s="149"/>
    </row>
    <row r="20" spans="2:9">
      <c r="B20" s="149"/>
      <c r="C20" s="149"/>
      <c r="D20" s="149"/>
      <c r="E20" s="149"/>
      <c r="F20" s="149"/>
      <c r="G20" s="149"/>
      <c r="H20" s="150"/>
      <c r="I20" s="150"/>
    </row>
    <row r="21" spans="2:9">
      <c r="B21" s="5"/>
      <c r="C21" s="5"/>
      <c r="D21" s="5"/>
      <c r="E21" s="5"/>
      <c r="F21" s="5"/>
      <c r="G21" s="5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zoomScaleNormal="100" workbookViewId="0">
      <selection activeCell="L21" sqref="L21"/>
    </sheetView>
  </sheetViews>
  <sheetFormatPr defaultColWidth="8.5546875" defaultRowHeight="14.4"/>
  <cols>
    <col min="1" max="1" width="3.44140625" style="19" customWidth="1"/>
    <col min="2" max="2" width="12.44140625" style="98" customWidth="1"/>
    <col min="3" max="3" width="8.5546875" style="98"/>
    <col min="4" max="9" width="7.5546875" style="98" customWidth="1"/>
    <col min="10" max="16384" width="8.5546875" style="15"/>
  </cols>
  <sheetData>
    <row r="2" spans="2:11">
      <c r="B2" s="108" t="s">
        <v>87</v>
      </c>
      <c r="C2" s="97"/>
      <c r="D2" s="100" t="s">
        <v>88</v>
      </c>
      <c r="E2" s="100" t="s">
        <v>89</v>
      </c>
      <c r="F2" s="100" t="s">
        <v>90</v>
      </c>
      <c r="G2" s="100" t="s">
        <v>91</v>
      </c>
      <c r="H2" s="100" t="s">
        <v>92</v>
      </c>
      <c r="I2" s="100" t="s">
        <v>68</v>
      </c>
      <c r="K2" s="184" t="s">
        <v>233</v>
      </c>
    </row>
    <row r="3" spans="2:11">
      <c r="B3" s="97" t="s">
        <v>93</v>
      </c>
      <c r="C3" s="97" t="s">
        <v>1</v>
      </c>
      <c r="D3" s="99">
        <v>44.847549632057969</v>
      </c>
      <c r="E3" s="99">
        <v>16.8061633974805</v>
      </c>
      <c r="F3" s="99">
        <v>16.187305224869906</v>
      </c>
      <c r="G3" s="99">
        <v>14.217298207079349</v>
      </c>
      <c r="H3" s="99">
        <v>7.9416835385122759</v>
      </c>
      <c r="I3" s="99">
        <v>100</v>
      </c>
    </row>
    <row r="4" spans="2:11" ht="16.5" customHeight="1">
      <c r="B4" s="97"/>
      <c r="C4" s="97" t="s">
        <v>0</v>
      </c>
      <c r="D4" s="99">
        <v>17.816052398075069</v>
      </c>
      <c r="E4" s="99">
        <v>18.264918327979064</v>
      </c>
      <c r="F4" s="99">
        <v>23.731112008140229</v>
      </c>
      <c r="G4" s="99">
        <v>29.683189570982393</v>
      </c>
      <c r="H4" s="99">
        <v>10.504727694823254</v>
      </c>
      <c r="I4" s="99">
        <v>100</v>
      </c>
    </row>
    <row r="5" spans="2:11">
      <c r="B5" s="97" t="s">
        <v>65</v>
      </c>
      <c r="C5" s="97"/>
      <c r="D5" s="99"/>
      <c r="E5" s="99"/>
      <c r="F5" s="99"/>
      <c r="G5" s="99"/>
      <c r="H5" s="99"/>
      <c r="I5" s="99"/>
    </row>
    <row r="6" spans="2:11">
      <c r="B6" s="97" t="s">
        <v>94</v>
      </c>
      <c r="C6" s="97" t="s">
        <v>1</v>
      </c>
      <c r="D6" s="99">
        <v>26.799949386308995</v>
      </c>
      <c r="E6" s="99">
        <v>18.575224598253829</v>
      </c>
      <c r="F6" s="99">
        <v>19.815260027837532</v>
      </c>
      <c r="G6" s="99">
        <v>19.865873718840945</v>
      </c>
      <c r="H6" s="99">
        <v>14.943692268758699</v>
      </c>
      <c r="I6" s="99">
        <v>100</v>
      </c>
    </row>
    <row r="7" spans="2:11">
      <c r="B7" s="97"/>
      <c r="C7" s="97" t="s">
        <v>0</v>
      </c>
      <c r="D7" s="99">
        <v>4.5801526717557248</v>
      </c>
      <c r="E7" s="99">
        <v>5.343511450381679</v>
      </c>
      <c r="F7" s="99">
        <v>26.717557251908396</v>
      </c>
      <c r="G7" s="99">
        <v>35.114503816793892</v>
      </c>
      <c r="H7" s="99">
        <v>28.244274809160309</v>
      </c>
      <c r="I7" s="99">
        <v>100</v>
      </c>
    </row>
    <row r="9" spans="2:11">
      <c r="B9" s="110"/>
      <c r="D9" s="139"/>
      <c r="E9" s="139"/>
      <c r="F9" s="139"/>
      <c r="G9" s="139"/>
      <c r="H9" s="139"/>
      <c r="I9" s="139"/>
    </row>
    <row r="10" spans="2:11">
      <c r="D10" s="111"/>
      <c r="E10" s="111"/>
      <c r="F10" s="111"/>
      <c r="G10" s="111"/>
      <c r="H10" s="111"/>
      <c r="I10" s="111"/>
    </row>
    <row r="11" spans="2:11">
      <c r="D11" s="111"/>
      <c r="E11" s="111"/>
      <c r="F11" s="111"/>
      <c r="G11" s="111"/>
      <c r="H11" s="111"/>
      <c r="I11" s="111"/>
    </row>
    <row r="12" spans="2:11">
      <c r="D12" s="139"/>
      <c r="E12" s="139"/>
      <c r="F12" s="139"/>
      <c r="G12" s="139"/>
      <c r="H12" s="139"/>
      <c r="I12" s="139"/>
    </row>
    <row r="13" spans="2:11">
      <c r="D13" s="111"/>
      <c r="E13" s="111"/>
      <c r="F13" s="111"/>
      <c r="G13" s="111"/>
      <c r="H13" s="111"/>
      <c r="I13" s="111"/>
    </row>
    <row r="14" spans="2:11">
      <c r="D14" s="111"/>
      <c r="E14" s="111"/>
      <c r="F14" s="111"/>
      <c r="G14" s="111"/>
      <c r="H14" s="111"/>
      <c r="I14" s="111"/>
    </row>
    <row r="16" spans="2:11">
      <c r="K16" s="39" t="s">
        <v>95</v>
      </c>
    </row>
    <row r="19" spans="2:17"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</row>
    <row r="20" spans="2:17"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</row>
    <row r="21" spans="2:17">
      <c r="B21" s="139"/>
      <c r="C21" s="158"/>
      <c r="D21" s="158"/>
      <c r="E21" s="158"/>
      <c r="F21" s="158"/>
      <c r="G21" s="158"/>
      <c r="H21" s="158"/>
      <c r="I21" s="139"/>
      <c r="J21" s="139"/>
      <c r="K21" s="139"/>
      <c r="L21" s="158"/>
      <c r="M21" s="158"/>
      <c r="N21" s="158"/>
      <c r="O21" s="158"/>
      <c r="P21" s="158"/>
      <c r="Q21" s="158"/>
    </row>
    <row r="22" spans="2:17">
      <c r="B22" s="139"/>
      <c r="C22" s="158"/>
      <c r="D22" s="158"/>
      <c r="E22" s="158"/>
      <c r="F22" s="158"/>
      <c r="G22" s="158"/>
      <c r="H22" s="158"/>
      <c r="I22" s="139"/>
      <c r="J22" s="139"/>
      <c r="K22" s="139"/>
      <c r="L22" s="158"/>
      <c r="M22" s="158"/>
      <c r="N22" s="158"/>
      <c r="O22" s="158"/>
      <c r="P22" s="158"/>
      <c r="Q22" s="158"/>
    </row>
    <row r="23" spans="2:17">
      <c r="B23" s="139"/>
      <c r="C23" s="158"/>
      <c r="D23" s="158"/>
      <c r="E23" s="158"/>
      <c r="F23" s="158"/>
      <c r="G23" s="158"/>
      <c r="H23" s="158"/>
      <c r="I23" s="139"/>
      <c r="J23" s="139"/>
      <c r="K23" s="139"/>
      <c r="L23" s="158"/>
      <c r="M23" s="158"/>
      <c r="N23" s="158"/>
      <c r="O23" s="158"/>
      <c r="P23" s="158"/>
      <c r="Q23" s="15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topLeftCell="A10" zoomScaleNormal="100" workbookViewId="0">
      <selection activeCell="Q19" sqref="Q19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24" t="s">
        <v>96</v>
      </c>
      <c r="C2" s="91">
        <v>1861</v>
      </c>
      <c r="D2" s="91">
        <v>1871</v>
      </c>
      <c r="E2" s="91">
        <v>1881</v>
      </c>
      <c r="F2" s="91"/>
      <c r="G2" s="91">
        <v>1901</v>
      </c>
      <c r="H2" s="91">
        <v>1911</v>
      </c>
      <c r="I2" s="91">
        <v>1921</v>
      </c>
      <c r="J2" s="91">
        <v>1931</v>
      </c>
      <c r="K2" s="91">
        <v>1936</v>
      </c>
      <c r="L2" s="91"/>
      <c r="M2" s="91">
        <v>1951</v>
      </c>
      <c r="N2" s="91">
        <v>1961</v>
      </c>
      <c r="O2" s="91">
        <v>1971</v>
      </c>
      <c r="P2" s="91">
        <v>1981</v>
      </c>
      <c r="Q2" s="91">
        <v>1991</v>
      </c>
      <c r="R2" s="91">
        <v>2001</v>
      </c>
      <c r="S2" s="91">
        <v>2011</v>
      </c>
      <c r="T2" s="91">
        <v>2021</v>
      </c>
      <c r="U2" s="91">
        <v>2024</v>
      </c>
    </row>
    <row r="3" spans="1:22">
      <c r="B3" s="31" t="s">
        <v>97</v>
      </c>
      <c r="C3" s="103">
        <v>100</v>
      </c>
      <c r="D3" s="103">
        <v>114.77556109725685</v>
      </c>
      <c r="E3" s="103">
        <v>126.8703241895262</v>
      </c>
      <c r="F3" s="103"/>
      <c r="G3" s="103">
        <v>100.74812967581049</v>
      </c>
      <c r="H3" s="103">
        <v>104.86284289276809</v>
      </c>
      <c r="I3" s="103">
        <v>113.84039900249378</v>
      </c>
      <c r="J3" s="103">
        <v>136.09725685785537</v>
      </c>
      <c r="K3" s="103">
        <v>156.4837905236908</v>
      </c>
      <c r="L3" s="103"/>
      <c r="M3" s="103">
        <v>203.05486284289282</v>
      </c>
      <c r="N3" s="103">
        <v>271.50872817955116</v>
      </c>
      <c r="O3" s="103">
        <v>352.86783042394018</v>
      </c>
      <c r="P3" s="103">
        <v>401.24688279301745</v>
      </c>
      <c r="Q3" s="103">
        <v>409.66334164588528</v>
      </c>
      <c r="R3" s="103">
        <v>430.54862842892777</v>
      </c>
      <c r="S3" s="103">
        <v>416.33416458852872</v>
      </c>
      <c r="T3" s="103">
        <v>404.30174563591027</v>
      </c>
      <c r="U3" s="103">
        <v>398.12967581047383</v>
      </c>
    </row>
    <row r="4" spans="1:22">
      <c r="B4" s="31" t="s">
        <v>98</v>
      </c>
      <c r="C4" s="103">
        <v>100</v>
      </c>
      <c r="D4" s="103">
        <v>102.56207400194741</v>
      </c>
      <c r="E4" s="103">
        <v>105.21137617656603</v>
      </c>
      <c r="F4" s="103"/>
      <c r="G4" s="103">
        <v>96.527101590392732</v>
      </c>
      <c r="H4" s="103">
        <v>95.176079195066549</v>
      </c>
      <c r="I4" s="103">
        <v>96.101103537812406</v>
      </c>
      <c r="J4" s="103">
        <v>99.839743589743605</v>
      </c>
      <c r="K4" s="103">
        <v>105.05923401493023</v>
      </c>
      <c r="L4" s="103"/>
      <c r="M4" s="103">
        <v>120.78667640376501</v>
      </c>
      <c r="N4" s="103">
        <v>121.80704316780266</v>
      </c>
      <c r="O4" s="103">
        <v>110.84063615709185</v>
      </c>
      <c r="P4" s="103">
        <v>110.68646543330087</v>
      </c>
      <c r="Q4" s="103">
        <v>110.61546575787082</v>
      </c>
      <c r="R4" s="103">
        <v>107.2987666342097</v>
      </c>
      <c r="S4" s="103">
        <v>103.70415449529375</v>
      </c>
      <c r="T4" s="103">
        <v>96.589987017202205</v>
      </c>
      <c r="U4" s="103">
        <v>94.55939629990263</v>
      </c>
    </row>
    <row r="5" spans="1:22">
      <c r="V5" s="39"/>
    </row>
    <row r="6" spans="1:22" ht="53.4" customHeight="1"/>
    <row r="7" spans="1:22" s="244" customFormat="1" ht="60.9" customHeight="1">
      <c r="A7" s="241"/>
      <c r="B7" s="242"/>
      <c r="C7" s="242">
        <v>1881</v>
      </c>
      <c r="D7" s="242"/>
      <c r="E7" s="242">
        <v>2024</v>
      </c>
      <c r="F7" s="242"/>
      <c r="G7" s="243"/>
      <c r="H7" s="243"/>
      <c r="I7" s="245" t="s">
        <v>236</v>
      </c>
      <c r="J7" s="245"/>
      <c r="K7" s="245"/>
      <c r="L7" s="245"/>
      <c r="M7" s="245"/>
      <c r="N7" s="245"/>
      <c r="O7" s="245"/>
      <c r="P7" s="245"/>
      <c r="Q7" s="243"/>
      <c r="R7" s="243"/>
      <c r="S7" s="243"/>
      <c r="T7" s="243"/>
      <c r="U7" s="243"/>
    </row>
    <row r="8" spans="1:22" ht="26.4" customHeight="1">
      <c r="B8" s="95" t="s">
        <v>99</v>
      </c>
      <c r="C8" s="22" t="s">
        <v>97</v>
      </c>
      <c r="D8" s="22" t="s">
        <v>98</v>
      </c>
      <c r="E8" s="22" t="s">
        <v>97</v>
      </c>
      <c r="F8" s="22" t="s">
        <v>98</v>
      </c>
      <c r="I8" s="270"/>
      <c r="J8" s="270"/>
    </row>
    <row r="9" spans="1:22" ht="35.1" customHeight="1">
      <c r="B9" s="101" t="s">
        <v>100</v>
      </c>
      <c r="C9" s="136"/>
      <c r="D9" s="136"/>
      <c r="E9" s="136"/>
      <c r="F9" s="136"/>
      <c r="H9" s="123"/>
      <c r="I9" s="123"/>
      <c r="J9" s="123"/>
      <c r="K9" s="123"/>
    </row>
    <row r="10" spans="1:22">
      <c r="B10" s="101" t="s">
        <v>101</v>
      </c>
      <c r="C10" s="136"/>
      <c r="D10" s="136"/>
      <c r="E10" s="136"/>
      <c r="F10" s="136"/>
      <c r="H10" s="122"/>
      <c r="I10" s="121"/>
      <c r="J10" s="121"/>
    </row>
    <row r="11" spans="1:22">
      <c r="B11" s="101" t="s">
        <v>102</v>
      </c>
      <c r="C11" s="152">
        <v>4.6003648735269467</v>
      </c>
      <c r="D11" s="103">
        <v>4.8</v>
      </c>
      <c r="E11" s="152">
        <v>24.794876612802206</v>
      </c>
      <c r="F11" s="103">
        <v>26.1</v>
      </c>
      <c r="H11" s="122"/>
      <c r="I11" s="121"/>
      <c r="J11" s="121"/>
    </row>
    <row r="12" spans="1:22">
      <c r="B12" s="119"/>
      <c r="C12" s="120"/>
      <c r="D12" s="120"/>
      <c r="E12" s="121"/>
      <c r="F12" s="121"/>
      <c r="G12" s="121"/>
      <c r="H12" s="122"/>
      <c r="I12" s="121"/>
      <c r="J12" s="121"/>
    </row>
    <row r="13" spans="1:22">
      <c r="C13" s="120"/>
      <c r="D13" s="120"/>
      <c r="E13" s="121"/>
      <c r="F13" s="121"/>
      <c r="G13" s="121"/>
      <c r="H13" s="121"/>
      <c r="I13" s="121"/>
      <c r="J13" s="121"/>
    </row>
    <row r="14" spans="1:22">
      <c r="B14" s="129"/>
      <c r="C14" s="135"/>
      <c r="D14" s="135"/>
    </row>
    <row r="17" spans="2:21">
      <c r="C17" s="134"/>
      <c r="D17" s="134"/>
      <c r="E17" s="134"/>
      <c r="G17" s="134"/>
      <c r="H17" s="134"/>
      <c r="I17" s="134"/>
      <c r="J17" s="134"/>
      <c r="K17" s="134"/>
      <c r="M17" s="134"/>
      <c r="N17" s="134"/>
      <c r="O17" s="134"/>
      <c r="P17" s="134"/>
      <c r="Q17" s="134"/>
      <c r="R17" s="134"/>
      <c r="S17" s="134"/>
      <c r="T17" s="134"/>
      <c r="U17" s="134"/>
    </row>
    <row r="18" spans="2:21">
      <c r="C18" s="134"/>
      <c r="D18" s="134"/>
      <c r="E18" s="134"/>
      <c r="G18" s="134"/>
      <c r="H18" s="134"/>
      <c r="I18" s="134"/>
      <c r="J18" s="134"/>
      <c r="K18" s="134"/>
      <c r="M18" s="134"/>
      <c r="N18" s="134"/>
      <c r="O18" s="134"/>
      <c r="P18" s="134"/>
      <c r="Q18" s="134"/>
      <c r="R18" s="134"/>
      <c r="S18" s="134"/>
      <c r="T18" s="134"/>
      <c r="U18" s="134"/>
    </row>
    <row r="20" spans="2:21" ht="21" customHeight="1">
      <c r="I20" s="271" t="s">
        <v>2</v>
      </c>
      <c r="J20" s="271"/>
      <c r="K20" s="271"/>
      <c r="L20" s="271"/>
      <c r="M20" s="271"/>
      <c r="N20" s="271"/>
      <c r="O20" s="271"/>
      <c r="P20" s="271"/>
    </row>
    <row r="21" spans="2:21" ht="25.5" customHeight="1">
      <c r="I21" s="272"/>
      <c r="J21" s="272"/>
      <c r="K21" s="272"/>
      <c r="L21" s="272"/>
      <c r="M21" s="272"/>
      <c r="N21" s="272"/>
      <c r="O21" s="272"/>
      <c r="P21" s="272"/>
    </row>
    <row r="22" spans="2:21">
      <c r="B22" s="20"/>
      <c r="C22" s="20"/>
      <c r="D22" s="20"/>
      <c r="E22" s="20"/>
      <c r="F22" s="20"/>
    </row>
  </sheetData>
  <mergeCells count="3">
    <mergeCell ref="I8:J8"/>
    <mergeCell ref="I20:P20"/>
    <mergeCell ref="I21:P2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E11" sqref="E11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4" width="9" style="21" bestFit="1" customWidth="1"/>
    <col min="5" max="5" width="10" style="21" bestFit="1" customWidth="1"/>
    <col min="6" max="6" width="9.5546875" bestFit="1" customWidth="1"/>
    <col min="7" max="7" width="10.5546875" bestFit="1" customWidth="1"/>
    <col min="8" max="8" width="11.5546875" bestFit="1" customWidth="1"/>
    <col min="9" max="10" width="10.5546875" bestFit="1" customWidth="1"/>
    <col min="11" max="11" width="11.5546875" bestFit="1" customWidth="1"/>
  </cols>
  <sheetData>
    <row r="2" spans="2:7">
      <c r="B2" s="104"/>
      <c r="G2" s="55" t="s">
        <v>234</v>
      </c>
    </row>
    <row r="4" spans="2:7">
      <c r="B4" s="31"/>
      <c r="C4" s="31"/>
      <c r="D4" s="106" t="s">
        <v>103</v>
      </c>
      <c r="E4" s="106" t="s">
        <v>104</v>
      </c>
    </row>
    <row r="5" spans="2:7">
      <c r="B5" s="31">
        <v>1951</v>
      </c>
      <c r="C5" s="31" t="s">
        <v>97</v>
      </c>
      <c r="D5" s="107">
        <v>6.27453754465391</v>
      </c>
      <c r="E5" s="107">
        <v>2.0974074205071975</v>
      </c>
    </row>
    <row r="6" spans="2:7">
      <c r="B6" s="31"/>
      <c r="C6" s="31" t="s">
        <v>98</v>
      </c>
      <c r="D6" s="107">
        <v>1.4561443022356271</v>
      </c>
      <c r="E6" s="107">
        <v>0.44438351335206966</v>
      </c>
    </row>
    <row r="7" spans="2:7">
      <c r="B7" s="31">
        <v>1991</v>
      </c>
      <c r="C7" s="31" t="s">
        <v>97</v>
      </c>
      <c r="D7" s="107">
        <v>26.024586827322317</v>
      </c>
      <c r="E7" s="107">
        <v>5.9415452251078724</v>
      </c>
    </row>
    <row r="8" spans="2:7">
      <c r="B8" s="31"/>
      <c r="C8" s="31" t="s">
        <v>98</v>
      </c>
      <c r="D8" s="107">
        <v>15.147496531469749</v>
      </c>
      <c r="E8" s="107">
        <v>2.3837004770958421</v>
      </c>
    </row>
    <row r="9" spans="2:7">
      <c r="B9" s="31">
        <v>2024</v>
      </c>
      <c r="C9" s="31" t="s">
        <v>97</v>
      </c>
      <c r="D9" s="107">
        <v>39.5</v>
      </c>
      <c r="E9" s="107">
        <v>23.7</v>
      </c>
    </row>
    <row r="10" spans="2:7">
      <c r="B10" s="31"/>
      <c r="C10" s="31" t="s">
        <v>98</v>
      </c>
      <c r="D10" s="107">
        <v>37.299999999999997</v>
      </c>
      <c r="E10" s="107">
        <v>14.1</v>
      </c>
    </row>
    <row r="12" spans="2:7">
      <c r="D12" s="105"/>
    </row>
    <row r="13" spans="2:7">
      <c r="D13" s="105"/>
    </row>
    <row r="14" spans="2:7">
      <c r="D14" s="105"/>
    </row>
    <row r="15" spans="2:7">
      <c r="D15" s="105"/>
    </row>
    <row r="16" spans="2:7">
      <c r="D16" s="105"/>
      <c r="G16" s="39" t="s">
        <v>2</v>
      </c>
    </row>
    <row r="17" spans="4:7">
      <c r="D17" s="105"/>
      <c r="G17" s="39" t="s">
        <v>196</v>
      </c>
    </row>
    <row r="18" spans="4:7">
      <c r="D18" s="105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Normal="100" workbookViewId="0">
      <selection activeCell="B25" sqref="B25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4" width="11.44140625" style="21" customWidth="1"/>
    <col min="5" max="6" width="8.88671875" style="21"/>
    <col min="7" max="7" width="11.5546875" style="21" customWidth="1"/>
  </cols>
  <sheetData>
    <row r="2" spans="2:9">
      <c r="B2" s="102" t="s">
        <v>105</v>
      </c>
      <c r="I2" s="10" t="s">
        <v>235</v>
      </c>
    </row>
    <row r="4" spans="2:9">
      <c r="B4" s="31"/>
      <c r="C4" s="31"/>
      <c r="D4" s="48" t="s">
        <v>66</v>
      </c>
      <c r="E4" s="48" t="s">
        <v>67</v>
      </c>
      <c r="F4" s="48" t="s">
        <v>68</v>
      </c>
    </row>
    <row r="5" spans="2:9">
      <c r="B5" s="31">
        <v>1951</v>
      </c>
      <c r="C5" s="31" t="s">
        <v>97</v>
      </c>
      <c r="D5" s="34">
        <v>75.959999999999994</v>
      </c>
      <c r="E5" s="34">
        <v>21.81</v>
      </c>
      <c r="F5" s="34">
        <v>48.27</v>
      </c>
    </row>
    <row r="6" spans="2:9">
      <c r="B6" s="31"/>
      <c r="C6" s="31" t="s">
        <v>98</v>
      </c>
      <c r="D6" s="34">
        <v>89.04</v>
      </c>
      <c r="E6" s="34">
        <v>39.32</v>
      </c>
      <c r="F6" s="34">
        <v>63.88</v>
      </c>
    </row>
    <row r="7" spans="2:9">
      <c r="B7" s="31" t="s">
        <v>65</v>
      </c>
      <c r="C7" s="31"/>
      <c r="D7" s="31"/>
      <c r="E7" s="31"/>
      <c r="F7" s="31"/>
    </row>
    <row r="8" spans="2:9">
      <c r="B8" s="31">
        <v>2024</v>
      </c>
      <c r="C8" s="31" t="s">
        <v>97</v>
      </c>
      <c r="D8" s="34">
        <v>69.59</v>
      </c>
      <c r="E8" s="34">
        <v>55.15</v>
      </c>
      <c r="F8" s="34">
        <v>62.31</v>
      </c>
    </row>
    <row r="9" spans="2:9">
      <c r="B9" s="31"/>
      <c r="C9" s="31" t="s">
        <v>98</v>
      </c>
      <c r="D9" s="34">
        <v>67.48</v>
      </c>
      <c r="E9" s="34">
        <v>46.01</v>
      </c>
      <c r="F9" s="34">
        <v>57.01</v>
      </c>
    </row>
    <row r="15" spans="2:9">
      <c r="B15" s="102" t="s">
        <v>106</v>
      </c>
    </row>
    <row r="16" spans="2:9">
      <c r="I16" s="39" t="s">
        <v>107</v>
      </c>
    </row>
    <row r="17" spans="2:14">
      <c r="I17" s="39" t="s">
        <v>239</v>
      </c>
    </row>
    <row r="18" spans="2:14">
      <c r="B18" s="31"/>
      <c r="C18" s="31">
        <v>1951</v>
      </c>
      <c r="D18" s="31"/>
      <c r="E18" s="31" t="s">
        <v>65</v>
      </c>
      <c r="F18" s="64">
        <v>2024</v>
      </c>
      <c r="G18" s="31"/>
    </row>
    <row r="19" spans="2:14">
      <c r="B19" s="31"/>
      <c r="C19" s="31" t="s">
        <v>97</v>
      </c>
      <c r="D19" s="31" t="s">
        <v>98</v>
      </c>
      <c r="E19" s="31"/>
      <c r="F19" s="31" t="s">
        <v>97</v>
      </c>
      <c r="G19" s="31" t="s">
        <v>98</v>
      </c>
      <c r="M19" s="5"/>
      <c r="N19" s="5"/>
    </row>
    <row r="20" spans="2:14">
      <c r="B20" s="101" t="s">
        <v>108</v>
      </c>
      <c r="C20" s="107">
        <v>35.799999999999997</v>
      </c>
      <c r="D20" s="107">
        <v>74.599999999999994</v>
      </c>
      <c r="E20" s="107"/>
      <c r="F20" s="107">
        <v>0.56505036491947647</v>
      </c>
      <c r="G20" s="107">
        <v>6.6147212997141835</v>
      </c>
      <c r="M20" s="5"/>
      <c r="N20" s="5"/>
    </row>
    <row r="21" spans="2:14">
      <c r="B21" s="101" t="s">
        <v>109</v>
      </c>
      <c r="C21" s="107">
        <v>22.1</v>
      </c>
      <c r="D21" s="107">
        <v>14.9</v>
      </c>
      <c r="E21" s="107"/>
      <c r="F21" s="107">
        <v>15.999731588153688</v>
      </c>
      <c r="G21" s="107">
        <v>26.793858873627325</v>
      </c>
      <c r="M21" s="5"/>
      <c r="N21" s="5"/>
    </row>
    <row r="22" spans="2:14">
      <c r="B22" s="101" t="s">
        <v>84</v>
      </c>
      <c r="C22" s="107">
        <v>42.1</v>
      </c>
      <c r="D22" s="107">
        <v>10.5</v>
      </c>
      <c r="E22" s="107"/>
      <c r="F22" s="107">
        <v>83.435218046926849</v>
      </c>
      <c r="G22" s="107">
        <v>66.59141982665848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J3" sqref="J3"/>
    </sheetView>
  </sheetViews>
  <sheetFormatPr defaultRowHeight="14.4"/>
  <cols>
    <col min="1" max="1" width="3.44140625" style="8" customWidth="1"/>
    <col min="2" max="2" width="6.44140625" style="21" customWidth="1"/>
    <col min="3" max="5" width="9.5546875" style="21" customWidth="1"/>
  </cols>
  <sheetData>
    <row r="1" spans="2:12">
      <c r="B1" s="30"/>
      <c r="C1" s="30"/>
      <c r="D1" s="30"/>
    </row>
    <row r="2" spans="2:12">
      <c r="B2" s="165"/>
      <c r="C2" s="166" t="s">
        <v>100</v>
      </c>
      <c r="D2" s="166" t="s">
        <v>101</v>
      </c>
      <c r="E2" s="166" t="s">
        <v>102</v>
      </c>
      <c r="G2" s="55" t="s">
        <v>181</v>
      </c>
    </row>
    <row r="3" spans="2:12">
      <c r="B3" s="167">
        <v>1881</v>
      </c>
      <c r="C3" s="168">
        <v>206641</v>
      </c>
      <c r="D3" s="33">
        <v>292501</v>
      </c>
      <c r="E3" s="165">
        <v>25362</v>
      </c>
    </row>
    <row r="4" spans="2:12">
      <c r="B4" s="167">
        <v>1901</v>
      </c>
      <c r="C4" s="168">
        <v>170651</v>
      </c>
      <c r="D4" s="33">
        <v>285534</v>
      </c>
      <c r="E4" s="165">
        <v>34086</v>
      </c>
      <c r="L4" s="126"/>
    </row>
    <row r="5" spans="2:12">
      <c r="B5" s="167">
        <v>1911</v>
      </c>
      <c r="C5" s="168">
        <v>167217</v>
      </c>
      <c r="D5" s="33">
        <v>267430</v>
      </c>
      <c r="E5" s="165">
        <v>34881</v>
      </c>
      <c r="L5" s="137"/>
    </row>
    <row r="6" spans="2:12">
      <c r="B6" s="167">
        <v>1921</v>
      </c>
      <c r="C6" s="35">
        <v>156231</v>
      </c>
      <c r="D6" s="35">
        <v>273763</v>
      </c>
      <c r="E6" s="165">
        <v>36104</v>
      </c>
      <c r="L6" s="138"/>
    </row>
    <row r="7" spans="2:12">
      <c r="B7" s="167">
        <v>1931</v>
      </c>
      <c r="C7" s="168">
        <v>177968</v>
      </c>
      <c r="D7" s="33">
        <v>291574</v>
      </c>
      <c r="E7" s="165">
        <v>38072</v>
      </c>
      <c r="L7" s="137"/>
    </row>
    <row r="8" spans="2:12">
      <c r="B8" s="167">
        <v>1936</v>
      </c>
      <c r="C8" s="168">
        <v>202463</v>
      </c>
      <c r="D8" s="33">
        <v>302509</v>
      </c>
      <c r="E8" s="165">
        <v>38279</v>
      </c>
      <c r="L8" s="137"/>
    </row>
    <row r="9" spans="2:12">
      <c r="B9" s="167">
        <v>1951</v>
      </c>
      <c r="C9" s="168">
        <v>182242</v>
      </c>
      <c r="D9" s="33">
        <v>403833</v>
      </c>
      <c r="E9" s="165">
        <v>41511</v>
      </c>
      <c r="L9" s="137"/>
    </row>
    <row r="10" spans="2:12">
      <c r="B10" s="169">
        <v>1961</v>
      </c>
      <c r="C10" s="168">
        <v>189489</v>
      </c>
      <c r="D10" s="33">
        <v>406713</v>
      </c>
      <c r="E10" s="165">
        <v>48095</v>
      </c>
      <c r="L10" s="137"/>
    </row>
    <row r="11" spans="2:12">
      <c r="B11" s="169">
        <v>1971</v>
      </c>
      <c r="C11" s="168">
        <v>171398</v>
      </c>
      <c r="D11" s="33">
        <v>370127</v>
      </c>
      <c r="E11" s="165">
        <v>61539</v>
      </c>
      <c r="L11" s="138"/>
    </row>
    <row r="12" spans="2:12">
      <c r="B12" s="167">
        <v>1981</v>
      </c>
      <c r="C12" s="170">
        <v>148487</v>
      </c>
      <c r="D12" s="35">
        <v>385293</v>
      </c>
      <c r="E12" s="165">
        <v>76406</v>
      </c>
    </row>
    <row r="13" spans="2:12">
      <c r="B13" s="169">
        <v>1991</v>
      </c>
      <c r="C13" s="168">
        <v>116994</v>
      </c>
      <c r="D13" s="33">
        <v>406660</v>
      </c>
      <c r="E13" s="165">
        <v>86874</v>
      </c>
    </row>
    <row r="14" spans="2:12">
      <c r="B14" s="169">
        <v>2001</v>
      </c>
      <c r="C14" s="168">
        <v>93542</v>
      </c>
      <c r="D14" s="33">
        <v>393005</v>
      </c>
      <c r="E14" s="165">
        <v>111221</v>
      </c>
    </row>
    <row r="15" spans="2:12">
      <c r="B15" s="169">
        <v>2011</v>
      </c>
      <c r="C15" s="168">
        <v>76808</v>
      </c>
      <c r="D15" s="33">
        <v>382856</v>
      </c>
      <c r="E15" s="165">
        <v>118372</v>
      </c>
      <c r="G15" s="18" t="s">
        <v>2</v>
      </c>
    </row>
    <row r="16" spans="2:12">
      <c r="B16" s="169">
        <v>2021</v>
      </c>
      <c r="C16" s="168">
        <v>61977</v>
      </c>
      <c r="D16" s="33">
        <v>346487</v>
      </c>
      <c r="E16" s="165">
        <v>132704</v>
      </c>
      <c r="G16" s="17"/>
    </row>
    <row r="17" spans="2:19">
      <c r="B17" s="169">
        <v>2024</v>
      </c>
      <c r="C17" s="168">
        <v>57386</v>
      </c>
      <c r="D17" s="33">
        <v>334919</v>
      </c>
      <c r="E17" s="165">
        <v>137699</v>
      </c>
    </row>
    <row r="21" spans="2:19">
      <c r="C21"/>
      <c r="D21"/>
      <c r="E21"/>
    </row>
    <row r="22" spans="2:19">
      <c r="C22"/>
      <c r="D22" s="137"/>
      <c r="E22" s="137"/>
      <c r="F22" s="137"/>
      <c r="G22" s="137"/>
      <c r="H22" s="137"/>
      <c r="I22" s="137"/>
      <c r="J22" s="138"/>
      <c r="R22" s="125"/>
      <c r="S22" s="125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M1" zoomScaleNormal="100" workbookViewId="0">
      <selection activeCell="X19" sqref="X19"/>
    </sheetView>
  </sheetViews>
  <sheetFormatPr defaultRowHeight="14.4"/>
  <sheetData>
    <row r="2" spans="1:26">
      <c r="A2" s="21" t="s">
        <v>5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182</v>
      </c>
    </row>
    <row r="3" spans="1:26">
      <c r="A3" s="21"/>
      <c r="B3" s="186" t="s">
        <v>114</v>
      </c>
      <c r="C3" s="186" t="s">
        <v>115</v>
      </c>
      <c r="D3" s="186" t="s">
        <v>116</v>
      </c>
      <c r="E3" s="185"/>
      <c r="F3" s="106" t="s">
        <v>114</v>
      </c>
      <c r="G3" s="106" t="s">
        <v>115</v>
      </c>
      <c r="H3" s="106" t="s">
        <v>116</v>
      </c>
      <c r="I3" s="185"/>
      <c r="J3" s="106" t="s">
        <v>114</v>
      </c>
      <c r="K3" s="106" t="s">
        <v>115</v>
      </c>
      <c r="L3" s="106" t="s">
        <v>116</v>
      </c>
    </row>
    <row r="4" spans="1:26">
      <c r="A4" s="31" t="s">
        <v>117</v>
      </c>
      <c r="B4" s="187">
        <v>34792</v>
      </c>
      <c r="C4" s="187">
        <v>33526</v>
      </c>
      <c r="D4" s="187">
        <v>68318</v>
      </c>
      <c r="E4" s="21"/>
      <c r="F4" s="31">
        <v>31626</v>
      </c>
      <c r="G4" s="31">
        <v>29782</v>
      </c>
      <c r="H4" s="31">
        <v>61408</v>
      </c>
      <c r="I4" s="21"/>
      <c r="J4" s="188">
        <v>8481</v>
      </c>
      <c r="K4" s="188">
        <v>7782</v>
      </c>
      <c r="L4" s="188">
        <v>16263</v>
      </c>
    </row>
    <row r="5" spans="1:26">
      <c r="A5" s="31" t="s">
        <v>118</v>
      </c>
      <c r="B5" s="187">
        <v>28679</v>
      </c>
      <c r="C5" s="187">
        <v>27225</v>
      </c>
      <c r="D5" s="187">
        <v>55904</v>
      </c>
      <c r="E5" s="21"/>
      <c r="F5" s="31">
        <v>30103</v>
      </c>
      <c r="G5" s="31">
        <v>28389</v>
      </c>
      <c r="H5" s="31">
        <v>58492</v>
      </c>
      <c r="I5" s="21"/>
      <c r="J5" s="188">
        <v>10042</v>
      </c>
      <c r="K5" s="188">
        <v>9423</v>
      </c>
      <c r="L5" s="188">
        <v>19465</v>
      </c>
      <c r="P5" s="182" t="s">
        <v>119</v>
      </c>
      <c r="U5" s="182" t="s">
        <v>120</v>
      </c>
      <c r="Z5" s="182" t="s">
        <v>121</v>
      </c>
    </row>
    <row r="6" spans="1:26">
      <c r="A6" s="31" t="s">
        <v>122</v>
      </c>
      <c r="B6" s="187">
        <v>24819</v>
      </c>
      <c r="C6" s="187">
        <v>23926</v>
      </c>
      <c r="D6" s="187">
        <v>48745</v>
      </c>
      <c r="E6" s="21"/>
      <c r="F6" s="31">
        <v>31732</v>
      </c>
      <c r="G6" s="31">
        <v>30610</v>
      </c>
      <c r="H6" s="31">
        <v>62342</v>
      </c>
      <c r="I6" s="21"/>
      <c r="J6" s="188">
        <v>11174</v>
      </c>
      <c r="K6" s="188">
        <v>10484</v>
      </c>
      <c r="L6" s="188">
        <v>21658</v>
      </c>
    </row>
    <row r="7" spans="1:26">
      <c r="A7" s="31" t="s">
        <v>123</v>
      </c>
      <c r="B7" s="187">
        <v>22128</v>
      </c>
      <c r="C7" s="187">
        <v>23499</v>
      </c>
      <c r="D7" s="187">
        <v>45627</v>
      </c>
      <c r="E7" s="21"/>
      <c r="F7" s="31">
        <v>34155</v>
      </c>
      <c r="G7" s="31">
        <v>33071</v>
      </c>
      <c r="H7" s="31">
        <v>67226</v>
      </c>
      <c r="I7" s="21"/>
      <c r="J7" s="188">
        <v>13330</v>
      </c>
      <c r="K7" s="188">
        <v>11798</v>
      </c>
      <c r="L7" s="188">
        <v>25128</v>
      </c>
    </row>
    <row r="8" spans="1:26">
      <c r="A8" s="31" t="s">
        <v>124</v>
      </c>
      <c r="B8" s="187">
        <v>20481</v>
      </c>
      <c r="C8" s="187">
        <v>23800</v>
      </c>
      <c r="D8" s="187">
        <v>44281</v>
      </c>
      <c r="E8" s="21"/>
      <c r="F8" s="31">
        <v>30758</v>
      </c>
      <c r="G8" s="31">
        <v>29947</v>
      </c>
      <c r="H8" s="31">
        <v>60705</v>
      </c>
      <c r="I8" s="21"/>
      <c r="J8" s="188">
        <v>14882</v>
      </c>
      <c r="K8" s="188">
        <v>12946</v>
      </c>
      <c r="L8" s="188">
        <v>27828</v>
      </c>
    </row>
    <row r="9" spans="1:26">
      <c r="A9" s="31" t="s">
        <v>125</v>
      </c>
      <c r="B9" s="187">
        <v>19206</v>
      </c>
      <c r="C9" s="187">
        <v>21710</v>
      </c>
      <c r="D9" s="187">
        <v>40916</v>
      </c>
      <c r="E9" s="21"/>
      <c r="F9" s="31">
        <v>27293</v>
      </c>
      <c r="G9" s="31">
        <v>26900</v>
      </c>
      <c r="H9" s="31">
        <v>54193</v>
      </c>
      <c r="I9" s="21"/>
      <c r="J9" s="188">
        <v>15036</v>
      </c>
      <c r="K9" s="188">
        <v>12806</v>
      </c>
      <c r="L9" s="188">
        <v>27842</v>
      </c>
    </row>
    <row r="10" spans="1:26">
      <c r="A10" s="31" t="s">
        <v>126</v>
      </c>
      <c r="B10" s="187">
        <v>18671</v>
      </c>
      <c r="C10" s="187">
        <v>21492</v>
      </c>
      <c r="D10" s="187">
        <v>40163</v>
      </c>
      <c r="E10" s="21"/>
      <c r="F10" s="31">
        <v>18718</v>
      </c>
      <c r="G10" s="31">
        <v>20424</v>
      </c>
      <c r="H10" s="31">
        <v>39142</v>
      </c>
      <c r="I10" s="21"/>
      <c r="J10" s="188">
        <v>15269</v>
      </c>
      <c r="K10" s="188">
        <v>13749</v>
      </c>
      <c r="L10" s="188">
        <v>29018</v>
      </c>
    </row>
    <row r="11" spans="1:26">
      <c r="A11" s="31" t="s">
        <v>127</v>
      </c>
      <c r="B11" s="187">
        <v>13577</v>
      </c>
      <c r="C11" s="187">
        <v>14991</v>
      </c>
      <c r="D11" s="187">
        <v>28568</v>
      </c>
      <c r="E11" s="21"/>
      <c r="F11" s="31">
        <v>17844</v>
      </c>
      <c r="G11" s="31">
        <v>18361</v>
      </c>
      <c r="H11" s="31">
        <v>36205</v>
      </c>
      <c r="I11" s="21"/>
      <c r="J11" s="188">
        <v>15817</v>
      </c>
      <c r="K11" s="188">
        <v>14219</v>
      </c>
      <c r="L11" s="188">
        <v>30036</v>
      </c>
    </row>
    <row r="12" spans="1:26">
      <c r="A12" s="31" t="s">
        <v>128</v>
      </c>
      <c r="B12" s="187">
        <v>15359</v>
      </c>
      <c r="C12" s="187">
        <v>18731</v>
      </c>
      <c r="D12" s="187">
        <v>34090</v>
      </c>
      <c r="E12" s="21"/>
      <c r="F12" s="31">
        <v>20350</v>
      </c>
      <c r="G12" s="31">
        <v>20271</v>
      </c>
      <c r="H12" s="31">
        <v>40621</v>
      </c>
      <c r="I12" s="21"/>
      <c r="J12" s="188">
        <v>16181</v>
      </c>
      <c r="K12" s="188">
        <v>15741</v>
      </c>
      <c r="L12" s="188">
        <v>31922</v>
      </c>
    </row>
    <row r="13" spans="1:26">
      <c r="A13" s="31" t="s">
        <v>129</v>
      </c>
      <c r="B13" s="187">
        <v>10582</v>
      </c>
      <c r="C13" s="187">
        <v>12227</v>
      </c>
      <c r="D13" s="187">
        <v>22809</v>
      </c>
      <c r="E13" s="21"/>
      <c r="F13" s="31">
        <v>16510</v>
      </c>
      <c r="G13" s="31">
        <v>16596</v>
      </c>
      <c r="H13" s="31">
        <v>33106</v>
      </c>
      <c r="I13" s="21"/>
      <c r="J13" s="188">
        <v>18333</v>
      </c>
      <c r="K13" s="188">
        <v>18188</v>
      </c>
      <c r="L13" s="188">
        <v>36521</v>
      </c>
    </row>
    <row r="14" spans="1:26">
      <c r="A14" s="31" t="s">
        <v>130</v>
      </c>
      <c r="B14" s="187">
        <v>12744</v>
      </c>
      <c r="C14" s="187">
        <v>15896</v>
      </c>
      <c r="D14" s="187">
        <v>28640</v>
      </c>
      <c r="E14" s="21"/>
      <c r="F14" s="31">
        <v>13317</v>
      </c>
      <c r="G14" s="31">
        <v>14249</v>
      </c>
      <c r="H14" s="31">
        <v>27566</v>
      </c>
      <c r="I14" s="21"/>
      <c r="J14" s="188">
        <v>20113</v>
      </c>
      <c r="K14" s="188">
        <v>20578</v>
      </c>
      <c r="L14" s="188">
        <v>40691</v>
      </c>
    </row>
    <row r="15" spans="1:26">
      <c r="A15" s="31" t="s">
        <v>131</v>
      </c>
      <c r="B15" s="187">
        <v>7724</v>
      </c>
      <c r="C15" s="187">
        <v>9584</v>
      </c>
      <c r="D15" s="187">
        <v>17308</v>
      </c>
      <c r="E15" s="21"/>
      <c r="F15" s="31">
        <v>9797</v>
      </c>
      <c r="G15" s="31">
        <v>12833</v>
      </c>
      <c r="H15" s="31">
        <v>22630</v>
      </c>
      <c r="I15" s="21"/>
      <c r="J15" s="188">
        <v>21203</v>
      </c>
      <c r="K15" s="188">
        <v>22144</v>
      </c>
      <c r="L15" s="188">
        <v>43347</v>
      </c>
    </row>
    <row r="16" spans="1:26">
      <c r="A16" s="31" t="s">
        <v>132</v>
      </c>
      <c r="B16" s="187">
        <v>10914</v>
      </c>
      <c r="C16" s="187">
        <v>12859</v>
      </c>
      <c r="D16" s="187">
        <v>23773</v>
      </c>
      <c r="E16" s="21"/>
      <c r="F16" s="31">
        <v>8353</v>
      </c>
      <c r="G16" s="31">
        <v>10872</v>
      </c>
      <c r="H16" s="31">
        <v>19225</v>
      </c>
      <c r="I16" s="21"/>
      <c r="J16" s="188">
        <v>20747</v>
      </c>
      <c r="K16" s="188">
        <v>21839</v>
      </c>
      <c r="L16" s="188">
        <v>42586</v>
      </c>
    </row>
    <row r="17" spans="1:15">
      <c r="A17" s="31" t="s">
        <v>133</v>
      </c>
      <c r="B17" s="187">
        <v>4278</v>
      </c>
      <c r="C17" s="187">
        <v>4671</v>
      </c>
      <c r="D17" s="187">
        <v>8949</v>
      </c>
      <c r="E17" s="21"/>
      <c r="F17" s="31">
        <v>7013</v>
      </c>
      <c r="G17" s="31">
        <v>8862</v>
      </c>
      <c r="H17" s="31">
        <v>15875</v>
      </c>
      <c r="I17" s="21"/>
      <c r="J17" s="188">
        <v>17925</v>
      </c>
      <c r="K17" s="188">
        <v>19316</v>
      </c>
      <c r="L17" s="188">
        <v>37241</v>
      </c>
    </row>
    <row r="18" spans="1:15">
      <c r="A18" s="31" t="s">
        <v>134</v>
      </c>
      <c r="B18" s="187">
        <v>4281</v>
      </c>
      <c r="C18" s="187">
        <v>5168</v>
      </c>
      <c r="D18" s="187">
        <v>9449</v>
      </c>
      <c r="E18" s="21"/>
      <c r="F18" s="31">
        <v>6081</v>
      </c>
      <c r="G18" s="31">
        <v>7000</v>
      </c>
      <c r="H18" s="31">
        <v>13081</v>
      </c>
      <c r="I18" s="21"/>
      <c r="J18" s="188">
        <v>15337</v>
      </c>
      <c r="K18" s="188">
        <v>16890</v>
      </c>
      <c r="L18" s="188">
        <v>32227</v>
      </c>
    </row>
    <row r="19" spans="1:15">
      <c r="A19" s="31" t="s">
        <v>135</v>
      </c>
      <c r="B19" s="187">
        <v>1609</v>
      </c>
      <c r="C19" s="187">
        <v>1547</v>
      </c>
      <c r="D19" s="187">
        <v>3156</v>
      </c>
      <c r="E19" s="21"/>
      <c r="F19" s="31">
        <v>4054</v>
      </c>
      <c r="G19" s="31">
        <v>4153</v>
      </c>
      <c r="H19" s="31">
        <v>8207</v>
      </c>
      <c r="I19" s="21"/>
      <c r="J19" s="188">
        <v>12458</v>
      </c>
      <c r="K19" s="188">
        <v>14712</v>
      </c>
      <c r="L19" s="188">
        <v>27170</v>
      </c>
      <c r="O19" s="18" t="s">
        <v>2</v>
      </c>
    </row>
    <row r="20" spans="1:15">
      <c r="A20" s="31" t="s">
        <v>136</v>
      </c>
      <c r="B20" s="187">
        <v>1388</v>
      </c>
      <c r="C20" s="187">
        <v>1602</v>
      </c>
      <c r="D20" s="187">
        <v>2990</v>
      </c>
      <c r="E20" s="21"/>
      <c r="F20" s="31">
        <v>1813</v>
      </c>
      <c r="G20" s="31">
        <v>1918</v>
      </c>
      <c r="H20" s="31">
        <v>3731</v>
      </c>
      <c r="I20" s="21"/>
      <c r="J20" s="188">
        <v>7646</v>
      </c>
      <c r="K20" s="188">
        <v>9948</v>
      </c>
      <c r="L20" s="188">
        <v>17594</v>
      </c>
    </row>
    <row r="21" spans="1:15">
      <c r="A21" s="31" t="s">
        <v>137</v>
      </c>
      <c r="B21" s="187">
        <v>239</v>
      </c>
      <c r="C21" s="187">
        <v>239</v>
      </c>
      <c r="D21" s="187">
        <v>478</v>
      </c>
      <c r="E21" s="21"/>
      <c r="F21" s="31">
        <v>584</v>
      </c>
      <c r="G21" s="31">
        <v>676</v>
      </c>
      <c r="H21" s="31">
        <v>1260</v>
      </c>
      <c r="I21" s="21"/>
      <c r="J21" s="188">
        <v>5737</v>
      </c>
      <c r="K21" s="188">
        <v>9040</v>
      </c>
      <c r="L21" s="188">
        <v>14777</v>
      </c>
    </row>
    <row r="22" spans="1:15">
      <c r="A22" s="31" t="s">
        <v>138</v>
      </c>
      <c r="B22" s="187">
        <v>119</v>
      </c>
      <c r="C22" s="187">
        <v>146</v>
      </c>
      <c r="D22" s="187">
        <v>265</v>
      </c>
      <c r="E22" s="21"/>
      <c r="F22" s="31">
        <v>97</v>
      </c>
      <c r="G22" s="31">
        <v>153</v>
      </c>
      <c r="H22" s="31">
        <v>250</v>
      </c>
      <c r="I22" s="21"/>
      <c r="J22" s="188">
        <v>2270</v>
      </c>
      <c r="K22" s="188">
        <v>4500</v>
      </c>
      <c r="L22" s="188">
        <v>6770</v>
      </c>
    </row>
    <row r="23" spans="1:15">
      <c r="A23" s="31" t="s">
        <v>139</v>
      </c>
      <c r="B23" s="187">
        <v>31</v>
      </c>
      <c r="C23" s="187">
        <v>44</v>
      </c>
      <c r="D23" s="187">
        <v>75</v>
      </c>
      <c r="E23" s="21"/>
      <c r="F23" s="31">
        <v>10</v>
      </c>
      <c r="G23" s="31">
        <v>25</v>
      </c>
      <c r="H23" s="31">
        <v>35</v>
      </c>
      <c r="I23" s="21"/>
      <c r="J23" s="188">
        <v>524</v>
      </c>
      <c r="K23" s="188">
        <v>1396</v>
      </c>
      <c r="L23" s="188">
        <v>1920</v>
      </c>
    </row>
    <row r="24" spans="1:15">
      <c r="B24" s="125"/>
      <c r="C24" s="125"/>
      <c r="D24" s="125"/>
    </row>
    <row r="25" spans="1:15">
      <c r="A25" s="31" t="s">
        <v>140</v>
      </c>
      <c r="B25" s="187">
        <v>0</v>
      </c>
      <c r="C25" s="187">
        <v>0</v>
      </c>
      <c r="D25" s="187">
        <v>0</v>
      </c>
    </row>
    <row r="30" spans="1:15">
      <c r="A30" s="21"/>
      <c r="B30" s="186" t="s">
        <v>114</v>
      </c>
      <c r="C30" s="186" t="s">
        <v>115</v>
      </c>
      <c r="D30" s="185"/>
      <c r="E30" s="185"/>
      <c r="F30" s="186" t="s">
        <v>114</v>
      </c>
      <c r="G30" s="186" t="s">
        <v>115</v>
      </c>
      <c r="H30" s="185"/>
      <c r="I30" s="185"/>
      <c r="J30" s="186" t="s">
        <v>114</v>
      </c>
      <c r="K30" s="186" t="s">
        <v>115</v>
      </c>
    </row>
    <row r="31" spans="1:15">
      <c r="A31" s="31" t="s">
        <v>117</v>
      </c>
      <c r="B31" s="31">
        <f>-100*B4/SUM($B$4:$C$23)</f>
        <v>-6.6333145219102239</v>
      </c>
      <c r="C31" s="31">
        <f>100*C4/SUM($B$4:$C$23)</f>
        <v>6.3919436267406917</v>
      </c>
      <c r="D31" s="21"/>
      <c r="E31" s="31" t="s">
        <v>117</v>
      </c>
      <c r="F31" s="31">
        <f>-100*F4/SUM($F$4:$G$23)</f>
        <v>-5.0577322885015192</v>
      </c>
      <c r="G31" s="31">
        <f>100*G4/SUM($F$4:$G$23)</f>
        <v>4.762833839756917</v>
      </c>
      <c r="H31" s="21"/>
      <c r="I31" s="31" t="s">
        <v>117</v>
      </c>
      <c r="J31" s="31">
        <f>-100*J4/SUM($J$4:$K$23)</f>
        <v>-1.6001766024407362</v>
      </c>
      <c r="K31" s="31">
        <f>100*K4/SUM($J$4:$K$23)</f>
        <v>1.4682908053524124</v>
      </c>
    </row>
    <row r="32" spans="1:15">
      <c r="A32" s="31" t="s">
        <v>118</v>
      </c>
      <c r="B32" s="31">
        <f t="shared" ref="B32:B50" si="0">-100*B5/SUM($B$4:$C$23)</f>
        <v>-5.4678324664826201</v>
      </c>
      <c r="C32" s="31">
        <f t="shared" ref="C32:C50" si="1">100*C5/SUM($B$4:$C$23)</f>
        <v>5.1906181840367278</v>
      </c>
      <c r="D32" s="21"/>
      <c r="E32" s="31" t="s">
        <v>118</v>
      </c>
      <c r="F32" s="31">
        <f t="shared" ref="F32:F50" si="2">-100*F5/SUM($F$4:$G$23)</f>
        <v>-4.8141691987845832</v>
      </c>
      <c r="G32" s="31">
        <f t="shared" ref="G32:G50" si="3">100*G5/SUM($F$4:$G$23)</f>
        <v>4.540060770830002</v>
      </c>
      <c r="H32" s="21"/>
      <c r="I32" s="31" t="s">
        <v>118</v>
      </c>
      <c r="J32" s="31">
        <f t="shared" ref="J32:J50" si="4">-100*J5/SUM($J$4:$K$23)</f>
        <v>-1.8947026814891963</v>
      </c>
      <c r="K32" s="31">
        <f>100*K5/SUM($J$4:$K$23)</f>
        <v>1.7779111101048295</v>
      </c>
    </row>
    <row r="33" spans="1:11">
      <c r="A33" s="31" t="s">
        <v>122</v>
      </c>
      <c r="B33" s="31">
        <f t="shared" si="0"/>
        <v>-4.731899089425438</v>
      </c>
      <c r="C33" s="31">
        <f t="shared" si="1"/>
        <v>4.5616429998627277</v>
      </c>
      <c r="D33" s="21"/>
      <c r="E33" s="31" t="s">
        <v>122</v>
      </c>
      <c r="F33" s="31">
        <f t="shared" si="2"/>
        <v>-5.0746841516072285</v>
      </c>
      <c r="G33" s="31">
        <f t="shared" si="3"/>
        <v>4.8952502798656647</v>
      </c>
      <c r="H33" s="21"/>
      <c r="I33" s="31" t="s">
        <v>122</v>
      </c>
      <c r="J33" s="31">
        <f>-100*J6/SUM($J$4:$K$23)</f>
        <v>-2.1082859752001872</v>
      </c>
      <c r="K33" s="31">
        <f t="shared" ref="K33:K50" si="5">100*K6/SUM($J$4:$K$23)</f>
        <v>1.9780982785035586</v>
      </c>
    </row>
    <row r="34" spans="1:11">
      <c r="A34" s="31" t="s">
        <v>123</v>
      </c>
      <c r="B34" s="31">
        <f t="shared" si="0"/>
        <v>-4.2188429449537086</v>
      </c>
      <c r="C34" s="31">
        <f t="shared" si="1"/>
        <v>4.4802327532297177</v>
      </c>
      <c r="D34" s="21"/>
      <c r="E34" s="31" t="s">
        <v>123</v>
      </c>
      <c r="F34" s="31">
        <f t="shared" si="2"/>
        <v>-5.462178154485847</v>
      </c>
      <c r="G34" s="31">
        <f t="shared" si="3"/>
        <v>5.2888213657444423</v>
      </c>
      <c r="H34" s="21"/>
      <c r="I34" s="31" t="s">
        <v>123</v>
      </c>
      <c r="J34" s="31">
        <f t="shared" si="4"/>
        <v>-2.5150753579218268</v>
      </c>
      <c r="K34" s="31">
        <f t="shared" si="5"/>
        <v>2.2260209356910514</v>
      </c>
    </row>
    <row r="35" spans="1:11">
      <c r="A35" s="31" t="s">
        <v>124</v>
      </c>
      <c r="B35" s="31">
        <f t="shared" si="0"/>
        <v>-3.904831993654958</v>
      </c>
      <c r="C35" s="31">
        <f t="shared" si="1"/>
        <v>4.5376203041349541</v>
      </c>
      <c r="D35" s="21"/>
      <c r="E35" s="31" t="s">
        <v>124</v>
      </c>
      <c r="F35" s="31">
        <f t="shared" si="2"/>
        <v>-4.9189189189189193</v>
      </c>
      <c r="G35" s="31">
        <f t="shared" si="3"/>
        <v>4.7892211738365589</v>
      </c>
      <c r="H35" s="21"/>
      <c r="I35" s="31" t="s">
        <v>124</v>
      </c>
      <c r="J35" s="31">
        <f t="shared" si="4"/>
        <v>-2.8079033365785917</v>
      </c>
      <c r="K35" s="31">
        <f t="shared" si="5"/>
        <v>2.4426230745428335</v>
      </c>
    </row>
    <row r="36" spans="1:11">
      <c r="A36" s="31" t="s">
        <v>125</v>
      </c>
      <c r="B36" s="31">
        <f t="shared" si="0"/>
        <v>-3.6617451916477282</v>
      </c>
      <c r="C36" s="31">
        <f t="shared" si="1"/>
        <v>4.1391486051583977</v>
      </c>
      <c r="D36" s="21"/>
      <c r="E36" s="31" t="s">
        <v>125</v>
      </c>
      <c r="F36" s="31">
        <f t="shared" si="2"/>
        <v>-4.3647849032464414</v>
      </c>
      <c r="G36" s="31">
        <f t="shared" si="3"/>
        <v>4.3019350711658406</v>
      </c>
      <c r="H36" s="21"/>
      <c r="I36" s="31" t="s">
        <v>125</v>
      </c>
      <c r="J36" s="31">
        <f t="shared" si="4"/>
        <v>-2.836959721058709</v>
      </c>
      <c r="K36" s="31">
        <f t="shared" si="5"/>
        <v>2.4162081795609089</v>
      </c>
    </row>
    <row r="37" spans="1:11">
      <c r="A37" s="31" t="s">
        <v>126</v>
      </c>
      <c r="B37" s="31">
        <f t="shared" si="0"/>
        <v>-3.5597440629623414</v>
      </c>
      <c r="C37" s="31">
        <f t="shared" si="1"/>
        <v>4.0975855284230436</v>
      </c>
      <c r="D37" s="21"/>
      <c r="E37" s="31" t="s">
        <v>126</v>
      </c>
      <c r="F37" s="31">
        <f t="shared" si="2"/>
        <v>-2.9934431472893013</v>
      </c>
      <c r="G37" s="31">
        <f t="shared" si="3"/>
        <v>3.2662721893491122</v>
      </c>
      <c r="H37" s="21"/>
      <c r="I37" s="31" t="s">
        <v>126</v>
      </c>
      <c r="J37" s="31">
        <f t="shared" si="4"/>
        <v>-2.8809216534214834</v>
      </c>
      <c r="K37" s="31">
        <f t="shared" si="5"/>
        <v>2.5941313650463016</v>
      </c>
    </row>
    <row r="38" spans="1:11">
      <c r="A38" s="31" t="s">
        <v>127</v>
      </c>
      <c r="B38" s="31">
        <f t="shared" si="0"/>
        <v>-2.5885407928252215</v>
      </c>
      <c r="C38" s="31">
        <f t="shared" si="1"/>
        <v>2.8581288226591219</v>
      </c>
      <c r="D38" s="21"/>
      <c r="E38" s="31" t="s">
        <v>127</v>
      </c>
      <c r="F38" s="31">
        <f t="shared" si="2"/>
        <v>-2.8536702382856229</v>
      </c>
      <c r="G38" s="31">
        <f t="shared" si="3"/>
        <v>2.9363505517351669</v>
      </c>
      <c r="H38" s="21"/>
      <c r="I38" s="31" t="s">
        <v>127</v>
      </c>
      <c r="J38" s="31">
        <f t="shared" si="4"/>
        <v>-2.9843170994935888</v>
      </c>
      <c r="K38" s="31">
        <f t="shared" si="5"/>
        <v>2.6828099410570485</v>
      </c>
    </row>
    <row r="39" spans="1:11">
      <c r="A39" s="31" t="s">
        <v>128</v>
      </c>
      <c r="B39" s="31">
        <f t="shared" si="0"/>
        <v>-2.9282903466894439</v>
      </c>
      <c r="C39" s="31">
        <f t="shared" si="1"/>
        <v>3.5711834418803288</v>
      </c>
      <c r="D39" s="21"/>
      <c r="E39" s="31" t="s">
        <v>128</v>
      </c>
      <c r="F39" s="31">
        <f t="shared" si="2"/>
        <v>-3.2544378698224854</v>
      </c>
      <c r="G39" s="31">
        <f t="shared" si="3"/>
        <v>3.2418039341116263</v>
      </c>
      <c r="H39" s="21"/>
      <c r="I39" s="31" t="s">
        <v>128</v>
      </c>
      <c r="J39" s="31">
        <f t="shared" si="4"/>
        <v>-3.0529958264465931</v>
      </c>
      <c r="K39" s="31">
        <f t="shared" si="5"/>
        <v>2.9699775850748296</v>
      </c>
    </row>
    <row r="40" spans="1:11">
      <c r="A40" s="31" t="s">
        <v>129</v>
      </c>
      <c r="B40" s="31">
        <f t="shared" si="0"/>
        <v>-2.0175251285023563</v>
      </c>
      <c r="C40" s="31">
        <f t="shared" si="1"/>
        <v>2.3311547671705077</v>
      </c>
      <c r="D40" s="21"/>
      <c r="E40" s="31" t="s">
        <v>129</v>
      </c>
      <c r="F40" s="31">
        <f t="shared" si="2"/>
        <v>-2.6403326403326401</v>
      </c>
      <c r="G40" s="31">
        <f t="shared" si="3"/>
        <v>2.6540860387014233</v>
      </c>
      <c r="H40" s="21"/>
      <c r="I40" s="31" t="s">
        <v>129</v>
      </c>
      <c r="J40" s="31">
        <f t="shared" si="4"/>
        <v>-3.4590304978830346</v>
      </c>
      <c r="K40" s="31">
        <f t="shared" si="5"/>
        <v>3.431672213794613</v>
      </c>
    </row>
    <row r="41" spans="1:11">
      <c r="A41" s="31" t="s">
        <v>130</v>
      </c>
      <c r="B41" s="31">
        <f t="shared" si="0"/>
        <v>-2.4297240821804982</v>
      </c>
      <c r="C41" s="31">
        <f t="shared" si="1"/>
        <v>3.0306727880054298</v>
      </c>
      <c r="D41" s="21"/>
      <c r="E41" s="31" t="s">
        <v>130</v>
      </c>
      <c r="F41" s="31">
        <f t="shared" si="2"/>
        <v>-2.1296977450823604</v>
      </c>
      <c r="G41" s="31">
        <f t="shared" si="3"/>
        <v>2.2787462018231248</v>
      </c>
      <c r="H41" s="21"/>
      <c r="I41" s="31" t="s">
        <v>130</v>
      </c>
      <c r="J41" s="31">
        <f t="shared" si="4"/>
        <v>-3.7948770197960768</v>
      </c>
      <c r="K41" s="31">
        <f t="shared" si="5"/>
        <v>3.8826122067003266</v>
      </c>
    </row>
    <row r="42" spans="1:11">
      <c r="A42" s="31" t="s">
        <v>131</v>
      </c>
      <c r="B42" s="31">
        <f t="shared" si="0"/>
        <v>-1.4726293793755625</v>
      </c>
      <c r="C42" s="31">
        <f t="shared" si="1"/>
        <v>1.8272501258331681</v>
      </c>
      <c r="D42" s="21"/>
      <c r="E42" s="31" t="s">
        <v>131</v>
      </c>
      <c r="F42" s="31">
        <f t="shared" si="2"/>
        <v>-1.5667679513833359</v>
      </c>
      <c r="G42" s="31">
        <f t="shared" si="3"/>
        <v>2.0522948984487446</v>
      </c>
      <c r="H42" s="21"/>
      <c r="I42" s="31" t="s">
        <v>131</v>
      </c>
      <c r="J42" s="31">
        <f t="shared" si="4"/>
        <v>-4.0005358450124904</v>
      </c>
      <c r="K42" s="31">
        <f t="shared" si="5"/>
        <v>4.1780816748552843</v>
      </c>
    </row>
    <row r="43" spans="1:11">
      <c r="A43" s="31" t="s">
        <v>132</v>
      </c>
      <c r="B43" s="31">
        <f t="shared" si="0"/>
        <v>-2.080823025181886</v>
      </c>
      <c r="C43" s="31">
        <f t="shared" si="1"/>
        <v>2.4516495584399736</v>
      </c>
      <c r="D43" s="21"/>
      <c r="E43" s="31" t="s">
        <v>132</v>
      </c>
      <c r="F43" s="31">
        <f t="shared" si="2"/>
        <v>-1.335838797377259</v>
      </c>
      <c r="G43" s="31">
        <f t="shared" si="3"/>
        <v>1.7386854309931232</v>
      </c>
      <c r="H43" s="21"/>
      <c r="I43" s="31" t="s">
        <v>132</v>
      </c>
      <c r="J43" s="31">
        <f t="shared" si="4"/>
        <v>-3.9144987584999358</v>
      </c>
      <c r="K43" s="31">
        <f t="shared" si="5"/>
        <v>4.1205349393589481</v>
      </c>
    </row>
    <row r="44" spans="1:11">
      <c r="A44" s="31" t="s">
        <v>133</v>
      </c>
      <c r="B44" s="31">
        <f t="shared" si="0"/>
        <v>-0.81562771685249302</v>
      </c>
      <c r="C44" s="31">
        <f t="shared" si="1"/>
        <v>0.89055564876530968</v>
      </c>
      <c r="D44" s="21"/>
      <c r="E44" s="31" t="s">
        <v>133</v>
      </c>
      <c r="F44" s="31">
        <f t="shared" si="2"/>
        <v>-1.1215416600031984</v>
      </c>
      <c r="G44" s="31">
        <f t="shared" si="3"/>
        <v>1.4172397249320325</v>
      </c>
      <c r="H44" s="21"/>
      <c r="I44" s="31" t="s">
        <v>133</v>
      </c>
      <c r="J44" s="31">
        <f t="shared" si="4"/>
        <v>-3.3820499467928542</v>
      </c>
      <c r="K44" s="31">
        <f t="shared" si="5"/>
        <v>3.6445007962204059</v>
      </c>
    </row>
    <row r="45" spans="1:11">
      <c r="A45" s="31" t="s">
        <v>134</v>
      </c>
      <c r="B45" s="31">
        <f t="shared" si="0"/>
        <v>-0.81619968579839242</v>
      </c>
      <c r="C45" s="31">
        <f t="shared" si="1"/>
        <v>0.98531183746930429</v>
      </c>
      <c r="D45" s="21"/>
      <c r="E45" s="31" t="s">
        <v>134</v>
      </c>
      <c r="F45" s="31">
        <f t="shared" si="2"/>
        <v>-0.97249320326243405</v>
      </c>
      <c r="G45" s="31">
        <f t="shared" si="3"/>
        <v>1.1194626579241964</v>
      </c>
      <c r="H45" s="21"/>
      <c r="I45" s="31" t="s">
        <v>134</v>
      </c>
      <c r="J45" s="31">
        <f t="shared" si="4"/>
        <v>-2.8937517452698471</v>
      </c>
      <c r="K45" s="31">
        <f t="shared" si="5"/>
        <v>3.1867684017479112</v>
      </c>
    </row>
    <row r="46" spans="1:11">
      <c r="A46" s="31" t="s">
        <v>135</v>
      </c>
      <c r="B46" s="31">
        <f t="shared" si="0"/>
        <v>-0.30676601131735887</v>
      </c>
      <c r="C46" s="31">
        <f t="shared" si="1"/>
        <v>0.29494531976877203</v>
      </c>
      <c r="D46" s="21"/>
      <c r="E46" s="31" t="s">
        <v>135</v>
      </c>
      <c r="F46" s="31">
        <f t="shared" si="2"/>
        <v>-0.64832880217495603</v>
      </c>
      <c r="G46" s="31">
        <f t="shared" si="3"/>
        <v>0.66416120262274103</v>
      </c>
      <c r="H46" s="21"/>
      <c r="I46" s="31" t="s">
        <v>135</v>
      </c>
      <c r="J46" s="31">
        <f t="shared" si="4"/>
        <v>-2.3505482977486962</v>
      </c>
      <c r="K46" s="31">
        <f t="shared" si="5"/>
        <v>2.7758281069576833</v>
      </c>
    </row>
    <row r="47" spans="1:11">
      <c r="A47" s="31" t="s">
        <v>136</v>
      </c>
      <c r="B47" s="31">
        <f t="shared" si="0"/>
        <v>-0.26463096563610572</v>
      </c>
      <c r="C47" s="31">
        <f t="shared" si="1"/>
        <v>0.30543141711026034</v>
      </c>
      <c r="D47" s="21"/>
      <c r="E47" s="31" t="s">
        <v>136</v>
      </c>
      <c r="F47" s="31">
        <f t="shared" si="2"/>
        <v>-0.28994082840236685</v>
      </c>
      <c r="G47" s="31">
        <f t="shared" si="3"/>
        <v>0.30673276827122981</v>
      </c>
      <c r="H47" s="21"/>
      <c r="I47" s="31" t="s">
        <v>136</v>
      </c>
      <c r="J47" s="31">
        <f t="shared" si="4"/>
        <v>-1.4426306216556857</v>
      </c>
      <c r="K47" s="31">
        <f t="shared" si="5"/>
        <v>1.876966966287047</v>
      </c>
    </row>
    <row r="48" spans="1:11">
      <c r="A48" s="31" t="s">
        <v>137</v>
      </c>
      <c r="B48" s="31">
        <f t="shared" si="0"/>
        <v>-4.5566859356649329E-2</v>
      </c>
      <c r="C48" s="31">
        <f t="shared" si="1"/>
        <v>4.5566859356649329E-2</v>
      </c>
      <c r="D48" s="21"/>
      <c r="E48" s="31" t="s">
        <v>137</v>
      </c>
      <c r="F48" s="31">
        <f t="shared" si="2"/>
        <v>-9.3395170318247248E-2</v>
      </c>
      <c r="G48" s="31">
        <f t="shared" si="3"/>
        <v>0.10810810810810811</v>
      </c>
      <c r="H48" s="21"/>
      <c r="I48" s="31" t="s">
        <v>137</v>
      </c>
      <c r="J48" s="31">
        <f t="shared" si="4"/>
        <v>-1.0824446607950129</v>
      </c>
      <c r="K48" s="31">
        <f t="shared" si="5"/>
        <v>1.7056475045471355</v>
      </c>
    </row>
    <row r="49" spans="1:11">
      <c r="A49" s="31" t="s">
        <v>138</v>
      </c>
      <c r="B49" s="31">
        <f t="shared" si="0"/>
        <v>-2.2688101520674769E-2</v>
      </c>
      <c r="C49" s="31">
        <f t="shared" si="1"/>
        <v>2.7835822033769046E-2</v>
      </c>
      <c r="D49" s="21"/>
      <c r="E49" s="31" t="s">
        <v>138</v>
      </c>
      <c r="F49" s="31">
        <f t="shared" si="2"/>
        <v>-1.5512553974092435E-2</v>
      </c>
      <c r="G49" s="31">
        <f t="shared" si="3"/>
        <v>2.4468255237486008E-2</v>
      </c>
      <c r="H49" s="21"/>
      <c r="I49" s="31" t="s">
        <v>138</v>
      </c>
      <c r="J49" s="31">
        <f t="shared" si="4"/>
        <v>-0.42829865434977848</v>
      </c>
      <c r="K49" s="31">
        <f t="shared" si="5"/>
        <v>0.84905019584757846</v>
      </c>
    </row>
    <row r="50" spans="1:11">
      <c r="A50" s="31" t="s">
        <v>139</v>
      </c>
      <c r="B50" s="31">
        <f t="shared" si="0"/>
        <v>-5.910345774293428E-3</v>
      </c>
      <c r="C50" s="31">
        <f t="shared" si="1"/>
        <v>8.388877873190672E-3</v>
      </c>
      <c r="D50" s="21"/>
      <c r="E50" s="31" t="s">
        <v>139</v>
      </c>
      <c r="F50" s="31">
        <f t="shared" si="2"/>
        <v>-1.5992323684631377E-3</v>
      </c>
      <c r="G50" s="31">
        <f t="shared" si="3"/>
        <v>3.9980809211578447E-3</v>
      </c>
      <c r="H50" s="21"/>
      <c r="I50" s="31" t="s">
        <v>139</v>
      </c>
      <c r="J50" s="31">
        <f t="shared" si="4"/>
        <v>-9.8867178360918032E-2</v>
      </c>
      <c r="K50" s="31">
        <f t="shared" si="5"/>
        <v>0.26339423853404881</v>
      </c>
    </row>
  </sheetData>
  <pageMargins left="0.7" right="0.7" top="0.75" bottom="0.75" header="0.3" footer="0.3"/>
  <ignoredErrors>
    <ignoredError sqref="A33:K33 A6:B6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7"/>
  <sheetViews>
    <sheetView zoomScaleNormal="100" workbookViewId="0">
      <selection activeCell="J3" sqref="J3"/>
    </sheetView>
  </sheetViews>
  <sheetFormatPr defaultRowHeight="14.4"/>
  <sheetData>
    <row r="1" spans="1:201" s="174" customFormat="1" ht="13.2">
      <c r="A1" s="171"/>
      <c r="B1" s="172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2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  <c r="DF1" s="173"/>
      <c r="DG1" s="173"/>
      <c r="DH1" s="173"/>
      <c r="DI1" s="173"/>
      <c r="DJ1" s="173"/>
      <c r="DK1" s="173"/>
      <c r="DL1" s="173"/>
      <c r="DM1" s="173"/>
      <c r="DN1" s="173"/>
      <c r="DO1" s="173"/>
      <c r="DP1" s="173"/>
      <c r="DQ1" s="173"/>
      <c r="DR1" s="173"/>
      <c r="DS1" s="173"/>
      <c r="DT1" s="173"/>
      <c r="DU1" s="173"/>
      <c r="DV1" s="173"/>
      <c r="DW1" s="173"/>
      <c r="DX1" s="173"/>
      <c r="DY1" s="173"/>
      <c r="DZ1" s="173"/>
    </row>
    <row r="2" spans="1:201" s="174" customFormat="1">
      <c r="A2" s="189"/>
      <c r="B2" s="190" t="s">
        <v>114</v>
      </c>
      <c r="C2" s="190" t="s">
        <v>115</v>
      </c>
      <c r="D2" s="190" t="s">
        <v>141</v>
      </c>
      <c r="E2"/>
      <c r="F2" s="55" t="s">
        <v>142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75" customFormat="1" ht="13.2">
      <c r="A3" s="191">
        <v>1974</v>
      </c>
      <c r="B3" s="192">
        <v>71.3</v>
      </c>
      <c r="C3" s="193">
        <v>75.599999999999994</v>
      </c>
      <c r="D3" s="194">
        <v>73.400000000000006</v>
      </c>
    </row>
    <row r="4" spans="1:201">
      <c r="A4" s="164">
        <v>1975</v>
      </c>
      <c r="B4" s="193">
        <v>71.099999999999994</v>
      </c>
      <c r="C4" s="193">
        <v>75.5</v>
      </c>
      <c r="D4" s="193">
        <v>73.3</v>
      </c>
    </row>
    <row r="5" spans="1:201">
      <c r="A5" s="191">
        <v>1976</v>
      </c>
      <c r="B5" s="193">
        <v>71.7</v>
      </c>
      <c r="C5" s="193">
        <v>75.8</v>
      </c>
      <c r="D5" s="193">
        <v>73.7</v>
      </c>
    </row>
    <row r="6" spans="1:201">
      <c r="A6" s="164">
        <v>1977</v>
      </c>
      <c r="B6" s="193">
        <v>71.8</v>
      </c>
      <c r="C6" s="193">
        <v>76.5</v>
      </c>
      <c r="D6" s="193">
        <v>74.099999999999994</v>
      </c>
    </row>
    <row r="7" spans="1:201">
      <c r="A7" s="191">
        <v>1978</v>
      </c>
      <c r="B7" s="193">
        <v>72</v>
      </c>
      <c r="C7" s="193">
        <v>76.599999999999994</v>
      </c>
      <c r="D7" s="193">
        <v>74.2</v>
      </c>
    </row>
    <row r="8" spans="1:201">
      <c r="A8" s="164">
        <v>1979</v>
      </c>
      <c r="B8" s="193">
        <v>72.099999999999994</v>
      </c>
      <c r="C8" s="193">
        <v>77.099999999999994</v>
      </c>
      <c r="D8" s="193">
        <v>74.5</v>
      </c>
    </row>
    <row r="9" spans="1:201">
      <c r="A9" s="191">
        <v>1980</v>
      </c>
      <c r="B9" s="193">
        <v>72.400000000000006</v>
      </c>
      <c r="C9" s="193">
        <v>76.8</v>
      </c>
      <c r="D9" s="193">
        <v>74.5</v>
      </c>
    </row>
    <row r="10" spans="1:201">
      <c r="A10" s="164">
        <v>1981</v>
      </c>
      <c r="B10" s="193">
        <v>73</v>
      </c>
      <c r="C10" s="193">
        <v>77.2</v>
      </c>
      <c r="D10" s="193">
        <v>75.099999999999994</v>
      </c>
    </row>
    <row r="11" spans="1:201">
      <c r="A11" s="191">
        <v>1982</v>
      </c>
      <c r="B11" s="193">
        <v>73.099999999999994</v>
      </c>
      <c r="C11" s="193">
        <v>77.7</v>
      </c>
      <c r="D11" s="193">
        <v>75.400000000000006</v>
      </c>
    </row>
    <row r="12" spans="1:201">
      <c r="A12" s="164">
        <v>1983</v>
      </c>
      <c r="B12" s="193">
        <v>72.7</v>
      </c>
      <c r="C12" s="193">
        <v>77.8</v>
      </c>
      <c r="D12" s="193">
        <v>75.2</v>
      </c>
    </row>
    <row r="13" spans="1:201">
      <c r="A13" s="191">
        <v>1984</v>
      </c>
      <c r="B13" s="193">
        <v>73.400000000000006</v>
      </c>
      <c r="C13" s="193">
        <v>78.5</v>
      </c>
      <c r="D13" s="193">
        <v>75.900000000000006</v>
      </c>
    </row>
    <row r="14" spans="1:201">
      <c r="A14" s="164">
        <v>1985</v>
      </c>
      <c r="B14" s="193">
        <v>73.5</v>
      </c>
      <c r="C14" s="193">
        <v>78.3</v>
      </c>
      <c r="D14" s="193">
        <v>75.8</v>
      </c>
    </row>
    <row r="15" spans="1:201">
      <c r="A15" s="191">
        <v>1986</v>
      </c>
      <c r="B15" s="193">
        <v>73.400000000000006</v>
      </c>
      <c r="C15" s="193">
        <v>78.900000000000006</v>
      </c>
      <c r="D15" s="193">
        <v>76.099999999999994</v>
      </c>
    </row>
    <row r="16" spans="1:201">
      <c r="A16" s="164">
        <v>1987</v>
      </c>
      <c r="B16" s="193">
        <v>74.099999999999994</v>
      </c>
      <c r="C16" s="193">
        <v>78.7</v>
      </c>
      <c r="D16" s="193">
        <v>76.3</v>
      </c>
    </row>
    <row r="17" spans="1:6">
      <c r="A17" s="191">
        <v>1988</v>
      </c>
      <c r="B17" s="193">
        <v>73.900000000000006</v>
      </c>
      <c r="C17" s="193">
        <v>78.8</v>
      </c>
      <c r="D17" s="193">
        <v>76.3</v>
      </c>
    </row>
    <row r="18" spans="1:6">
      <c r="A18" s="164">
        <v>1989</v>
      </c>
      <c r="B18" s="193">
        <v>75.099999999999994</v>
      </c>
      <c r="C18" s="193">
        <v>79.599999999999994</v>
      </c>
      <c r="D18" s="193">
        <v>77.3</v>
      </c>
    </row>
    <row r="19" spans="1:6">
      <c r="A19" s="191">
        <v>1990</v>
      </c>
      <c r="B19" s="193">
        <v>74.3</v>
      </c>
      <c r="C19" s="193">
        <v>79.8</v>
      </c>
      <c r="D19" s="193">
        <v>77</v>
      </c>
      <c r="F19" s="18" t="s">
        <v>188</v>
      </c>
    </row>
    <row r="20" spans="1:6">
      <c r="A20" s="164">
        <v>1991</v>
      </c>
      <c r="B20" s="193">
        <v>75.2</v>
      </c>
      <c r="C20" s="193">
        <v>80.2</v>
      </c>
      <c r="D20" s="193">
        <v>77.599999999999994</v>
      </c>
    </row>
    <row r="21" spans="1:6">
      <c r="A21" s="191">
        <v>1992</v>
      </c>
      <c r="B21" s="193">
        <v>74.8</v>
      </c>
      <c r="C21" s="193">
        <v>79.900000000000006</v>
      </c>
      <c r="D21" s="193">
        <v>77.3</v>
      </c>
    </row>
    <row r="22" spans="1:6">
      <c r="A22" s="164">
        <v>1993</v>
      </c>
      <c r="B22" s="193">
        <v>75.5</v>
      </c>
      <c r="C22" s="193">
        <v>79.8</v>
      </c>
      <c r="D22" s="193">
        <v>77.599999999999994</v>
      </c>
    </row>
    <row r="23" spans="1:6">
      <c r="A23" s="191">
        <v>1994</v>
      </c>
      <c r="B23" s="193">
        <v>75.5</v>
      </c>
      <c r="C23" s="193">
        <v>80.099999999999994</v>
      </c>
      <c r="D23" s="193">
        <v>77.8</v>
      </c>
    </row>
    <row r="24" spans="1:6">
      <c r="A24" s="164">
        <v>1995</v>
      </c>
      <c r="B24" s="193">
        <v>75.599999999999994</v>
      </c>
      <c r="C24" s="193">
        <v>80.5</v>
      </c>
      <c r="D24" s="193">
        <v>78</v>
      </c>
    </row>
    <row r="25" spans="1:6">
      <c r="A25" s="191">
        <v>1996</v>
      </c>
      <c r="B25" s="193">
        <v>75.400000000000006</v>
      </c>
      <c r="C25" s="193">
        <v>80.599999999999994</v>
      </c>
      <c r="D25" s="193">
        <v>77.900000000000006</v>
      </c>
    </row>
    <row r="26" spans="1:6">
      <c r="A26" s="164">
        <v>1997</v>
      </c>
      <c r="B26" s="193">
        <v>75.900000000000006</v>
      </c>
      <c r="C26" s="193">
        <v>81</v>
      </c>
      <c r="D26" s="193">
        <v>78.400000000000006</v>
      </c>
    </row>
    <row r="27" spans="1:6">
      <c r="A27" s="191">
        <v>1998</v>
      </c>
      <c r="B27" s="193">
        <v>75.7</v>
      </c>
      <c r="C27" s="193">
        <v>81.099999999999994</v>
      </c>
      <c r="D27" s="193">
        <v>78.400000000000006</v>
      </c>
    </row>
    <row r="28" spans="1:6">
      <c r="A28" s="164">
        <v>1999</v>
      </c>
      <c r="B28" s="193">
        <v>76.599999999999994</v>
      </c>
      <c r="C28" s="193">
        <v>81.099999999999994</v>
      </c>
      <c r="D28" s="193">
        <v>78.8</v>
      </c>
    </row>
    <row r="29" spans="1:6">
      <c r="A29" s="191">
        <v>2000</v>
      </c>
      <c r="B29" s="193">
        <v>77</v>
      </c>
      <c r="C29" s="193">
        <v>81.8</v>
      </c>
      <c r="D29" s="193">
        <v>79.3</v>
      </c>
    </row>
    <row r="30" spans="1:6">
      <c r="A30" s="164">
        <v>2001</v>
      </c>
      <c r="B30" s="193">
        <v>77</v>
      </c>
      <c r="C30" s="193">
        <v>82.5</v>
      </c>
      <c r="D30" s="193">
        <v>79.7</v>
      </c>
    </row>
    <row r="31" spans="1:6">
      <c r="A31" s="191">
        <v>2002</v>
      </c>
      <c r="B31" s="193">
        <v>77.2</v>
      </c>
      <c r="C31" s="193">
        <v>83</v>
      </c>
      <c r="D31" s="193">
        <v>80</v>
      </c>
    </row>
    <row r="32" spans="1:6">
      <c r="A32" s="164">
        <v>2003</v>
      </c>
      <c r="B32" s="193">
        <v>77.5</v>
      </c>
      <c r="C32" s="193">
        <v>83.1</v>
      </c>
      <c r="D32" s="193">
        <v>80.2</v>
      </c>
    </row>
    <row r="33" spans="1:4">
      <c r="A33" s="191">
        <v>2004</v>
      </c>
      <c r="B33" s="193">
        <v>77.900000000000006</v>
      </c>
      <c r="C33" s="193">
        <v>83</v>
      </c>
      <c r="D33" s="193">
        <v>80.400000000000006</v>
      </c>
    </row>
    <row r="34" spans="1:4">
      <c r="A34" s="164">
        <v>2005</v>
      </c>
      <c r="B34" s="193">
        <v>78</v>
      </c>
      <c r="C34" s="193">
        <v>83.3</v>
      </c>
      <c r="D34" s="193">
        <v>80.599999999999994</v>
      </c>
    </row>
    <row r="35" spans="1:4">
      <c r="A35" s="191">
        <v>2006</v>
      </c>
      <c r="B35" s="193">
        <v>78.3</v>
      </c>
      <c r="C35" s="193">
        <v>83.6</v>
      </c>
      <c r="D35" s="193">
        <v>80.900000000000006</v>
      </c>
    </row>
    <row r="36" spans="1:4">
      <c r="A36" s="164">
        <v>2007</v>
      </c>
      <c r="B36" s="193">
        <v>78.599999999999994</v>
      </c>
      <c r="C36" s="193">
        <v>83.7</v>
      </c>
      <c r="D36" s="193">
        <v>81.099999999999994</v>
      </c>
    </row>
    <row r="37" spans="1:4">
      <c r="A37" s="191">
        <v>2008</v>
      </c>
      <c r="B37" s="193">
        <v>79.2</v>
      </c>
      <c r="C37" s="193">
        <v>84.1</v>
      </c>
      <c r="D37" s="193">
        <v>81.599999999999994</v>
      </c>
    </row>
    <row r="38" spans="1:4">
      <c r="A38" s="164">
        <v>2009</v>
      </c>
      <c r="B38" s="193">
        <v>79.099999999999994</v>
      </c>
      <c r="C38" s="193">
        <v>84.4</v>
      </c>
      <c r="D38" s="193">
        <v>81.7</v>
      </c>
    </row>
    <row r="39" spans="1:4">
      <c r="A39" s="191">
        <v>2010</v>
      </c>
      <c r="B39" s="193">
        <v>79.400000000000006</v>
      </c>
      <c r="C39" s="193">
        <v>84.3</v>
      </c>
      <c r="D39" s="193">
        <v>81.8</v>
      </c>
    </row>
    <row r="40" spans="1:4">
      <c r="A40" s="164">
        <v>2011</v>
      </c>
      <c r="B40" s="193">
        <v>79.5</v>
      </c>
      <c r="C40" s="193">
        <v>84.6</v>
      </c>
      <c r="D40" s="193">
        <v>82</v>
      </c>
    </row>
    <row r="41" spans="1:4">
      <c r="A41" s="191">
        <v>2012</v>
      </c>
      <c r="B41" s="193">
        <v>79.900000000000006</v>
      </c>
      <c r="C41" s="193">
        <v>84.3</v>
      </c>
      <c r="D41" s="193">
        <v>82.1</v>
      </c>
    </row>
    <row r="42" spans="1:4">
      <c r="A42" s="164">
        <v>2013</v>
      </c>
      <c r="B42" s="193">
        <v>79.5</v>
      </c>
      <c r="C42" s="193">
        <v>85</v>
      </c>
      <c r="D42" s="193">
        <v>82.2</v>
      </c>
    </row>
    <row r="43" spans="1:4">
      <c r="A43" s="191">
        <v>2014</v>
      </c>
      <c r="B43" s="193">
        <v>79.900000000000006</v>
      </c>
      <c r="C43" s="193">
        <v>84.9</v>
      </c>
      <c r="D43" s="193">
        <v>82.4</v>
      </c>
    </row>
    <row r="44" spans="1:4">
      <c r="A44" s="164">
        <v>2015</v>
      </c>
      <c r="B44" s="193">
        <v>79.7</v>
      </c>
      <c r="C44" s="193">
        <v>84.4</v>
      </c>
      <c r="D44" s="193">
        <v>82</v>
      </c>
    </row>
    <row r="45" spans="1:4">
      <c r="A45" s="191">
        <v>2016</v>
      </c>
      <c r="B45" s="193">
        <v>80.599999999999994</v>
      </c>
      <c r="C45" s="193">
        <v>84.6</v>
      </c>
      <c r="D45" s="193">
        <v>82.6</v>
      </c>
    </row>
    <row r="46" spans="1:4">
      <c r="A46" s="164">
        <v>2017</v>
      </c>
      <c r="B46" s="193">
        <v>79.8</v>
      </c>
      <c r="C46" s="193">
        <v>84.8</v>
      </c>
      <c r="D46" s="193">
        <v>82.2</v>
      </c>
    </row>
    <row r="47" spans="1:4">
      <c r="A47" s="191">
        <v>2018</v>
      </c>
      <c r="B47" s="193">
        <v>80.3</v>
      </c>
      <c r="C47" s="193">
        <v>85.1</v>
      </c>
      <c r="D47" s="193">
        <v>82.6</v>
      </c>
    </row>
    <row r="48" spans="1:4">
      <c r="A48" s="164">
        <v>2019</v>
      </c>
      <c r="B48" s="193">
        <v>80.3</v>
      </c>
      <c r="C48" s="193">
        <v>84.7</v>
      </c>
      <c r="D48" s="193">
        <v>82.5</v>
      </c>
    </row>
    <row r="49" spans="1:4">
      <c r="A49" s="191">
        <v>2020</v>
      </c>
      <c r="B49" s="193">
        <v>80</v>
      </c>
      <c r="C49" s="193">
        <v>84.6</v>
      </c>
      <c r="D49" s="193">
        <v>82.2</v>
      </c>
    </row>
    <row r="50" spans="1:4">
      <c r="A50" s="164">
        <v>2021</v>
      </c>
      <c r="B50" s="193">
        <v>80</v>
      </c>
      <c r="C50" s="193">
        <v>84.6</v>
      </c>
      <c r="D50" s="193">
        <v>82.3</v>
      </c>
    </row>
    <row r="51" spans="1:4">
      <c r="A51" s="191">
        <v>2022</v>
      </c>
      <c r="B51" s="193">
        <v>79.900000000000006</v>
      </c>
      <c r="C51" s="193">
        <v>84.4</v>
      </c>
      <c r="D51" s="193">
        <v>82.1</v>
      </c>
    </row>
    <row r="52" spans="1:4">
      <c r="A52" s="164">
        <v>2023</v>
      </c>
      <c r="B52" s="193">
        <v>80.3</v>
      </c>
      <c r="C52" s="193">
        <v>84.7</v>
      </c>
      <c r="D52" s="193">
        <v>82.5</v>
      </c>
    </row>
    <row r="53" spans="1:4">
      <c r="A53" s="191">
        <v>2024</v>
      </c>
      <c r="B53" s="193">
        <v>81.099999999999994</v>
      </c>
      <c r="C53" s="193">
        <v>85.5</v>
      </c>
      <c r="D53" s="193">
        <v>83.2</v>
      </c>
    </row>
    <row r="54" spans="1:4">
      <c r="A54" s="164">
        <v>2025</v>
      </c>
      <c r="B54" s="193">
        <v>80.900000000000006</v>
      </c>
      <c r="C54" s="193">
        <v>85.4</v>
      </c>
      <c r="D54" s="193">
        <v>83.1</v>
      </c>
    </row>
    <row r="55" spans="1:4">
      <c r="A55" s="25" t="s">
        <v>143</v>
      </c>
      <c r="B55" s="25"/>
      <c r="C55" s="25"/>
      <c r="D55" s="25"/>
    </row>
    <row r="56" spans="1:4">
      <c r="A56" s="25"/>
      <c r="B56" s="25"/>
      <c r="C56" s="25"/>
      <c r="D56" s="25"/>
    </row>
    <row r="57" spans="1:4">
      <c r="A57" s="25"/>
      <c r="B57" s="25"/>
      <c r="C57" s="25"/>
      <c r="D57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P14" sqref="P14"/>
    </sheetView>
  </sheetViews>
  <sheetFormatPr defaultRowHeight="14.4"/>
  <cols>
    <col min="3" max="3" width="15.109375" customWidth="1"/>
  </cols>
  <sheetData>
    <row r="2" spans="1:6">
      <c r="B2" s="31" t="s">
        <v>144</v>
      </c>
      <c r="C2" s="31" t="s">
        <v>145</v>
      </c>
      <c r="F2" s="55" t="s">
        <v>183</v>
      </c>
    </row>
    <row r="3" spans="1:6">
      <c r="A3" s="31">
        <v>1952</v>
      </c>
      <c r="B3" s="31">
        <v>3.49</v>
      </c>
      <c r="C3" s="31">
        <v>30.7</v>
      </c>
    </row>
    <row r="4" spans="1:6">
      <c r="A4" s="31">
        <v>1953</v>
      </c>
      <c r="B4" s="31">
        <v>3.35</v>
      </c>
      <c r="C4" s="31">
        <v>30.42</v>
      </c>
    </row>
    <row r="5" spans="1:6">
      <c r="A5" s="31">
        <v>1954</v>
      </c>
      <c r="B5" s="31">
        <v>3.38</v>
      </c>
      <c r="C5" s="31">
        <v>30.41</v>
      </c>
    </row>
    <row r="6" spans="1:6">
      <c r="A6" s="31">
        <v>1955</v>
      </c>
      <c r="B6" s="31">
        <v>3.28</v>
      </c>
      <c r="C6" s="31">
        <v>30.35</v>
      </c>
    </row>
    <row r="7" spans="1:6">
      <c r="A7" s="31">
        <v>1956</v>
      </c>
      <c r="B7" s="31">
        <v>3.37</v>
      </c>
      <c r="C7" s="31">
        <v>30.17</v>
      </c>
    </row>
    <row r="8" spans="1:6">
      <c r="A8" s="31">
        <v>1957</v>
      </c>
      <c r="B8" s="31">
        <v>3.19</v>
      </c>
      <c r="C8" s="31">
        <v>30.13</v>
      </c>
    </row>
    <row r="9" spans="1:6">
      <c r="A9" s="31">
        <v>1958</v>
      </c>
      <c r="B9" s="31">
        <v>3.07</v>
      </c>
      <c r="C9" s="31">
        <v>30.12</v>
      </c>
    </row>
    <row r="10" spans="1:6">
      <c r="A10" s="31">
        <v>1959</v>
      </c>
      <c r="B10" s="31">
        <v>3.15</v>
      </c>
      <c r="C10" s="31">
        <v>29.86</v>
      </c>
    </row>
    <row r="11" spans="1:6">
      <c r="A11" s="31">
        <v>1960</v>
      </c>
      <c r="B11" s="31">
        <v>3.19</v>
      </c>
      <c r="C11" s="31">
        <v>29.88</v>
      </c>
    </row>
    <row r="12" spans="1:6">
      <c r="A12" s="31">
        <v>1961</v>
      </c>
      <c r="B12" s="31">
        <v>3.07</v>
      </c>
      <c r="C12" s="31">
        <v>29.69</v>
      </c>
    </row>
    <row r="13" spans="1:6">
      <c r="A13" s="31">
        <v>1962</v>
      </c>
      <c r="B13" s="31">
        <v>3.1</v>
      </c>
      <c r="C13" s="31">
        <v>29.79</v>
      </c>
    </row>
    <row r="14" spans="1:6">
      <c r="A14" s="31">
        <v>1963</v>
      </c>
      <c r="B14" s="31">
        <v>3</v>
      </c>
      <c r="C14" s="31">
        <v>29.67</v>
      </c>
    </row>
    <row r="15" spans="1:6">
      <c r="A15" s="31">
        <v>1964</v>
      </c>
      <c r="B15" s="31">
        <v>3.21</v>
      </c>
      <c r="C15" s="31">
        <v>29.34</v>
      </c>
    </row>
    <row r="16" spans="1:6">
      <c r="A16" s="31">
        <v>1965</v>
      </c>
      <c r="B16" s="31">
        <v>3.18</v>
      </c>
      <c r="C16" s="31">
        <v>29.11</v>
      </c>
    </row>
    <row r="17" spans="1:6">
      <c r="A17" s="31">
        <v>1966</v>
      </c>
      <c r="B17" s="31">
        <v>3.11</v>
      </c>
      <c r="C17" s="31">
        <v>29.13</v>
      </c>
    </row>
    <row r="18" spans="1:6">
      <c r="A18" s="31">
        <v>1967</v>
      </c>
      <c r="B18" s="31">
        <v>3.12</v>
      </c>
      <c r="C18" s="31">
        <v>29.03</v>
      </c>
    </row>
    <row r="19" spans="1:6">
      <c r="A19" s="31">
        <v>1968</v>
      </c>
      <c r="B19" s="31">
        <v>3.05</v>
      </c>
      <c r="C19" s="31">
        <v>29.01</v>
      </c>
    </row>
    <row r="20" spans="1:6">
      <c r="A20" s="31">
        <v>1969</v>
      </c>
      <c r="B20" s="31">
        <v>3.11</v>
      </c>
      <c r="C20" s="31">
        <v>29.12</v>
      </c>
      <c r="F20" s="18" t="s">
        <v>189</v>
      </c>
    </row>
    <row r="21" spans="1:6">
      <c r="A21" s="31">
        <v>1970</v>
      </c>
      <c r="B21" s="31">
        <v>2.91</v>
      </c>
      <c r="C21" s="31">
        <v>29.05</v>
      </c>
    </row>
    <row r="22" spans="1:6">
      <c r="A22" s="31">
        <v>1971</v>
      </c>
      <c r="B22" s="31">
        <v>2.89</v>
      </c>
      <c r="C22" s="31">
        <v>29.04</v>
      </c>
    </row>
    <row r="23" spans="1:6">
      <c r="A23" s="31">
        <v>1972</v>
      </c>
      <c r="B23" s="31">
        <v>2.79</v>
      </c>
      <c r="C23" s="31">
        <v>28.87</v>
      </c>
    </row>
    <row r="24" spans="1:6">
      <c r="A24" s="31">
        <v>1973</v>
      </c>
      <c r="B24" s="31">
        <v>2.72</v>
      </c>
      <c r="C24" s="31">
        <v>28.92</v>
      </c>
    </row>
    <row r="25" spans="1:6">
      <c r="A25" s="31">
        <v>1974</v>
      </c>
      <c r="B25" s="31">
        <v>2.73</v>
      </c>
      <c r="C25" s="31">
        <v>28.74</v>
      </c>
    </row>
    <row r="26" spans="1:6">
      <c r="A26" s="31">
        <v>1975</v>
      </c>
      <c r="B26" s="31">
        <v>2.64</v>
      </c>
      <c r="C26" s="31">
        <v>28.55</v>
      </c>
    </row>
    <row r="27" spans="1:6">
      <c r="A27" s="31">
        <v>1976</v>
      </c>
      <c r="B27" s="31">
        <v>2.57</v>
      </c>
      <c r="C27" s="31">
        <v>28.42</v>
      </c>
    </row>
    <row r="28" spans="1:6">
      <c r="A28" s="31">
        <v>1977</v>
      </c>
      <c r="B28" s="31">
        <v>2.39</v>
      </c>
      <c r="C28" s="31">
        <v>28.25</v>
      </c>
    </row>
    <row r="29" spans="1:6">
      <c r="A29" s="31">
        <v>1978</v>
      </c>
      <c r="B29" s="31">
        <v>2.27</v>
      </c>
      <c r="C29" s="31">
        <v>28.21</v>
      </c>
    </row>
    <row r="30" spans="1:6">
      <c r="A30" s="31">
        <v>1979</v>
      </c>
      <c r="B30" s="31">
        <v>2.13</v>
      </c>
      <c r="C30" s="31">
        <v>27.9</v>
      </c>
    </row>
    <row r="31" spans="1:6">
      <c r="A31" s="31">
        <v>1980</v>
      </c>
      <c r="B31" s="31">
        <v>2.04</v>
      </c>
      <c r="C31" s="31">
        <v>28.09</v>
      </c>
    </row>
    <row r="32" spans="1:6">
      <c r="A32" s="31">
        <v>1981</v>
      </c>
      <c r="B32" s="31">
        <v>2.02</v>
      </c>
      <c r="C32" s="31">
        <v>27.9</v>
      </c>
    </row>
    <row r="33" spans="1:3">
      <c r="A33" s="31">
        <v>1982</v>
      </c>
      <c r="B33" s="31">
        <v>2.02</v>
      </c>
      <c r="C33" s="31">
        <v>27.84</v>
      </c>
    </row>
    <row r="34" spans="1:3">
      <c r="A34" s="31">
        <v>1983</v>
      </c>
      <c r="B34" s="31">
        <v>1.91</v>
      </c>
      <c r="C34" s="31">
        <v>28</v>
      </c>
    </row>
    <row r="35" spans="1:3">
      <c r="A35" s="31">
        <v>1984</v>
      </c>
      <c r="B35" s="31">
        <v>1.86</v>
      </c>
      <c r="C35" s="31">
        <v>27.94</v>
      </c>
    </row>
    <row r="36" spans="1:3">
      <c r="A36" s="31">
        <v>1985</v>
      </c>
      <c r="B36" s="31">
        <v>1.77</v>
      </c>
      <c r="C36" s="31">
        <v>27.88</v>
      </c>
    </row>
    <row r="37" spans="1:3">
      <c r="A37" s="31">
        <v>1986</v>
      </c>
      <c r="B37" s="31">
        <v>1.68</v>
      </c>
      <c r="C37" s="31">
        <v>28.07</v>
      </c>
    </row>
    <row r="38" spans="1:3">
      <c r="A38" s="31">
        <v>1987</v>
      </c>
      <c r="B38" s="31">
        <v>1.7</v>
      </c>
      <c r="C38" s="31">
        <v>28.14</v>
      </c>
    </row>
    <row r="39" spans="1:3">
      <c r="A39" s="31">
        <v>1988</v>
      </c>
      <c r="B39" s="31">
        <v>1.67</v>
      </c>
      <c r="C39" s="31">
        <v>28.35</v>
      </c>
    </row>
    <row r="40" spans="1:3">
      <c r="A40" s="31">
        <v>1989</v>
      </c>
      <c r="B40" s="31">
        <v>1.67</v>
      </c>
      <c r="C40" s="31">
        <v>28.48</v>
      </c>
    </row>
    <row r="41" spans="1:3">
      <c r="A41" s="31">
        <v>1990</v>
      </c>
      <c r="B41" s="31">
        <v>1.66</v>
      </c>
      <c r="C41" s="31">
        <v>28.5</v>
      </c>
    </row>
    <row r="42" spans="1:3">
      <c r="A42" s="31">
        <v>1991</v>
      </c>
      <c r="B42" s="31">
        <v>1.54</v>
      </c>
      <c r="C42" s="31">
        <v>28.66</v>
      </c>
    </row>
    <row r="43" spans="1:3">
      <c r="A43" s="31">
        <v>1992</v>
      </c>
      <c r="B43" s="31">
        <v>1.55</v>
      </c>
      <c r="C43" s="31">
        <v>29.14</v>
      </c>
    </row>
    <row r="44" spans="1:3">
      <c r="A44" s="31">
        <v>1993</v>
      </c>
      <c r="B44" s="31">
        <v>1.42</v>
      </c>
      <c r="C44" s="31">
        <v>29.26</v>
      </c>
    </row>
    <row r="45" spans="1:3">
      <c r="A45" s="31">
        <v>1994</v>
      </c>
      <c r="B45" s="31">
        <v>1.35</v>
      </c>
      <c r="C45" s="31">
        <v>29.4</v>
      </c>
    </row>
    <row r="46" spans="1:3">
      <c r="A46" s="31">
        <v>1995</v>
      </c>
      <c r="B46" s="31">
        <v>1.31</v>
      </c>
      <c r="C46" s="31">
        <v>29.59</v>
      </c>
    </row>
    <row r="47" spans="1:3">
      <c r="A47" s="31">
        <v>1996</v>
      </c>
      <c r="B47" s="31">
        <v>1.26</v>
      </c>
      <c r="C47" s="31">
        <v>29.67</v>
      </c>
    </row>
    <row r="48" spans="1:3">
      <c r="A48" s="31">
        <v>1997</v>
      </c>
      <c r="B48" s="31">
        <v>1.3</v>
      </c>
      <c r="C48" s="31">
        <v>29.87</v>
      </c>
    </row>
    <row r="49" spans="1:3">
      <c r="A49" s="31">
        <v>1998</v>
      </c>
      <c r="B49" s="31">
        <v>1.23</v>
      </c>
      <c r="C49" s="31">
        <v>30.08</v>
      </c>
    </row>
    <row r="50" spans="1:3">
      <c r="A50" s="31">
        <v>1999</v>
      </c>
      <c r="B50" s="31">
        <v>1.23</v>
      </c>
      <c r="C50" s="31">
        <v>30.1</v>
      </c>
    </row>
    <row r="51" spans="1:3">
      <c r="A51" s="31">
        <v>2000</v>
      </c>
      <c r="B51" s="31">
        <v>1.25</v>
      </c>
      <c r="C51" s="31">
        <v>30.3</v>
      </c>
    </row>
    <row r="52" spans="1:3">
      <c r="A52" s="31">
        <v>2001</v>
      </c>
      <c r="B52" s="31">
        <v>1.21</v>
      </c>
      <c r="C52" s="31">
        <v>30.61</v>
      </c>
    </row>
    <row r="53" spans="1:3">
      <c r="A53" s="31">
        <v>2002</v>
      </c>
      <c r="B53" s="31">
        <v>1.24</v>
      </c>
      <c r="C53" s="31">
        <v>30.83</v>
      </c>
    </row>
    <row r="54" spans="1:3">
      <c r="A54" s="31">
        <v>2003</v>
      </c>
      <c r="B54" s="31">
        <v>1.21</v>
      </c>
      <c r="C54" s="31">
        <v>31.04</v>
      </c>
    </row>
    <row r="55" spans="1:3">
      <c r="A55" s="31">
        <v>2004</v>
      </c>
      <c r="B55" s="31">
        <v>1.23</v>
      </c>
      <c r="C55" s="31">
        <v>31.08</v>
      </c>
    </row>
    <row r="56" spans="1:3">
      <c r="A56" s="31">
        <v>2005</v>
      </c>
      <c r="B56" s="31">
        <v>1.1599999999999999</v>
      </c>
      <c r="C56" s="31">
        <v>31.2</v>
      </c>
    </row>
    <row r="57" spans="1:3">
      <c r="A57" s="31">
        <v>2006</v>
      </c>
      <c r="B57" s="31">
        <v>1.2</v>
      </c>
      <c r="C57" s="31">
        <v>31.41</v>
      </c>
    </row>
    <row r="58" spans="1:3">
      <c r="A58" s="31">
        <v>2007</v>
      </c>
      <c r="B58" s="31">
        <v>1.2</v>
      </c>
      <c r="C58" s="31">
        <v>31.48</v>
      </c>
    </row>
    <row r="59" spans="1:3">
      <c r="A59" s="31">
        <v>2008</v>
      </c>
      <c r="B59" s="31">
        <v>1.23</v>
      </c>
      <c r="C59" s="31">
        <v>31.63</v>
      </c>
    </row>
    <row r="60" spans="1:3">
      <c r="A60" s="31">
        <v>2009</v>
      </c>
      <c r="B60" s="31">
        <v>1.2</v>
      </c>
      <c r="C60" s="31">
        <v>31.99</v>
      </c>
    </row>
    <row r="61" spans="1:3">
      <c r="A61" s="31">
        <v>2010</v>
      </c>
      <c r="B61" s="31">
        <v>1.2</v>
      </c>
      <c r="C61" s="31">
        <v>31.96</v>
      </c>
    </row>
    <row r="62" spans="1:3">
      <c r="A62" s="31">
        <v>2011</v>
      </c>
      <c r="B62" s="31">
        <v>1.19</v>
      </c>
      <c r="C62" s="31">
        <v>31.94</v>
      </c>
    </row>
    <row r="63" spans="1:3">
      <c r="A63" s="31">
        <v>2012</v>
      </c>
      <c r="B63" s="31">
        <v>1.22</v>
      </c>
      <c r="C63" s="31">
        <v>32.06</v>
      </c>
    </row>
    <row r="64" spans="1:3">
      <c r="A64" s="31">
        <v>2013</v>
      </c>
      <c r="B64" s="31">
        <v>1.1299999999999999</v>
      </c>
      <c r="C64" s="31">
        <v>32.229999999999997</v>
      </c>
    </row>
    <row r="65" spans="1:3">
      <c r="A65" s="31">
        <v>2014</v>
      </c>
      <c r="B65" s="31">
        <v>1.1599999999999999</v>
      </c>
      <c r="C65" s="31">
        <v>32.299999999999997</v>
      </c>
    </row>
    <row r="66" spans="1:3">
      <c r="A66" s="31">
        <v>2015</v>
      </c>
      <c r="B66" s="31">
        <v>1.18</v>
      </c>
      <c r="C66" s="31">
        <v>32.24</v>
      </c>
    </row>
    <row r="67" spans="1:3">
      <c r="A67" s="31">
        <v>2016</v>
      </c>
      <c r="B67" s="31">
        <v>1.18</v>
      </c>
      <c r="C67" s="31">
        <v>32.46</v>
      </c>
    </row>
    <row r="68" spans="1:3">
      <c r="A68" s="31">
        <v>2017</v>
      </c>
      <c r="B68" s="31">
        <v>1.2</v>
      </c>
      <c r="C68" s="31">
        <v>32.72</v>
      </c>
    </row>
    <row r="69" spans="1:3">
      <c r="A69" s="31">
        <v>2018</v>
      </c>
      <c r="B69" s="31">
        <v>1.1399999999999999</v>
      </c>
      <c r="C69" s="31">
        <v>32.549999999999997</v>
      </c>
    </row>
    <row r="70" spans="1:3">
      <c r="A70" s="31">
        <v>2019</v>
      </c>
      <c r="B70" s="31">
        <v>1.1499999999999999</v>
      </c>
      <c r="C70" s="31">
        <v>32.76</v>
      </c>
    </row>
    <row r="71" spans="1:3">
      <c r="A71" s="31">
        <v>2020</v>
      </c>
      <c r="B71" s="31">
        <v>1.1399999999999999</v>
      </c>
      <c r="C71" s="31">
        <v>33.03</v>
      </c>
    </row>
    <row r="72" spans="1:3">
      <c r="A72" s="31">
        <v>2021</v>
      </c>
      <c r="B72" s="31">
        <v>1.1100000000000001</v>
      </c>
      <c r="C72" s="31">
        <v>33.03</v>
      </c>
    </row>
    <row r="73" spans="1:3">
      <c r="A73" s="31">
        <v>2022</v>
      </c>
      <c r="B73" s="31">
        <v>1.1000000000000001</v>
      </c>
      <c r="C73" s="31">
        <v>33.119999999999997</v>
      </c>
    </row>
    <row r="74" spans="1:3">
      <c r="A74" s="31">
        <v>2023</v>
      </c>
      <c r="B74" s="31">
        <v>1.0900000000000001</v>
      </c>
      <c r="C74" s="31">
        <v>33.1</v>
      </c>
    </row>
    <row r="75" spans="1:3">
      <c r="A75" s="31">
        <v>2024</v>
      </c>
      <c r="B75" s="31">
        <v>1.0900000000000001</v>
      </c>
      <c r="C75" s="31">
        <v>33.21</v>
      </c>
    </row>
    <row r="76" spans="1:3">
      <c r="A76" s="31">
        <v>2025</v>
      </c>
      <c r="B76" s="31">
        <v>1.08</v>
      </c>
      <c r="C76" s="31">
        <v>33.61</v>
      </c>
    </row>
    <row r="77" spans="1:3">
      <c r="A77" s="21" t="s">
        <v>147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Normal="100" workbookViewId="0">
      <selection activeCell="H11" sqref="H11:I12"/>
    </sheetView>
  </sheetViews>
  <sheetFormatPr defaultRowHeight="14.4"/>
  <cols>
    <col min="1" max="1" width="7.44140625" style="177" customWidth="1"/>
    <col min="2" max="2" width="9.44140625" style="177" customWidth="1"/>
    <col min="3" max="3" width="9" style="177" customWidth="1"/>
    <col min="4" max="4" width="9.44140625" style="177" customWidth="1"/>
    <col min="5" max="5" width="7.44140625" style="177" customWidth="1"/>
    <col min="6" max="6" width="9.44140625" style="177" customWidth="1"/>
    <col min="7" max="7" width="10" style="177" customWidth="1"/>
    <col min="8" max="8" width="8.88671875" style="177" customWidth="1"/>
    <col min="9" max="9" width="7.44140625" style="177" customWidth="1"/>
    <col min="10" max="10" width="9" style="177" customWidth="1"/>
  </cols>
  <sheetData>
    <row r="2" spans="1:12">
      <c r="A2" s="273" t="s">
        <v>148</v>
      </c>
      <c r="B2" s="275" t="s">
        <v>149</v>
      </c>
      <c r="C2" s="275"/>
      <c r="D2" s="275"/>
      <c r="E2" s="195"/>
      <c r="F2" s="275" t="s">
        <v>150</v>
      </c>
      <c r="G2" s="275"/>
      <c r="H2" s="275"/>
      <c r="I2" s="275"/>
      <c r="J2" s="276" t="s">
        <v>151</v>
      </c>
    </row>
    <row r="3" spans="1:12" ht="48">
      <c r="A3" s="274"/>
      <c r="B3" s="196" t="s">
        <v>111</v>
      </c>
      <c r="C3" s="196" t="s">
        <v>152</v>
      </c>
      <c r="D3" s="196" t="s">
        <v>68</v>
      </c>
      <c r="E3" s="196"/>
      <c r="F3" s="197" t="s">
        <v>153</v>
      </c>
      <c r="G3" s="197" t="s">
        <v>62</v>
      </c>
      <c r="H3" s="197" t="s">
        <v>63</v>
      </c>
      <c r="I3" s="197" t="s">
        <v>154</v>
      </c>
      <c r="J3" s="277"/>
      <c r="L3" s="55" t="s">
        <v>191</v>
      </c>
    </row>
    <row r="4" spans="1:12">
      <c r="A4" s="198">
        <v>1951</v>
      </c>
      <c r="B4" s="199">
        <v>157023</v>
      </c>
      <c r="C4" s="199">
        <v>125111</v>
      </c>
      <c r="D4" s="199">
        <v>282134</v>
      </c>
      <c r="E4" s="199"/>
      <c r="F4" s="199">
        <v>232013</v>
      </c>
      <c r="G4" s="199">
        <v>12650</v>
      </c>
      <c r="H4" s="199">
        <v>9209</v>
      </c>
      <c r="I4" s="199">
        <v>2862</v>
      </c>
      <c r="J4" s="200">
        <v>538868</v>
      </c>
    </row>
    <row r="5" spans="1:12">
      <c r="A5" s="198">
        <v>1961</v>
      </c>
      <c r="B5" s="199">
        <v>113519</v>
      </c>
      <c r="C5" s="199">
        <v>126071</v>
      </c>
      <c r="D5" s="199">
        <v>239590</v>
      </c>
      <c r="E5" s="199"/>
      <c r="F5" s="199">
        <v>277381</v>
      </c>
      <c r="G5" s="199">
        <v>25850</v>
      </c>
      <c r="H5" s="199">
        <v>14451</v>
      </c>
      <c r="I5" s="199">
        <v>3932</v>
      </c>
      <c r="J5" s="200">
        <v>561204</v>
      </c>
      <c r="L5" s="176"/>
    </row>
    <row r="6" spans="1:12">
      <c r="A6" s="198">
        <v>1971</v>
      </c>
      <c r="B6" s="199">
        <v>73912</v>
      </c>
      <c r="C6" s="199">
        <v>189682</v>
      </c>
      <c r="D6" s="199">
        <v>263594</v>
      </c>
      <c r="E6" s="199"/>
      <c r="F6" s="199">
        <v>183182</v>
      </c>
      <c r="G6" s="199">
        <v>55086</v>
      </c>
      <c r="H6" s="199">
        <v>28953</v>
      </c>
      <c r="I6" s="199">
        <v>5764</v>
      </c>
      <c r="J6" s="200">
        <v>536579</v>
      </c>
    </row>
    <row r="7" spans="1:12">
      <c r="A7" s="198">
        <v>1981</v>
      </c>
      <c r="B7" s="199">
        <v>50049</v>
      </c>
      <c r="C7" s="199">
        <v>141484</v>
      </c>
      <c r="D7" s="199">
        <v>191533</v>
      </c>
      <c r="E7" s="199"/>
      <c r="F7" s="199">
        <v>189445</v>
      </c>
      <c r="G7" s="199">
        <v>106929</v>
      </c>
      <c r="H7" s="199">
        <v>58313</v>
      </c>
      <c r="I7" s="199">
        <v>10836</v>
      </c>
      <c r="J7" s="200">
        <v>557056</v>
      </c>
    </row>
    <row r="8" spans="1:12">
      <c r="A8" s="198">
        <v>1991</v>
      </c>
      <c r="B8" s="200">
        <v>37616</v>
      </c>
      <c r="C8" s="200">
        <v>105093</v>
      </c>
      <c r="D8" s="200">
        <v>142709</v>
      </c>
      <c r="E8" s="200"/>
      <c r="F8" s="200">
        <v>161749</v>
      </c>
      <c r="G8" s="200">
        <v>154599</v>
      </c>
      <c r="H8" s="200">
        <v>92626</v>
      </c>
      <c r="I8" s="200">
        <v>15710</v>
      </c>
      <c r="J8" s="200">
        <v>567393</v>
      </c>
    </row>
    <row r="9" spans="1:12">
      <c r="A9" s="198">
        <v>2001</v>
      </c>
      <c r="B9" s="200">
        <v>23472</v>
      </c>
      <c r="C9" s="200">
        <v>79820</v>
      </c>
      <c r="D9" s="200">
        <v>103292</v>
      </c>
      <c r="E9" s="200"/>
      <c r="F9" s="200">
        <v>128681</v>
      </c>
      <c r="G9" s="200">
        <v>148135</v>
      </c>
      <c r="H9" s="200">
        <v>147100</v>
      </c>
      <c r="I9" s="200">
        <v>37001</v>
      </c>
      <c r="J9" s="200">
        <v>564209</v>
      </c>
    </row>
    <row r="10" spans="1:12">
      <c r="A10" s="198">
        <v>2011</v>
      </c>
      <c r="B10" s="200">
        <v>15050</v>
      </c>
      <c r="C10" s="200">
        <v>55773</v>
      </c>
      <c r="D10" s="200">
        <v>70823</v>
      </c>
      <c r="E10" s="200"/>
      <c r="F10" s="200">
        <v>106719</v>
      </c>
      <c r="G10" s="200">
        <v>151002</v>
      </c>
      <c r="H10" s="200">
        <v>164877</v>
      </c>
      <c r="I10" s="200">
        <v>56480</v>
      </c>
      <c r="J10" s="200">
        <v>549901</v>
      </c>
    </row>
    <row r="11" spans="1:12">
      <c r="A11" s="198">
        <v>2021</v>
      </c>
      <c r="B11" s="199">
        <v>5734</v>
      </c>
      <c r="C11" s="199">
        <v>23313</v>
      </c>
      <c r="D11" s="199">
        <v>29047</v>
      </c>
      <c r="E11" s="199"/>
      <c r="F11" s="199">
        <v>79321</v>
      </c>
      <c r="G11" s="199">
        <v>140755</v>
      </c>
      <c r="H11" s="121">
        <v>184648</v>
      </c>
      <c r="I11" s="121">
        <v>73203</v>
      </c>
      <c r="J11" s="199">
        <v>506974</v>
      </c>
    </row>
    <row r="12" spans="1:12">
      <c r="A12" s="201">
        <v>2024</v>
      </c>
      <c r="B12" s="202">
        <v>5275</v>
      </c>
      <c r="C12" s="202">
        <v>20892</v>
      </c>
      <c r="D12" s="202">
        <v>26167</v>
      </c>
      <c r="E12" s="202"/>
      <c r="F12" s="202">
        <v>72779</v>
      </c>
      <c r="G12" s="202">
        <v>136465</v>
      </c>
      <c r="H12" s="246">
        <v>187132</v>
      </c>
      <c r="I12" s="246">
        <v>75818</v>
      </c>
      <c r="J12" s="202">
        <v>498361</v>
      </c>
    </row>
    <row r="16" spans="1:12">
      <c r="L16" s="18" t="s">
        <v>156</v>
      </c>
    </row>
    <row r="17" spans="1:12">
      <c r="L17" s="238" t="s">
        <v>190</v>
      </c>
    </row>
    <row r="18" spans="1:12">
      <c r="B18" s="206"/>
      <c r="C18" s="206"/>
      <c r="D18" s="206"/>
      <c r="E18" s="206"/>
      <c r="F18" s="206"/>
      <c r="L18" s="17"/>
    </row>
    <row r="19" spans="1:12">
      <c r="A19" s="204"/>
      <c r="B19" s="204" t="s">
        <v>111</v>
      </c>
      <c r="C19" s="204" t="s">
        <v>157</v>
      </c>
      <c r="D19" s="204" t="s">
        <v>62</v>
      </c>
      <c r="E19" s="204" t="s">
        <v>63</v>
      </c>
      <c r="F19" s="204" t="s">
        <v>64</v>
      </c>
    </row>
    <row r="20" spans="1:12">
      <c r="A20" s="198">
        <v>1951</v>
      </c>
      <c r="B20" s="21">
        <f>B4*100/$J4</f>
        <v>29.139418187756558</v>
      </c>
      <c r="C20" s="203">
        <f>(C4+F4)*100/$J4</f>
        <v>66.273001922548744</v>
      </c>
      <c r="D20" s="21">
        <f>G4*100/$J4</f>
        <v>2.3475136768188127</v>
      </c>
      <c r="E20" s="21">
        <f>H4*100/$J4</f>
        <v>1.7089528418833555</v>
      </c>
      <c r="F20" s="21">
        <f>I4*100/$J4</f>
        <v>0.53111337099252509</v>
      </c>
    </row>
    <row r="21" spans="1:12">
      <c r="A21" s="198">
        <v>1961</v>
      </c>
      <c r="B21" s="21">
        <f t="shared" ref="B21:B28" si="0">B5*100/$J5</f>
        <v>20.227760315322058</v>
      </c>
      <c r="C21" s="203">
        <f t="shared" ref="C21:C28" si="1">(C5+F5)*100/$J5</f>
        <v>71.890435563538389</v>
      </c>
      <c r="D21" s="21">
        <f t="shared" ref="D21:F28" si="2">G5*100/$J5</f>
        <v>4.6061681670123518</v>
      </c>
      <c r="E21" s="21">
        <f t="shared" si="2"/>
        <v>2.5749994654350288</v>
      </c>
      <c r="F21" s="21">
        <f t="shared" si="2"/>
        <v>0.70063648869216899</v>
      </c>
    </row>
    <row r="22" spans="1:12">
      <c r="A22" s="198">
        <v>1971</v>
      </c>
      <c r="B22" s="21">
        <f t="shared" si="0"/>
        <v>13.774672508614762</v>
      </c>
      <c r="C22" s="203">
        <f t="shared" si="1"/>
        <v>69.489115302686088</v>
      </c>
      <c r="D22" s="21">
        <f t="shared" si="2"/>
        <v>10.266149066586653</v>
      </c>
      <c r="E22" s="21">
        <f t="shared" si="2"/>
        <v>5.3958503780431215</v>
      </c>
      <c r="F22" s="21">
        <f t="shared" si="2"/>
        <v>1.0742127440693727</v>
      </c>
    </row>
    <row r="23" spans="1:12">
      <c r="A23" s="198">
        <v>1981</v>
      </c>
      <c r="B23" s="21">
        <f t="shared" si="0"/>
        <v>8.984554515165442</v>
      </c>
      <c r="C23" s="203">
        <f t="shared" si="1"/>
        <v>59.406774184283087</v>
      </c>
      <c r="D23" s="21">
        <f t="shared" si="2"/>
        <v>19.195377125459558</v>
      </c>
      <c r="E23" s="21">
        <f t="shared" si="2"/>
        <v>10.468067842371324</v>
      </c>
      <c r="F23" s="21">
        <f t="shared" si="2"/>
        <v>1.9452263327205883</v>
      </c>
    </row>
    <row r="24" spans="1:12">
      <c r="A24" s="198">
        <v>1991</v>
      </c>
      <c r="B24" s="21">
        <f t="shared" si="0"/>
        <v>6.6296200340857219</v>
      </c>
      <c r="C24" s="203">
        <f t="shared" si="1"/>
        <v>47.029483973189656</v>
      </c>
      <c r="D24" s="21">
        <f t="shared" si="2"/>
        <v>27.247251904764422</v>
      </c>
      <c r="E24" s="21">
        <f t="shared" si="2"/>
        <v>16.324840102010423</v>
      </c>
      <c r="F24" s="21">
        <f t="shared" si="2"/>
        <v>2.7688039859497739</v>
      </c>
    </row>
    <row r="25" spans="1:12">
      <c r="A25" s="198">
        <v>2001</v>
      </c>
      <c r="B25" s="21">
        <f t="shared" si="0"/>
        <v>4.1601605078968964</v>
      </c>
      <c r="C25" s="203">
        <f t="shared" si="1"/>
        <v>36.954568253962627</v>
      </c>
      <c r="D25" s="21">
        <f t="shared" si="2"/>
        <v>26.25534154896501</v>
      </c>
      <c r="E25" s="21">
        <f t="shared" si="2"/>
        <v>26.071898888532441</v>
      </c>
      <c r="F25" s="21">
        <f t="shared" si="2"/>
        <v>6.5580308006430243</v>
      </c>
    </row>
    <row r="26" spans="1:12">
      <c r="A26" s="198">
        <v>2011</v>
      </c>
      <c r="B26" s="21">
        <f t="shared" si="0"/>
        <v>2.7368562704923249</v>
      </c>
      <c r="C26" s="203">
        <f t="shared" si="1"/>
        <v>29.549318877397933</v>
      </c>
      <c r="D26" s="21">
        <f t="shared" si="2"/>
        <v>27.459851864244655</v>
      </c>
      <c r="E26" s="21">
        <f t="shared" si="2"/>
        <v>29.983033309632098</v>
      </c>
      <c r="F26" s="21">
        <f t="shared" si="2"/>
        <v>10.270939678232992</v>
      </c>
    </row>
    <row r="27" spans="1:12">
      <c r="A27" s="198">
        <v>2021</v>
      </c>
      <c r="B27" s="21">
        <f t="shared" si="0"/>
        <v>1.1310244706829147</v>
      </c>
      <c r="C27" s="203">
        <f t="shared" si="1"/>
        <v>20.244430680863317</v>
      </c>
      <c r="D27" s="21">
        <f t="shared" si="2"/>
        <v>27.763751198286304</v>
      </c>
      <c r="E27" s="21">
        <f t="shared" si="2"/>
        <v>36.421591639807957</v>
      </c>
      <c r="F27" s="21">
        <f t="shared" si="2"/>
        <v>14.439202010359505</v>
      </c>
    </row>
    <row r="28" spans="1:12">
      <c r="A28" s="201">
        <v>2024</v>
      </c>
      <c r="B28" s="204">
        <f t="shared" si="0"/>
        <v>1.0584696635571402</v>
      </c>
      <c r="C28" s="205">
        <f t="shared" si="1"/>
        <v>18.795812673945193</v>
      </c>
      <c r="D28" s="204">
        <f t="shared" si="2"/>
        <v>27.382760689540312</v>
      </c>
      <c r="E28" s="204">
        <f t="shared" si="2"/>
        <v>37.549487219104222</v>
      </c>
      <c r="F28" s="204">
        <f t="shared" si="2"/>
        <v>15.213469753853131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A10" zoomScaleNormal="100" workbookViewId="0">
      <selection activeCell="F4" sqref="F4:H4"/>
    </sheetView>
  </sheetViews>
  <sheetFormatPr defaultRowHeight="14.4"/>
  <cols>
    <col min="1" max="1" width="14.88671875" customWidth="1"/>
    <col min="2" max="2" width="10.109375" bestFit="1" customWidth="1"/>
    <col min="3" max="3" width="9.109375" customWidth="1"/>
    <col min="4" max="4" width="8.88671875" customWidth="1"/>
    <col min="5" max="5" width="9.88671875" customWidth="1"/>
    <col min="6" max="6" width="12.55468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78"/>
      <c r="B3" s="19"/>
      <c r="C3" s="19"/>
      <c r="D3" s="19"/>
      <c r="E3" s="233"/>
      <c r="F3" s="19"/>
      <c r="G3" s="19"/>
      <c r="H3" s="19"/>
      <c r="I3" s="19"/>
    </row>
    <row r="4" spans="1:11" ht="48.75" customHeight="1">
      <c r="A4" s="21"/>
      <c r="B4" s="207" t="s">
        <v>158</v>
      </c>
      <c r="C4" s="207"/>
      <c r="D4" s="207"/>
      <c r="E4" s="211"/>
      <c r="F4" s="266" t="s">
        <v>159</v>
      </c>
      <c r="G4" s="266"/>
      <c r="H4" s="266"/>
      <c r="I4" s="179"/>
    </row>
    <row r="5" spans="1:11" ht="31.65" customHeight="1">
      <c r="A5" s="208" t="s">
        <v>160</v>
      </c>
      <c r="B5" s="209" t="s">
        <v>161</v>
      </c>
      <c r="C5" s="209" t="s">
        <v>162</v>
      </c>
      <c r="D5" s="209" t="s">
        <v>163</v>
      </c>
      <c r="E5" s="209"/>
      <c r="F5" s="209" t="s">
        <v>164</v>
      </c>
      <c r="G5" s="209" t="s">
        <v>165</v>
      </c>
      <c r="H5" s="209" t="s">
        <v>162</v>
      </c>
      <c r="I5" s="180"/>
    </row>
    <row r="6" spans="1:11">
      <c r="A6" s="214">
        <v>1961</v>
      </c>
      <c r="B6" s="210">
        <v>100586</v>
      </c>
      <c r="C6" s="210">
        <v>66228</v>
      </c>
      <c r="D6" s="210">
        <v>61245</v>
      </c>
      <c r="E6" s="211"/>
      <c r="F6" s="212">
        <v>746.84</v>
      </c>
      <c r="G6" s="213">
        <v>903.24</v>
      </c>
      <c r="H6" s="213">
        <v>575.30999999999995</v>
      </c>
      <c r="I6" s="181"/>
      <c r="K6" s="10" t="s">
        <v>192</v>
      </c>
    </row>
    <row r="7" spans="1:11">
      <c r="A7" s="214">
        <v>1970</v>
      </c>
      <c r="B7" s="210">
        <v>91873</v>
      </c>
      <c r="C7" s="210">
        <v>73968</v>
      </c>
      <c r="D7" s="210">
        <v>50631</v>
      </c>
      <c r="E7" s="215"/>
      <c r="F7" s="212">
        <v>671.54</v>
      </c>
      <c r="G7" s="213">
        <v>876.31</v>
      </c>
      <c r="H7" s="213">
        <v>624.99</v>
      </c>
      <c r="I7" s="181"/>
    </row>
    <row r="8" spans="1:11">
      <c r="A8" s="214">
        <v>1982</v>
      </c>
      <c r="B8" s="210">
        <v>85114</v>
      </c>
      <c r="C8" s="210">
        <v>71889</v>
      </c>
      <c r="D8" s="210">
        <v>31355</v>
      </c>
      <c r="E8" s="215"/>
      <c r="F8" s="212">
        <v>626.65</v>
      </c>
      <c r="G8" s="213">
        <v>857.8</v>
      </c>
      <c r="H8" s="213">
        <v>611.9</v>
      </c>
      <c r="I8" s="181"/>
    </row>
    <row r="9" spans="1:11">
      <c r="A9" s="214">
        <v>1990</v>
      </c>
      <c r="B9" s="210">
        <v>83355</v>
      </c>
      <c r="C9" s="210">
        <v>73032</v>
      </c>
      <c r="D9" s="210">
        <v>28672</v>
      </c>
      <c r="E9" s="215"/>
      <c r="F9" s="212">
        <v>624.13</v>
      </c>
      <c r="G9" s="213">
        <v>844.69</v>
      </c>
      <c r="H9" s="213">
        <v>613.36</v>
      </c>
      <c r="I9" s="181"/>
    </row>
    <row r="10" spans="1:11">
      <c r="A10" s="214">
        <v>2000</v>
      </c>
      <c r="B10" s="216">
        <v>81922</v>
      </c>
      <c r="C10" s="210">
        <v>71084</v>
      </c>
      <c r="D10" s="210">
        <v>20307</v>
      </c>
      <c r="E10" s="215"/>
      <c r="F10" s="212">
        <v>538.47</v>
      </c>
      <c r="G10" s="213">
        <v>719.1</v>
      </c>
      <c r="H10" s="213">
        <v>545.14</v>
      </c>
      <c r="I10" s="181"/>
    </row>
    <row r="11" spans="1:11">
      <c r="A11" s="214">
        <v>2010</v>
      </c>
      <c r="B11" s="217">
        <v>51756</v>
      </c>
      <c r="C11" s="218">
        <v>46930</v>
      </c>
      <c r="D11" s="217">
        <v>5847</v>
      </c>
      <c r="E11" s="219"/>
      <c r="F11" s="220">
        <v>519.12</v>
      </c>
      <c r="G11" s="221">
        <v>669.04</v>
      </c>
      <c r="H11" s="221">
        <v>596.79</v>
      </c>
      <c r="I11" s="181"/>
    </row>
    <row r="12" spans="1:11">
      <c r="A12" s="222">
        <v>2020</v>
      </c>
      <c r="B12" s="223">
        <v>33829</v>
      </c>
      <c r="C12" s="223">
        <v>27527</v>
      </c>
      <c r="D12" s="224">
        <v>6438</v>
      </c>
      <c r="E12" s="225"/>
      <c r="F12" s="226">
        <v>461.87</v>
      </c>
      <c r="G12" s="227">
        <v>624.67999999999995</v>
      </c>
      <c r="H12" s="227">
        <v>470.19</v>
      </c>
      <c r="I12" s="181"/>
    </row>
    <row r="13" spans="1:11">
      <c r="I13" s="181"/>
    </row>
    <row r="14" spans="1:11">
      <c r="B14" s="228"/>
      <c r="C14" s="228"/>
      <c r="D14" s="228"/>
      <c r="E14" s="228"/>
      <c r="F14" s="228"/>
      <c r="G14" s="228"/>
      <c r="H14" s="228"/>
      <c r="I14" s="229"/>
    </row>
    <row r="15" spans="1:11" ht="36">
      <c r="A15" s="208" t="s">
        <v>160</v>
      </c>
      <c r="B15" s="230" t="s">
        <v>167</v>
      </c>
      <c r="C15" s="230" t="s">
        <v>162</v>
      </c>
      <c r="D15" s="230" t="s">
        <v>163</v>
      </c>
      <c r="E15" s="208" t="s">
        <v>160</v>
      </c>
      <c r="F15" s="230" t="s">
        <v>168</v>
      </c>
      <c r="G15" s="231"/>
      <c r="H15" s="230" t="s">
        <v>169</v>
      </c>
      <c r="I15" s="230" t="s">
        <v>170</v>
      </c>
    </row>
    <row r="16" spans="1:11">
      <c r="A16" s="69">
        <v>1961</v>
      </c>
      <c r="B16" s="234">
        <f>+B6/1000</f>
        <v>100.586</v>
      </c>
      <c r="C16" s="234">
        <f t="shared" ref="C16:D16" si="0">+C6/1000</f>
        <v>66.227999999999994</v>
      </c>
      <c r="D16" s="234">
        <f t="shared" si="0"/>
        <v>61.244999999999997</v>
      </c>
      <c r="E16" s="214">
        <v>1961</v>
      </c>
      <c r="F16" s="234">
        <f>+F6</f>
        <v>746.84</v>
      </c>
      <c r="G16" s="234">
        <f>+G6</f>
        <v>903.24</v>
      </c>
      <c r="H16" s="235">
        <f>+G16-F16</f>
        <v>156.39999999999998</v>
      </c>
      <c r="I16" s="234">
        <f t="shared" ref="I16:I22" si="1">+H6</f>
        <v>575.30999999999995</v>
      </c>
    </row>
    <row r="17" spans="1:11">
      <c r="A17" s="69">
        <v>1970</v>
      </c>
      <c r="B17" s="234">
        <f t="shared" ref="B17:D22" si="2">+B7/1000</f>
        <v>91.873000000000005</v>
      </c>
      <c r="C17" s="234">
        <f t="shared" si="2"/>
        <v>73.968000000000004</v>
      </c>
      <c r="D17" s="234">
        <f t="shared" si="2"/>
        <v>50.631</v>
      </c>
      <c r="E17" s="214">
        <v>1970</v>
      </c>
      <c r="F17" s="234">
        <f t="shared" ref="F17:G22" si="3">+F7</f>
        <v>671.54</v>
      </c>
      <c r="G17" s="234">
        <f t="shared" si="3"/>
        <v>876.31</v>
      </c>
      <c r="H17" s="235">
        <f t="shared" ref="H17:H22" si="4">+G17-F17</f>
        <v>204.76999999999998</v>
      </c>
      <c r="I17" s="234">
        <f t="shared" si="1"/>
        <v>624.99</v>
      </c>
    </row>
    <row r="18" spans="1:11">
      <c r="A18" s="69">
        <v>1982</v>
      </c>
      <c r="B18" s="234">
        <f t="shared" si="2"/>
        <v>85.114000000000004</v>
      </c>
      <c r="C18" s="234">
        <f t="shared" si="2"/>
        <v>71.888999999999996</v>
      </c>
      <c r="D18" s="234">
        <f t="shared" si="2"/>
        <v>31.355</v>
      </c>
      <c r="E18" s="214">
        <v>1982</v>
      </c>
      <c r="F18" s="234">
        <f t="shared" si="3"/>
        <v>626.65</v>
      </c>
      <c r="G18" s="234">
        <f t="shared" si="3"/>
        <v>857.8</v>
      </c>
      <c r="H18" s="235">
        <f t="shared" si="4"/>
        <v>231.14999999999998</v>
      </c>
      <c r="I18" s="234">
        <f t="shared" si="1"/>
        <v>611.9</v>
      </c>
    </row>
    <row r="19" spans="1:11">
      <c r="A19" s="69">
        <v>1990</v>
      </c>
      <c r="B19" s="234">
        <f t="shared" si="2"/>
        <v>83.355000000000004</v>
      </c>
      <c r="C19" s="234">
        <f t="shared" si="2"/>
        <v>73.031999999999996</v>
      </c>
      <c r="D19" s="234">
        <f t="shared" si="2"/>
        <v>28.672000000000001</v>
      </c>
      <c r="E19" s="214">
        <v>1990</v>
      </c>
      <c r="F19" s="234">
        <f t="shared" si="3"/>
        <v>624.13</v>
      </c>
      <c r="G19" s="234">
        <f t="shared" si="3"/>
        <v>844.69</v>
      </c>
      <c r="H19" s="235">
        <f t="shared" si="4"/>
        <v>220.56000000000006</v>
      </c>
      <c r="I19" s="234">
        <f t="shared" si="1"/>
        <v>613.36</v>
      </c>
    </row>
    <row r="20" spans="1:11">
      <c r="A20" s="69">
        <v>2000</v>
      </c>
      <c r="B20" s="234">
        <f t="shared" si="2"/>
        <v>81.921999999999997</v>
      </c>
      <c r="C20" s="234">
        <f t="shared" si="2"/>
        <v>71.084000000000003</v>
      </c>
      <c r="D20" s="234">
        <f t="shared" si="2"/>
        <v>20.306999999999999</v>
      </c>
      <c r="E20" s="214">
        <v>2000</v>
      </c>
      <c r="F20" s="234">
        <f t="shared" si="3"/>
        <v>538.47</v>
      </c>
      <c r="G20" s="234">
        <f t="shared" si="3"/>
        <v>719.1</v>
      </c>
      <c r="H20" s="235">
        <f t="shared" si="4"/>
        <v>180.63</v>
      </c>
      <c r="I20" s="234">
        <f t="shared" si="1"/>
        <v>545.14</v>
      </c>
    </row>
    <row r="21" spans="1:11">
      <c r="A21" s="69">
        <v>2010</v>
      </c>
      <c r="B21" s="234">
        <f t="shared" si="2"/>
        <v>51.756</v>
      </c>
      <c r="C21" s="234">
        <f t="shared" si="2"/>
        <v>46.93</v>
      </c>
      <c r="D21" s="234">
        <f t="shared" si="2"/>
        <v>5.8470000000000004</v>
      </c>
      <c r="E21" s="214">
        <v>2010</v>
      </c>
      <c r="F21" s="234">
        <f t="shared" si="3"/>
        <v>519.12</v>
      </c>
      <c r="G21" s="234">
        <f t="shared" si="3"/>
        <v>669.04</v>
      </c>
      <c r="H21" s="235">
        <f t="shared" si="4"/>
        <v>149.91999999999996</v>
      </c>
      <c r="I21" s="234">
        <f t="shared" si="1"/>
        <v>596.79</v>
      </c>
    </row>
    <row r="22" spans="1:11">
      <c r="A22" s="232">
        <v>2020</v>
      </c>
      <c r="B22" s="236">
        <f t="shared" si="2"/>
        <v>33.829000000000001</v>
      </c>
      <c r="C22" s="236">
        <f t="shared" si="2"/>
        <v>27.527000000000001</v>
      </c>
      <c r="D22" s="236">
        <f t="shared" si="2"/>
        <v>6.4379999999999997</v>
      </c>
      <c r="E22" s="222">
        <v>2020</v>
      </c>
      <c r="F22" s="236">
        <f t="shared" si="3"/>
        <v>461.87</v>
      </c>
      <c r="G22" s="236">
        <f t="shared" si="3"/>
        <v>624.67999999999995</v>
      </c>
      <c r="H22" s="237">
        <f t="shared" si="4"/>
        <v>162.80999999999995</v>
      </c>
      <c r="I22" s="236">
        <f t="shared" si="1"/>
        <v>470.19</v>
      </c>
    </row>
    <row r="23" spans="1:11">
      <c r="I23" s="181"/>
    </row>
    <row r="24" spans="1:11">
      <c r="I24" s="181"/>
    </row>
    <row r="25" spans="1:11">
      <c r="I25" s="181"/>
      <c r="K25" s="18" t="s">
        <v>171</v>
      </c>
    </row>
    <row r="26" spans="1:11">
      <c r="I26" s="181"/>
      <c r="K26" s="238" t="s">
        <v>172</v>
      </c>
    </row>
    <row r="27" spans="1:11">
      <c r="I27" s="181"/>
      <c r="K27" s="238" t="s">
        <v>173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F15" sqref="F15"/>
    </sheetView>
  </sheetViews>
  <sheetFormatPr defaultRowHeight="14.4"/>
  <sheetData>
    <row r="2" spans="1:8">
      <c r="B2" t="s">
        <v>202</v>
      </c>
      <c r="H2" s="55" t="s">
        <v>203</v>
      </c>
    </row>
    <row r="3" spans="1:8">
      <c r="A3" s="31"/>
      <c r="B3" s="31" t="s">
        <v>66</v>
      </c>
      <c r="C3" s="31" t="s">
        <v>67</v>
      </c>
      <c r="D3" s="31" t="s">
        <v>68</v>
      </c>
    </row>
    <row r="4" spans="1:8">
      <c r="A4" s="250">
        <v>1977</v>
      </c>
      <c r="B4" s="251">
        <v>70.5</v>
      </c>
      <c r="C4" s="251">
        <v>35.4</v>
      </c>
      <c r="D4" s="251">
        <v>52.5</v>
      </c>
    </row>
    <row r="5" spans="1:8">
      <c r="A5" s="250">
        <v>1978</v>
      </c>
      <c r="B5" s="251">
        <v>70.2</v>
      </c>
      <c r="C5" s="251">
        <v>34.5</v>
      </c>
      <c r="D5" s="251">
        <v>51.9</v>
      </c>
    </row>
    <row r="6" spans="1:8">
      <c r="A6" s="250">
        <v>1979</v>
      </c>
      <c r="B6" s="251">
        <v>69.7</v>
      </c>
      <c r="C6" s="251">
        <v>37.1</v>
      </c>
      <c r="D6" s="251">
        <v>53</v>
      </c>
    </row>
    <row r="7" spans="1:8">
      <c r="A7" s="250">
        <v>1980</v>
      </c>
      <c r="B7" s="251">
        <v>69.3</v>
      </c>
      <c r="C7" s="251">
        <v>35.4</v>
      </c>
      <c r="D7" s="251">
        <v>52</v>
      </c>
    </row>
    <row r="8" spans="1:8">
      <c r="A8" s="252">
        <v>1981</v>
      </c>
      <c r="B8" s="251">
        <v>68.7</v>
      </c>
      <c r="C8" s="251">
        <v>33.6</v>
      </c>
      <c r="D8" s="251">
        <v>50.8</v>
      </c>
    </row>
    <row r="9" spans="1:8">
      <c r="A9" s="250">
        <v>1982</v>
      </c>
      <c r="B9" s="251">
        <v>68</v>
      </c>
      <c r="C9" s="251">
        <v>32.1</v>
      </c>
      <c r="D9" s="251">
        <v>49.7</v>
      </c>
    </row>
    <row r="10" spans="1:8">
      <c r="A10" s="250">
        <v>1983</v>
      </c>
      <c r="B10" s="251">
        <v>69.2</v>
      </c>
      <c r="C10" s="251">
        <v>34.1</v>
      </c>
      <c r="D10" s="251">
        <v>51.4</v>
      </c>
    </row>
    <row r="11" spans="1:8">
      <c r="A11" s="250">
        <v>1984</v>
      </c>
      <c r="B11" s="251">
        <v>70.2</v>
      </c>
      <c r="C11" s="251">
        <v>33.5</v>
      </c>
      <c r="D11" s="251">
        <v>51.6</v>
      </c>
    </row>
    <row r="12" spans="1:8">
      <c r="A12" s="250">
        <v>1985</v>
      </c>
      <c r="B12" s="251">
        <v>70.900000000000006</v>
      </c>
      <c r="C12" s="251">
        <v>32.4</v>
      </c>
      <c r="D12" s="251">
        <v>51.3</v>
      </c>
    </row>
    <row r="13" spans="1:8">
      <c r="A13" s="250">
        <v>1986</v>
      </c>
      <c r="B13" s="251">
        <v>65.8</v>
      </c>
      <c r="C13" s="251">
        <v>29.5</v>
      </c>
      <c r="D13" s="251">
        <v>47.2</v>
      </c>
    </row>
    <row r="14" spans="1:8">
      <c r="A14" s="250">
        <v>1987</v>
      </c>
      <c r="B14" s="251">
        <v>65.3</v>
      </c>
      <c r="C14" s="251">
        <v>29.7</v>
      </c>
      <c r="D14" s="251">
        <v>47.3</v>
      </c>
    </row>
    <row r="15" spans="1:8">
      <c r="A15" s="250">
        <v>1988</v>
      </c>
      <c r="B15" s="251">
        <v>64.599999999999994</v>
      </c>
      <c r="C15" s="251">
        <v>28.7</v>
      </c>
      <c r="D15" s="251">
        <v>46.5</v>
      </c>
    </row>
    <row r="16" spans="1:8">
      <c r="A16" s="250">
        <v>1989</v>
      </c>
      <c r="B16" s="251">
        <v>63.3</v>
      </c>
      <c r="C16" s="251">
        <v>30.3</v>
      </c>
      <c r="D16" s="251">
        <v>46.8</v>
      </c>
    </row>
    <row r="17" spans="1:24">
      <c r="A17" s="250">
        <v>1990</v>
      </c>
      <c r="B17" s="251">
        <v>63.8</v>
      </c>
      <c r="C17" s="251">
        <v>30.4</v>
      </c>
      <c r="D17" s="251">
        <v>47</v>
      </c>
    </row>
    <row r="18" spans="1:24">
      <c r="A18" s="252">
        <v>1991</v>
      </c>
      <c r="B18" s="251">
        <v>62.7</v>
      </c>
      <c r="C18" s="251">
        <v>29</v>
      </c>
      <c r="D18" s="251">
        <v>45.8</v>
      </c>
    </row>
    <row r="19" spans="1:24">
      <c r="A19" s="250" t="s">
        <v>204</v>
      </c>
      <c r="B19" s="251">
        <v>61.1</v>
      </c>
      <c r="C19" s="251">
        <v>29.3</v>
      </c>
      <c r="D19" s="251">
        <v>45.2</v>
      </c>
    </row>
    <row r="20" spans="1:24">
      <c r="A20" s="253">
        <v>1993</v>
      </c>
      <c r="B20" s="251">
        <v>65</v>
      </c>
      <c r="C20" s="251">
        <v>30.3</v>
      </c>
      <c r="D20" s="251">
        <v>47.6</v>
      </c>
    </row>
    <row r="21" spans="1:24">
      <c r="A21" s="253">
        <v>1994</v>
      </c>
      <c r="B21" s="251">
        <v>63.7</v>
      </c>
      <c r="C21" s="251">
        <v>28.6</v>
      </c>
      <c r="D21" s="251">
        <v>46</v>
      </c>
      <c r="H21" s="248" t="s">
        <v>205</v>
      </c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</row>
    <row r="22" spans="1:24">
      <c r="A22" s="253">
        <v>1995</v>
      </c>
      <c r="B22" s="251">
        <v>61.9</v>
      </c>
      <c r="C22" s="251">
        <v>29</v>
      </c>
      <c r="D22" s="251">
        <v>45.4</v>
      </c>
      <c r="H22" s="278" t="s">
        <v>206</v>
      </c>
      <c r="I22" s="278"/>
      <c r="J22" s="278"/>
      <c r="K22" s="278"/>
      <c r="L22" s="278"/>
      <c r="M22" s="278"/>
      <c r="N22" s="278"/>
      <c r="O22" s="279"/>
      <c r="P22" s="279"/>
      <c r="Q22" s="279"/>
      <c r="R22" s="279"/>
      <c r="S22" s="279"/>
      <c r="T22" s="279"/>
      <c r="U22" s="279"/>
      <c r="V22" s="279"/>
      <c r="W22" s="279"/>
      <c r="X22" s="279"/>
    </row>
    <row r="23" spans="1:24">
      <c r="A23" s="253">
        <v>1996</v>
      </c>
      <c r="B23" s="251">
        <v>61.5</v>
      </c>
      <c r="C23" s="251">
        <v>28.7</v>
      </c>
      <c r="D23" s="251">
        <v>45.1</v>
      </c>
    </row>
    <row r="24" spans="1:24">
      <c r="A24" s="253">
        <v>1997</v>
      </c>
      <c r="B24" s="251">
        <v>62.4</v>
      </c>
      <c r="C24" s="251">
        <v>30</v>
      </c>
      <c r="D24" s="251">
        <v>46.2</v>
      </c>
    </row>
    <row r="25" spans="1:24">
      <c r="A25" s="253">
        <v>1998</v>
      </c>
      <c r="B25" s="251">
        <v>62.8</v>
      </c>
      <c r="C25" s="251">
        <v>30.4</v>
      </c>
      <c r="D25" s="251">
        <v>46.6</v>
      </c>
    </row>
    <row r="26" spans="1:24">
      <c r="A26" s="253">
        <v>1999</v>
      </c>
      <c r="B26" s="251">
        <v>62.3</v>
      </c>
      <c r="C26" s="251">
        <v>32.4</v>
      </c>
      <c r="D26" s="251">
        <v>47.3</v>
      </c>
    </row>
    <row r="27" spans="1:24">
      <c r="A27" s="253">
        <v>2000</v>
      </c>
      <c r="B27" s="251">
        <v>65.400000000000006</v>
      </c>
      <c r="C27" s="251">
        <v>33.1</v>
      </c>
      <c r="D27" s="251">
        <v>49.2</v>
      </c>
    </row>
    <row r="28" spans="1:24">
      <c r="A28" s="254">
        <v>2001</v>
      </c>
      <c r="B28" s="251">
        <v>65.3</v>
      </c>
      <c r="C28" s="251">
        <v>32</v>
      </c>
      <c r="D28" s="251">
        <v>48.6</v>
      </c>
    </row>
    <row r="29" spans="1:24">
      <c r="A29" s="253">
        <v>2002</v>
      </c>
      <c r="B29" s="251">
        <v>66</v>
      </c>
      <c r="C29" s="251">
        <v>33.299999999999997</v>
      </c>
      <c r="D29" s="251">
        <v>49.6</v>
      </c>
    </row>
    <row r="30" spans="1:24">
      <c r="A30" s="253">
        <v>2003</v>
      </c>
      <c r="B30" s="251">
        <v>64.7</v>
      </c>
      <c r="C30" s="251">
        <v>34.5</v>
      </c>
      <c r="D30" s="251">
        <v>49.6</v>
      </c>
    </row>
    <row r="31" spans="1:24">
      <c r="A31" s="253" t="s">
        <v>207</v>
      </c>
      <c r="B31" s="251">
        <v>63.7</v>
      </c>
      <c r="C31" s="251">
        <v>34.5</v>
      </c>
      <c r="D31" s="251">
        <v>49.1</v>
      </c>
    </row>
    <row r="32" spans="1:24">
      <c r="A32" s="253">
        <v>2005</v>
      </c>
      <c r="B32" s="251">
        <v>63.8</v>
      </c>
      <c r="C32" s="251">
        <v>34.5</v>
      </c>
      <c r="D32" s="251">
        <v>49.2</v>
      </c>
    </row>
    <row r="33" spans="1:4">
      <c r="A33" s="253">
        <v>2006</v>
      </c>
      <c r="B33" s="251">
        <v>66.099999999999994</v>
      </c>
      <c r="C33" s="251">
        <v>34.299999999999997</v>
      </c>
      <c r="D33" s="251">
        <v>50.2</v>
      </c>
    </row>
    <row r="34" spans="1:4">
      <c r="A34" s="253">
        <v>2007</v>
      </c>
      <c r="B34" s="251">
        <v>64.900000000000006</v>
      </c>
      <c r="C34" s="251">
        <v>34.1</v>
      </c>
      <c r="D34" s="251">
        <v>49.5</v>
      </c>
    </row>
    <row r="35" spans="1:4">
      <c r="A35" s="253">
        <v>2008</v>
      </c>
      <c r="B35" s="251">
        <v>64.2</v>
      </c>
      <c r="C35" s="251">
        <v>35</v>
      </c>
      <c r="D35" s="251">
        <v>49.6</v>
      </c>
    </row>
    <row r="36" spans="1:4">
      <c r="A36" s="253">
        <v>2009</v>
      </c>
      <c r="B36" s="251">
        <v>61.2</v>
      </c>
      <c r="C36" s="251">
        <v>35.6</v>
      </c>
      <c r="D36" s="251">
        <v>48.4</v>
      </c>
    </row>
    <row r="37" spans="1:4">
      <c r="A37" s="253">
        <v>2010</v>
      </c>
      <c r="B37" s="251">
        <v>58.9</v>
      </c>
      <c r="C37" s="251">
        <v>35.200000000000003</v>
      </c>
      <c r="D37" s="251">
        <v>47.1</v>
      </c>
    </row>
    <row r="38" spans="1:4">
      <c r="A38" s="255" t="s">
        <v>208</v>
      </c>
      <c r="B38" s="251">
        <v>60.4</v>
      </c>
      <c r="C38" s="251">
        <v>34.9</v>
      </c>
      <c r="D38" s="251">
        <v>47.6</v>
      </c>
    </row>
    <row r="39" spans="1:4">
      <c r="A39" s="256" t="s">
        <v>209</v>
      </c>
      <c r="B39" s="251">
        <v>57.9</v>
      </c>
      <c r="C39" s="251">
        <v>35.700000000000003</v>
      </c>
      <c r="D39" s="251">
        <v>46.8</v>
      </c>
    </row>
    <row r="40" spans="1:4">
      <c r="A40" s="256" t="s">
        <v>210</v>
      </c>
      <c r="B40" s="251">
        <v>56.3</v>
      </c>
      <c r="C40" s="251">
        <v>36.1</v>
      </c>
      <c r="D40" s="251">
        <v>46.2</v>
      </c>
    </row>
    <row r="41" spans="1:4">
      <c r="A41" s="256" t="s">
        <v>211</v>
      </c>
      <c r="B41" s="251">
        <v>59</v>
      </c>
      <c r="C41" s="251">
        <v>35.299999999999997</v>
      </c>
      <c r="D41" s="251">
        <v>47.2</v>
      </c>
    </row>
    <row r="42" spans="1:4">
      <c r="A42" s="256" t="s">
        <v>212</v>
      </c>
      <c r="B42" s="251">
        <v>61.8</v>
      </c>
      <c r="C42" s="251">
        <v>36.5</v>
      </c>
      <c r="D42" s="251">
        <v>49.2</v>
      </c>
    </row>
    <row r="43" spans="1:4">
      <c r="A43" s="256" t="s">
        <v>213</v>
      </c>
      <c r="B43" s="251">
        <v>61.58162072556479</v>
      </c>
      <c r="C43" s="251">
        <v>38.978202291732508</v>
      </c>
      <c r="D43" s="251">
        <v>50.326368493636686</v>
      </c>
    </row>
    <row r="44" spans="1:4">
      <c r="A44" s="256" t="s">
        <v>214</v>
      </c>
      <c r="B44" s="251">
        <v>61.588953672026001</v>
      </c>
      <c r="C44" s="251">
        <v>37.273720771702791</v>
      </c>
      <c r="D44" s="251">
        <v>49.494636908189683</v>
      </c>
    </row>
    <row r="45" spans="1:4">
      <c r="A45" s="256" t="s">
        <v>215</v>
      </c>
      <c r="B45" s="251">
        <v>61.664025000000002</v>
      </c>
      <c r="C45" s="251">
        <v>36.934801999999998</v>
      </c>
      <c r="D45" s="251">
        <v>49.371893999999998</v>
      </c>
    </row>
    <row r="46" spans="1:4">
      <c r="A46" s="256" t="s">
        <v>216</v>
      </c>
      <c r="B46" s="251">
        <v>63.569856999999999</v>
      </c>
      <c r="C46" s="251">
        <v>37.599344000000002</v>
      </c>
      <c r="D46" s="251">
        <v>50.659843000000002</v>
      </c>
    </row>
    <row r="47" spans="1:4">
      <c r="A47" s="256" t="s">
        <v>217</v>
      </c>
      <c r="B47" s="251">
        <v>62.921329</v>
      </c>
      <c r="C47" s="251">
        <v>37.046669000000001</v>
      </c>
      <c r="D47" s="251">
        <v>50.050899000000001</v>
      </c>
    </row>
    <row r="48" spans="1:4">
      <c r="A48" s="256" t="s">
        <v>218</v>
      </c>
      <c r="B48" s="251">
        <v>64.774775000000005</v>
      </c>
      <c r="C48" s="251">
        <v>40.203249999999997</v>
      </c>
      <c r="D48" s="251">
        <v>52.549263000000003</v>
      </c>
    </row>
    <row r="49" spans="1:4">
      <c r="A49" s="256" t="s">
        <v>219</v>
      </c>
      <c r="B49" s="251">
        <v>66.161026000000007</v>
      </c>
      <c r="C49" s="251">
        <v>39.891356999999999</v>
      </c>
      <c r="D49" s="251">
        <v>53.106036000000003</v>
      </c>
    </row>
    <row r="50" spans="1:4">
      <c r="A50" s="256" t="s">
        <v>220</v>
      </c>
      <c r="B50" s="251">
        <v>67.165160999999998</v>
      </c>
      <c r="C50" s="251">
        <v>42.334392999999999</v>
      </c>
      <c r="D50" s="251">
        <v>54.868416000000003</v>
      </c>
    </row>
    <row r="51" spans="1:4">
      <c r="A51" s="256" t="s">
        <v>221</v>
      </c>
      <c r="B51" s="251">
        <v>68.739643000000001</v>
      </c>
      <c r="C51" s="251">
        <v>42.881433999999999</v>
      </c>
      <c r="D51" s="251">
        <v>55.953992999999997</v>
      </c>
    </row>
    <row r="52" spans="1:4">
      <c r="A52" s="256" t="s">
        <v>222</v>
      </c>
      <c r="B52" s="251">
        <v>69.048376000000005</v>
      </c>
      <c r="C52" s="251">
        <v>45.409578000000003</v>
      </c>
      <c r="D52" s="251">
        <v>57.393599000000002</v>
      </c>
    </row>
  </sheetData>
  <mergeCells count="1">
    <mergeCell ref="H22:X22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57DE7F-710F-4F41-846C-DC14221BB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2026-10-15T08:55:12Z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