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9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H22" i="75" s="1"/>
  <c r="F22" i="75"/>
  <c r="D22" i="75"/>
  <c r="C22" i="75"/>
  <c r="B22" i="75"/>
  <c r="I21" i="75"/>
  <c r="G21" i="75"/>
  <c r="F21" i="75"/>
  <c r="D21" i="75"/>
  <c r="C21" i="75"/>
  <c r="B21" i="75"/>
  <c r="I20" i="75"/>
  <c r="G20" i="75"/>
  <c r="H20" i="75" s="1"/>
  <c r="F20" i="75"/>
  <c r="D20" i="75"/>
  <c r="C20" i="75"/>
  <c r="B20" i="75"/>
  <c r="I19" i="75"/>
  <c r="G19" i="75"/>
  <c r="F19" i="75"/>
  <c r="D19" i="75"/>
  <c r="C19" i="75"/>
  <c r="B19" i="75"/>
  <c r="I18" i="75"/>
  <c r="G18" i="75"/>
  <c r="F18" i="75"/>
  <c r="D18" i="75"/>
  <c r="C18" i="75"/>
  <c r="B18" i="75"/>
  <c r="I17" i="75"/>
  <c r="G17" i="75"/>
  <c r="H17" i="75" s="1"/>
  <c r="F17" i="75"/>
  <c r="D17" i="75"/>
  <c r="C17" i="75"/>
  <c r="B17" i="75"/>
  <c r="I16" i="75"/>
  <c r="G16" i="75"/>
  <c r="H16" i="75" s="1"/>
  <c r="F16" i="75"/>
  <c r="D16" i="75"/>
  <c r="C16" i="75"/>
  <c r="B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9" i="75" l="1"/>
  <c r="H18" i="75"/>
  <c r="H21" i="75"/>
  <c r="E7" i="2"/>
  <c r="F7" i="2"/>
  <c r="K22" i="6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<sst xmlns="http://schemas.openxmlformats.org/spreadsheetml/2006/main" count="455" uniqueCount="269">
  <si>
    <t>LA PUGLIA</t>
  </si>
  <si>
    <t>FIGURA 8. POPOLAZIONE ATTIVA IN CONDIZIONE PROFESSIONALE IN PUGLIA E IN ITALIA. Anni 1861-2024 Valori percentuali (a)</t>
  </si>
  <si>
    <t>App_1</t>
  </si>
  <si>
    <t xml:space="preserve">Appendice 1. POPOLAZIONE PER GRANDI CLASSI DI ETA'. PUGLIA. ANNI 1881-2024. Valori assoluti </t>
  </si>
  <si>
    <t>App_2</t>
  </si>
  <si>
    <t>Appendice 2. PIRAMIDI PER ETA' E PER GENERE. PUGLIA. ANNI 1881, 1951 E 2024. Valori percentuali</t>
  </si>
  <si>
    <t>App_3</t>
  </si>
  <si>
    <t xml:space="preserve">Appendice 3. SPERANZA DI VITA ALLA NASCITA. PUGLIA. ANNI 1974-2025. Valori assoluti </t>
  </si>
  <si>
    <t>App_4</t>
  </si>
  <si>
    <t xml:space="preserve">Appendice 4. NUMERO MEDIO DI FIGLI PER DONNA (TFT) E ETA' MEDIA AL PARTO. PUGLIA. ANNI 1952-2025. Valori assoluti </t>
  </si>
  <si>
    <t>App_5</t>
  </si>
  <si>
    <t>Appendice 5. POPOLAZIONE RESIDENTE IN ETA' DI 6 ANNI E OLTRE PER GRADO DI ISTRUZIONE. PUGLIA. Censimenti dal 1951 a 2011, 2021, 2024</t>
  </si>
  <si>
    <t>App_6</t>
  </si>
  <si>
    <t>Appendice 6. AZIENDE E RELATIVE SUPERFICI PER UBICAZIONE DEL CENTRO AZIENDALE IN PUGLIA (Universo Italia). Censimenti Agricoltura 1961-2020</t>
  </si>
  <si>
    <t>Puglia</t>
  </si>
  <si>
    <t>Italia</t>
  </si>
  <si>
    <t>Fonte: Istat, Censimenti della popolazione</t>
  </si>
  <si>
    <t>(a) Dati ai confini dell’epoca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</si>
  <si>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</si>
  <si>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</si>
  <si>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</si>
  <si>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</si>
  <si>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</si>
  <si>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</si>
  <si>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</si>
  <si>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</si>
  <si>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</si>
  <si>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</si>
  <si>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</si>
  <si>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</si>
  <si>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 xml:space="preserve">Molise </t>
  </si>
  <si>
    <t>Sicilia</t>
  </si>
  <si>
    <t>Calabria</t>
  </si>
  <si>
    <t>Basilicata</t>
  </si>
  <si>
    <t>Sardegna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</si>
  <si>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</si>
  <si>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</si>
  <si>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</si>
  <si>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</si>
  <si>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</si>
  <si>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</si>
  <si>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</si>
  <si>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</si>
  <si>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</si>
  <si>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</si>
  <si>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</si>
  <si>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</si>
  <si>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</si>
  <si>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</si>
  <si>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</si>
  <si>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</si>
  <si>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</si>
  <si>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t xml:space="preserve">1996  </t>
  </si>
  <si>
    <t xml:space="preserve">1997  </t>
  </si>
  <si>
    <t xml:space="preserve">1998  </t>
  </si>
  <si>
    <t xml:space="preserve">1999  </t>
  </si>
  <si>
    <t xml:space="preserve">2000  </t>
  </si>
  <si>
    <t xml:space="preserve">2001  </t>
  </si>
  <si>
    <t xml:space="preserve">2002  </t>
  </si>
  <si>
    <t xml:space="preserve">2003  </t>
  </si>
  <si>
    <t xml:space="preserve">2004  </t>
  </si>
  <si>
    <t xml:space="preserve">2005  </t>
  </si>
  <si>
    <t xml:space="preserve">2006  </t>
  </si>
  <si>
    <t xml:space="preserve">2007  </t>
  </si>
  <si>
    <t xml:space="preserve">2008  </t>
  </si>
  <si>
    <t xml:space="preserve">2009  </t>
  </si>
  <si>
    <t xml:space="preserve">2010  </t>
  </si>
  <si>
    <t xml:space="preserve">2011  </t>
  </si>
  <si>
    <t xml:space="preserve">2012  </t>
  </si>
  <si>
    <t xml:space="preserve">2013  </t>
  </si>
  <si>
    <t xml:space="preserve">2014  </t>
  </si>
  <si>
    <t xml:space="preserve">2015  </t>
  </si>
  <si>
    <t xml:space="preserve">2016  </t>
  </si>
  <si>
    <t xml:space="preserve">2017  </t>
  </si>
  <si>
    <t xml:space="preserve">2018  </t>
  </si>
  <si>
    <t xml:space="preserve">2019  </t>
  </si>
  <si>
    <t xml:space="preserve">2020  </t>
  </si>
  <si>
    <t xml:space="preserve">2021  </t>
  </si>
  <si>
    <t xml:space="preserve">2022  </t>
  </si>
  <si>
    <t xml:space="preserve">2023  </t>
  </si>
  <si>
    <t xml:space="preserve">2024  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</si>
  <si>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</si>
  <si>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</si>
  <si>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</si>
  <si>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</si>
  <si>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</si>
  <si>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</si>
  <si>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</si>
  <si>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</si>
  <si>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</si>
  <si>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</si>
  <si>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</si>
  <si>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</si>
  <si>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</si>
  <si>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</si>
  <si>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</si>
  <si>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</si>
  <si>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</si>
  <si>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</si>
  <si>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</si>
  <si>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</si>
  <si>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</si>
  <si>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</si>
  <si>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</si>
  <si>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</si>
  <si>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Analfabeti</t>
  </si>
  <si>
    <t>Alfabeti (max lic.elem.)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</si>
  <si>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</si>
  <si>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</si>
  <si>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</si>
  <si>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</si>
  <si>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</si>
  <si>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</si>
  <si>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</si>
  <si>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</si>
  <si>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Agric-Pug</t>
  </si>
  <si>
    <t>Agric-ITA</t>
  </si>
  <si>
    <t>Ind-Pug</t>
  </si>
  <si>
    <t>Ind-ITA</t>
  </si>
  <si>
    <t>Anni</t>
  </si>
  <si>
    <t>Servizi-Puglia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</si>
  <si>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</si>
  <si>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</si>
  <si>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</si>
  <si>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</si>
  <si>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</si>
  <si>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</si>
  <si>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</si>
  <si>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</si>
  <si>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</si>
  <si>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</si>
  <si>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</si>
  <si>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</si>
  <si>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</si>
  <si>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</si>
  <si>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</si>
  <si>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</si>
  <si>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</si>
  <si>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</si>
  <si>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</si>
  <si>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</si>
  <si>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</si>
  <si>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Bari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</si>
  <si>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</si>
  <si>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</si>
  <si>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</si>
  <si>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</si>
  <si>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</si>
  <si>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</si>
  <si>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</si>
  <si>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</si>
  <si>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</si>
  <si>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</si>
  <si>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</si>
  <si>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</si>
  <si>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 xml:space="preserve">Appendice 1. POPOLAZIONE PER GRANDI CLASSI DI ETÀ. PUGLIA. ANNI 1881-2024. Valori assoluti </t>
  </si>
  <si>
    <t>Appendice 2. PIRAMIDI PER ETÀ E PER GENERE. PUGLIA. ANNI 1881, 1951 E 2024. Valori percentuali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</si>
  <si>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</si>
  <si>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</si>
  <si>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</si>
  <si>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</si>
  <si>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</si>
  <si>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</si>
  <si>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</si>
  <si>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</si>
  <si>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</si>
  <si>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</si>
  <si>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</si>
  <si>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</si>
  <si>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</si>
  <si>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</si>
  <si>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</si>
  <si>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</si>
  <si>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</si>
  <si>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</si>
  <si>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</si>
  <si>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</si>
  <si>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</si>
  <si>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</si>
  <si>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</si>
  <si>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</si>
  <si>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</si>
  <si>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</si>
  <si>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</si>
  <si>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</si>
  <si>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</si>
  <si>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</si>
  <si>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</si>
  <si>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 xml:space="preserve">Appendice 4. NUMERO MEDIO DI FIGLI PER DONNA (TFT) E ETÀ MEDIA AL PARTO. PUGLIA. ANNI 1952-2025. Valori assoluti 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</si>
  <si>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</si>
  <si>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</si>
  <si>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</si>
  <si>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</si>
  <si>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</si>
  <si>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</si>
  <si>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</si>
  <si>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</si>
  <si>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</si>
  <si>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</si>
  <si>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</si>
  <si>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</si>
  <si>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</si>
  <si>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</si>
  <si>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</si>
  <si>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</si>
  <si>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</si>
  <si>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</si>
  <si>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</si>
  <si>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</si>
  <si>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</si>
  <si>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</si>
  <si>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</si>
  <si>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</si>
  <si>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</si>
  <si>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Puglia (1861=100, sc. destra)</t>
  </si>
  <si>
    <t>Italia (1861=100, sc. destra)</t>
  </si>
  <si>
    <t>Fonte: Ministero Agricoltura Industria e Commercio (fino al 1921); Istat (dal 1931), Censimento della popolazione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</si>
  <si>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</si>
  <si>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</si>
  <si>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</si>
  <si>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PUGLIA. Censimenti dal 1951 a 2011, 2021, 2024 (a)</t>
  </si>
  <si>
    <t>Appendice 6. AZIENDE E RELATIVE SUPERFICI PER UBICAZIONE DEL CENTRO AZIENDALE IN PUGLIA (Universo Italia). Censimenti Agricoltura 1961-2020 (a)</t>
  </si>
  <si>
    <t>Puglia (milioni)</t>
  </si>
  <si>
    <t xml:space="preserve">
Altra</t>
  </si>
  <si>
    <t>Intensivi conosc.</t>
  </si>
  <si>
    <t>Alta tecn.</t>
  </si>
  <si>
    <t>Bassa tecn.</t>
  </si>
  <si>
    <t>Tasso di occupazione 15-64 anni</t>
  </si>
  <si>
    <t>Appendice 7. TASSO DI OCCUPAZIONE 15-64 ANNI. PUGLIA. ANNI 1977-2025. Percentuali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</si>
  <si>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</si>
  <si>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</si>
  <si>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</si>
  <si>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</si>
  <si>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</si>
  <si>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</si>
  <si>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</si>
  <si>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</si>
  <si>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</si>
  <si>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</si>
  <si>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</si>
  <si>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</si>
  <si>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</si>
  <si>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</si>
  <si>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</si>
  <si>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</si>
  <si>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</si>
  <si>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</si>
  <si>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</si>
  <si>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</si>
  <si>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1. POPOLAZIONE RESIDENTE IN PUGLIA E IN ITALIA. Anni 1861-2024. Valori assoluti e indici base 1861=100 (a)</t>
  </si>
  <si>
    <t>FIGURA 2. TASSO DI CRESCITA NATURALE, MIGRATORIO E TOTALE DELLA POPOLAZIONE IN PUGLIA (SINISTRA) E CONFRONTO CON L’ITALIA (DESTRA). Anni 1926-2024 e media 2020-2024. Valori per 1.000 (a)</t>
  </si>
  <si>
    <t>FIGURA 3. INDICE DI VECCHIAIA IN PUGLIA E IN ITALIA. Anni 1881-2024. Valori percentuali (a)</t>
  </si>
  <si>
    <t>FIGURA 4. SPERANZA DI VITA ALLA NASCITA PER REGIONE. Anni 1974 e 2025 (a). Valori in anni</t>
  </si>
  <si>
    <t>FIGURA 6. POPOLAZIONE CON ALMENO 6 ANNI PER LIVELLO DI ISTRUZIONE IN PUGLIA E IN ITALIA. Anni 1951 e 2024. Valori percentuali (a)</t>
  </si>
  <si>
    <t>FIGURA 10. ADDETTI EXTRA-AGRICOLI PER MACRO-SETTORE IN PUGLIA E IN ITALIA. Anno 2023. Composizione percentuale</t>
  </si>
  <si>
    <t>FIGURA 11. COMUNI DELLA PUGLIA (SINISTRA) E QUOTE DI COMUNI E POPOLAZIONE (DESTRA) PER QUINTI DELL’INDICE DI FRAGILITÀ. Anno 2022. Quinti e valori percentuali</t>
  </si>
  <si>
    <t>FIGURA 12. POPOLAZIONE TOTALE (SINISTRA) E ULTRA 65ENNE (DESTRA) A BARI E NEGLI ALTRI COMUNI DELLA PUGLIA. Anni 1861 – 2024. Numeri indice 1861=100 e valori per 100 abitanti (a)</t>
  </si>
  <si>
    <t>FIGURA 13. DIPLOMATI E LAUREATI A BARI E NEGLI ALTRI COMUNI DELLA PUGLIA. Anni 1951, 1991, 2024. Valori per 100 residenti di 6 anni e più (a)</t>
  </si>
  <si>
    <t>FIGURA 14. OCCUPATI SULLA POPOLAZIONE IN ETA’ DI LAVORO, PER GENERE (SINISTRA) E PER SETTORE DI ATTIVITA’ (DESTRA) A BARI E NEGLI ALTRI COMUNI DELLA PUGLIA Anni 1951 e 2024. Valori percentuali (a)</t>
  </si>
  <si>
    <t>(a) Rapporto tra le persone di 65 anni e oltre e quelle tra 0 e 14 anni; dati ai confini dell’epoca</t>
  </si>
  <si>
    <t>FIGURA 5. ANDAMENTO DEL PIL (SINISTRA) IN PUGLIA E IN ITALIA, E LIVELLI RELATIVI DEL PIL PRO CAPITE NELLE REGIONI (DESTRA). Anni 1980-2024. Numeri indice 1980=100 e Italia=100, su dati in volume (a)</t>
  </si>
  <si>
    <t>(a) Dal 1861 al 1991 i dati sono riportati ai confini del 1991. Dal 2001 i confini sono quelli dell’epoca</t>
  </si>
  <si>
    <t>(a)  1951: popolazione di 10 anni ed oltre in condizione professionale; 2024: occupati e popolazione in età 15-64 anni, occupati per settore di attività stimatii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</si>
  <si>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</si>
  <si>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(a) Serie 1980-1994 (SEC1995) raccordate al valore 1995 stimato sulla base del SEC2010</t>
  </si>
  <si>
    <t>(a) Popolazione 2024 di 9 anni e oltre</t>
  </si>
  <si>
    <t>FIGURA 7. TASSO DI OCCUPAZIONE (15-64 ANNI) PER GENERE IN PUGLIA E IN ITALIA. Anni 1977 e 2025. Valori percentuali</t>
  </si>
  <si>
    <t>FIGURA 9. AZIENDE AGRICOLE (SINISTRA) E UNITÀ LOCALI DELLE IMPRESE DI INDUSTRIA E SERVIZI (DESTRA) IN PUGLIA E IN ITALIA. Anni 1961-2020 e 1951-2023. Valori per 1.000 abitanti</t>
  </si>
  <si>
    <t>(a) 2024 popolazione di 9 anni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</si>
</sst>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_-* #,##0.0_-;\-* #,##0.0_-;_-* &quot;-&quot;??_-;_-@_-"/>
    <numFmt numFmtId="174" formatCode="_-* #,##0.0\ _€_-;\-* #,##0.0\ _€_-;_-* &quot;-&quot;?\ _€_-;_-@_-"/>
  </numFmts>
  <fonts count="88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0"/>
      <color rgb="FF595959"/>
      <name val="Arial Narrow"/>
      <family val="2"/>
    </font>
    <font>
      <sz val="10"/>
      <name val="Times New Roman"/>
      <family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7"/>
      <color theme="1"/>
      <name val="Arial Narrow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7.5"/>
      <color theme="1"/>
      <name val="Times New Roman"/>
      <family val="1"/>
    </font>
    <font>
      <sz val="10"/>
      <color rgb="FF000000"/>
      <name val="Arial"/>
      <family val="2"/>
    </font>
    <font>
      <sz val="7.5"/>
      <name val="Arial"/>
      <family val="2"/>
    </font>
    <font>
      <sz val="7.5"/>
      <color theme="1"/>
      <name val="Calibri"/>
      <family val="2"/>
      <scheme val="minor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5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2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2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1" fontId="59" fillId="0" borderId="0" xfId="102" applyNumberFormat="1" applyFont="1" applyFill="1" applyBorder="1"/>
    <xf numFmtId="171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1" fontId="59" fillId="0" borderId="20" xfId="102" applyNumberFormat="1" applyFont="1" applyFill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0" fontId="61" fillId="0" borderId="20" xfId="0" applyFont="1" applyBorder="1" applyAlignment="1">
      <alignment horizontal="right"/>
    </xf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6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0" fontId="59" fillId="0" borderId="20" xfId="100" applyNumberFormat="1" applyFont="1" applyFill="1" applyBorder="1"/>
    <xf numFmtId="170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8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9" fillId="0" borderId="0" xfId="0" applyFont="1"/>
    <xf numFmtId="4" fontId="59" fillId="0" borderId="20" xfId="0" applyNumberFormat="1" applyFont="1" applyBorder="1"/>
    <xf numFmtId="0" fontId="67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1" fillId="0" borderId="20" xfId="104" applyFont="1" applyBorder="1"/>
    <xf numFmtId="0" fontId="67" fillId="0" borderId="0" xfId="0" applyFont="1" applyAlignment="1">
      <alignment vertical="center"/>
    </xf>
    <xf numFmtId="0" fontId="71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1" fontId="59" fillId="0" borderId="0" xfId="102" applyNumberFormat="1" applyFont="1" applyFill="1" applyBorder="1" applyAlignment="1">
      <alignment vertical="center"/>
    </xf>
    <xf numFmtId="171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70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0" fontId="72" fillId="0" borderId="0" xfId="0" applyFont="1" applyAlignment="1">
      <alignment horizontal="center" vertical="center" readingOrder="1"/>
    </xf>
    <xf numFmtId="0" fontId="59" fillId="0" borderId="20" xfId="0" applyFont="1" applyBorder="1" applyAlignment="1">
      <alignment horizontal="left" vertical="center"/>
    </xf>
    <xf numFmtId="0" fontId="59" fillId="0" borderId="20" xfId="0" applyFont="1" applyBorder="1" applyAlignment="1">
      <alignment vertical="top"/>
    </xf>
    <xf numFmtId="0" fontId="59" fillId="0" borderId="20" xfId="0" applyFont="1" applyBorder="1" applyAlignment="1">
      <alignment horizontal="left" vertical="top" wrapText="1"/>
    </xf>
    <xf numFmtId="0" fontId="59" fillId="0" borderId="20" xfId="0" applyFont="1" applyBorder="1" applyAlignment="1">
      <alignment horizontal="left" vertical="top"/>
    </xf>
    <xf numFmtId="0" fontId="47" fillId="0" borderId="0" xfId="0" applyFont="1" applyAlignment="1">
      <alignment horizontal="left" vertical="center"/>
    </xf>
    <xf numFmtId="0" fontId="73" fillId="0" borderId="0" xfId="104" applyFont="1"/>
    <xf numFmtId="166" fontId="44" fillId="0" borderId="0" xfId="0" applyNumberFormat="1" applyFont="1" applyAlignment="1">
      <alignment horizontal="right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5" fillId="0" borderId="0" xfId="0" applyFont="1"/>
    <xf numFmtId="0" fontId="76" fillId="0" borderId="0" xfId="0" applyFont="1"/>
    <xf numFmtId="0" fontId="77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7" fillId="0" borderId="0" xfId="0" applyFont="1"/>
    <xf numFmtId="0" fontId="80" fillId="0" borderId="0" xfId="0" applyFont="1"/>
    <xf numFmtId="0" fontId="79" fillId="0" borderId="0" xfId="0" applyFont="1"/>
    <xf numFmtId="0" fontId="80" fillId="0" borderId="0" xfId="0" applyFont="1" applyAlignment="1">
      <alignment vertical="center"/>
    </xf>
    <xf numFmtId="0" fontId="58" fillId="0" borderId="0" xfId="0" applyFont="1" applyAlignment="1">
      <alignment vertical="center" wrapText="1"/>
    </xf>
    <xf numFmtId="0" fontId="58" fillId="0" borderId="0" xfId="0" applyFont="1" applyAlignment="1">
      <alignment horizontal="right" vertical="center" wrapText="1"/>
    </xf>
    <xf numFmtId="43" fontId="58" fillId="0" borderId="0" xfId="100" applyFont="1"/>
    <xf numFmtId="0" fontId="59" fillId="0" borderId="29" xfId="0" applyFont="1" applyBorder="1" applyAlignment="1">
      <alignment horizontal="center"/>
    </xf>
    <xf numFmtId="0" fontId="65" fillId="0" borderId="20" xfId="0" applyFont="1" applyBorder="1"/>
    <xf numFmtId="0" fontId="66" fillId="0" borderId="20" xfId="0" applyFont="1" applyBorder="1"/>
    <xf numFmtId="0" fontId="63" fillId="0" borderId="20" xfId="0" applyFont="1" applyBorder="1" applyAlignment="1">
      <alignment horizontal="left" vertical="center"/>
    </xf>
    <xf numFmtId="0" fontId="62" fillId="0" borderId="20" xfId="0" applyFont="1" applyBorder="1" applyAlignment="1">
      <alignment horizontal="center"/>
    </xf>
    <xf numFmtId="0" fontId="62" fillId="0" borderId="20" xfId="0" applyFont="1" applyBorder="1" applyAlignment="1">
      <alignment horizontal="right"/>
    </xf>
    <xf numFmtId="166" fontId="62" fillId="0" borderId="26" xfId="0" applyNumberFormat="1" applyFont="1" applyBorder="1" applyAlignment="1">
      <alignment horizontal="center"/>
    </xf>
    <xf numFmtId="166" fontId="62" fillId="0" borderId="20" xfId="0" applyNumberFormat="1" applyFont="1" applyBorder="1" applyAlignment="1">
      <alignment horizontal="center"/>
    </xf>
    <xf numFmtId="166" fontId="62" fillId="0" borderId="27" xfId="0" applyNumberFormat="1" applyFont="1" applyBorder="1" applyAlignment="1">
      <alignment horizontal="center"/>
    </xf>
    <xf numFmtId="0" fontId="59" fillId="0" borderId="29" xfId="0" applyFont="1" applyBorder="1"/>
    <xf numFmtId="0" fontId="59" fillId="0" borderId="25" xfId="0" applyFont="1" applyBorder="1" applyAlignment="1">
      <alignment horizontal="center" vertical="center"/>
    </xf>
    <xf numFmtId="0" fontId="59" fillId="0" borderId="28" xfId="0" applyFont="1" applyBorder="1" applyAlignment="1">
      <alignment horizontal="right" vertical="center" wrapText="1"/>
    </xf>
    <xf numFmtId="0" fontId="46" fillId="0" borderId="28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2" fontId="59" fillId="0" borderId="0" xfId="100" applyNumberFormat="1" applyFont="1" applyBorder="1" applyAlignment="1">
      <alignment vertical="center"/>
    </xf>
    <xf numFmtId="172" fontId="59" fillId="0" borderId="0" xfId="100" applyNumberFormat="1" applyFont="1" applyAlignment="1">
      <alignment vertical="center"/>
    </xf>
    <xf numFmtId="0" fontId="46" fillId="0" borderId="28" xfId="0" applyFont="1" applyBorder="1" applyAlignment="1">
      <alignment horizontal="center" vertical="center"/>
    </xf>
    <xf numFmtId="172" fontId="59" fillId="0" borderId="28" xfId="100" applyNumberFormat="1" applyFont="1" applyBorder="1" applyAlignment="1">
      <alignment vertical="center"/>
    </xf>
    <xf numFmtId="0" fontId="79" fillId="0" borderId="28" xfId="0" applyFont="1" applyBorder="1"/>
    <xf numFmtId="0" fontId="59" fillId="0" borderId="28" xfId="0" applyFont="1" applyBorder="1"/>
    <xf numFmtId="172" fontId="59" fillId="0" borderId="0" xfId="0" applyNumberFormat="1" applyFont="1"/>
    <xf numFmtId="172" fontId="59" fillId="0" borderId="28" xfId="0" applyNumberFormat="1" applyFont="1" applyBorder="1"/>
    <xf numFmtId="0" fontId="59" fillId="0" borderId="23" xfId="0" applyFont="1" applyBorder="1" applyAlignment="1">
      <alignment vertical="center"/>
    </xf>
    <xf numFmtId="0" fontId="59" fillId="0" borderId="23" xfId="0" applyFont="1" applyBorder="1" applyAlignment="1">
      <alignment vertical="center" wrapText="1"/>
    </xf>
    <xf numFmtId="3" fontId="59" fillId="0" borderId="0" xfId="100" applyNumberFormat="1" applyFont="1" applyAlignment="1">
      <alignment vertical="center"/>
    </xf>
    <xf numFmtId="0" fontId="59" fillId="0" borderId="0" xfId="100" applyNumberFormat="1" applyFont="1" applyFill="1"/>
    <xf numFmtId="43" fontId="59" fillId="0" borderId="0" xfId="100" applyFont="1"/>
    <xf numFmtId="3" fontId="59" fillId="0" borderId="0" xfId="100" quotePrefix="1" applyNumberFormat="1" applyFont="1" applyBorder="1"/>
    <xf numFmtId="3" fontId="59" fillId="0" borderId="0" xfId="100" applyNumberFormat="1" applyFont="1" applyBorder="1" applyAlignment="1">
      <alignment vertical="center"/>
    </xf>
    <xf numFmtId="0" fontId="59" fillId="0" borderId="0" xfId="100" applyNumberFormat="1" applyFont="1" applyFill="1" applyBorder="1"/>
    <xf numFmtId="43" fontId="59" fillId="0" borderId="0" xfId="100" applyFont="1" applyBorder="1"/>
    <xf numFmtId="3" fontId="59" fillId="0" borderId="0" xfId="100" applyNumberFormat="1" applyFont="1" applyBorder="1"/>
    <xf numFmtId="172" fontId="59" fillId="0" borderId="0" xfId="100" applyNumberFormat="1" applyFont="1" applyBorder="1"/>
    <xf numFmtId="0" fontId="59" fillId="0" borderId="28" xfId="0" applyFont="1" applyBorder="1" applyAlignment="1">
      <alignment horizontal="center" vertical="center"/>
    </xf>
    <xf numFmtId="3" fontId="59" fillId="0" borderId="28" xfId="100" applyNumberFormat="1" applyFont="1" applyBorder="1" applyAlignment="1">
      <alignment vertical="center"/>
    </xf>
    <xf numFmtId="3" fontId="59" fillId="0" borderId="28" xfId="100" applyNumberFormat="1" applyFont="1" applyFill="1" applyBorder="1" applyAlignment="1">
      <alignment vertical="center"/>
    </xf>
    <xf numFmtId="172" fontId="59" fillId="0" borderId="28" xfId="100" applyNumberFormat="1" applyFont="1" applyFill="1" applyBorder="1" applyAlignment="1">
      <alignment vertical="center"/>
    </xf>
    <xf numFmtId="0" fontId="59" fillId="0" borderId="28" xfId="100" applyNumberFormat="1" applyFont="1" applyFill="1" applyBorder="1"/>
    <xf numFmtId="43" fontId="59" fillId="0" borderId="28" xfId="100" applyFont="1" applyBorder="1"/>
    <xf numFmtId="0" fontId="0" fillId="0" borderId="28" xfId="0" applyBorder="1"/>
    <xf numFmtId="43" fontId="58" fillId="0" borderId="28" xfId="100" applyFont="1" applyBorder="1"/>
    <xf numFmtId="0" fontId="61" fillId="0" borderId="23" xfId="0" applyFont="1" applyBorder="1" applyAlignment="1">
      <alignment vertical="center" wrapText="1"/>
    </xf>
    <xf numFmtId="0" fontId="61" fillId="0" borderId="23" xfId="0" applyFont="1" applyBorder="1" applyAlignment="1">
      <alignment horizontal="right" vertical="center" wrapText="1"/>
    </xf>
    <xf numFmtId="0" fontId="74" fillId="0" borderId="23" xfId="0" applyFont="1" applyBorder="1"/>
    <xf numFmtId="173" fontId="61" fillId="0" borderId="0" xfId="100" applyNumberFormat="1" applyFont="1" applyFill="1" applyAlignment="1">
      <alignment vertical="center"/>
    </xf>
    <xf numFmtId="0" fontId="61" fillId="0" borderId="0" xfId="0" applyFont="1" applyAlignment="1">
      <alignment horizontal="center" vertical="center"/>
    </xf>
    <xf numFmtId="173" fontId="61" fillId="0" borderId="0" xfId="100" applyNumberFormat="1" applyFont="1" applyFill="1" applyBorder="1" applyAlignment="1">
      <alignment vertical="center"/>
    </xf>
    <xf numFmtId="0" fontId="61" fillId="0" borderId="28" xfId="0" applyFont="1" applyBorder="1" applyAlignment="1">
      <alignment horizontal="center" vertical="center"/>
    </xf>
    <xf numFmtId="173" fontId="61" fillId="0" borderId="28" xfId="100" applyNumberFormat="1" applyFont="1" applyFill="1" applyBorder="1" applyAlignment="1">
      <alignment vertical="center"/>
    </xf>
    <xf numFmtId="174" fontId="61" fillId="0" borderId="0" xfId="0" applyNumberFormat="1" applyFont="1"/>
    <xf numFmtId="174" fontId="61" fillId="0" borderId="28" xfId="0" applyNumberFormat="1" applyFont="1" applyBorder="1"/>
    <xf numFmtId="0" fontId="81" fillId="0" borderId="0" xfId="0" applyFont="1"/>
    <xf numFmtId="0" fontId="59" fillId="0" borderId="20" xfId="0" quotePrefix="1" applyFont="1" applyBorder="1" applyAlignment="1">
      <alignment horizontal="right" vertical="center" wrapText="1"/>
    </xf>
    <xf numFmtId="0" fontId="82" fillId="0" borderId="0" xfId="0" applyFont="1" applyAlignment="1">
      <alignment horizontal="right"/>
    </xf>
    <xf numFmtId="0" fontId="59" fillId="0" borderId="0" xfId="0" applyFont="1" applyBorder="1"/>
    <xf numFmtId="172" fontId="46" fillId="0" borderId="0" xfId="0" applyNumberFormat="1" applyFont="1" applyBorder="1" applyAlignment="1">
      <alignment horizontal="right" wrapText="1"/>
    </xf>
    <xf numFmtId="3" fontId="46" fillId="0" borderId="0" xfId="0" applyNumberFormat="1" applyFont="1" applyBorder="1" applyAlignment="1">
      <alignment horizontal="right" vertical="center" wrapText="1"/>
    </xf>
    <xf numFmtId="172" fontId="46" fillId="0" borderId="0" xfId="0" applyNumberFormat="1" applyFont="1" applyBorder="1" applyAlignment="1">
      <alignment horizontal="right" vertical="center" wrapText="1"/>
    </xf>
    <xf numFmtId="3" fontId="83" fillId="0" borderId="0" xfId="0" applyNumberFormat="1" applyFont="1"/>
    <xf numFmtId="0" fontId="83" fillId="0" borderId="0" xfId="0" applyFont="1"/>
    <xf numFmtId="49" fontId="24" fillId="0" borderId="20" xfId="0" applyNumberFormat="1" applyFont="1" applyBorder="1" applyAlignment="1">
      <alignment horizontal="left" vertical="center"/>
    </xf>
    <xf numFmtId="167" fontId="58" fillId="0" borderId="20" xfId="0" applyNumberFormat="1" applyFont="1" applyBorder="1"/>
    <xf numFmtId="49" fontId="85" fillId="0" borderId="20" xfId="0" applyNumberFormat="1" applyFont="1" applyBorder="1" applyAlignment="1">
      <alignment horizontal="left" vertical="center"/>
    </xf>
    <xf numFmtId="49" fontId="86" fillId="0" borderId="20" xfId="0" applyNumberFormat="1" applyFont="1" applyBorder="1" applyAlignment="1">
      <alignment wrapText="1"/>
    </xf>
    <xf numFmtId="49" fontId="87" fillId="0" borderId="20" xfId="0" applyNumberFormat="1" applyFont="1" applyBorder="1" applyAlignment="1">
      <alignment wrapText="1"/>
    </xf>
    <xf numFmtId="49" fontId="85" fillId="0" borderId="20" xfId="0" applyNumberFormat="1" applyFont="1" applyBorder="1" applyAlignment="1">
      <alignment wrapText="1"/>
    </xf>
    <xf numFmtId="49" fontId="24" fillId="0" borderId="20" xfId="0" applyNumberFormat="1" applyFont="1" applyBorder="1" applyAlignment="1">
      <alignment wrapText="1"/>
    </xf>
    <xf numFmtId="3" fontId="59" fillId="0" borderId="28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55" fillId="0" borderId="0" xfId="0" applyFont="1" applyAlignment="1">
      <alignment horizontal="left" vertic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8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8" xfId="0" applyFont="1" applyBorder="1" applyAlignment="1">
      <alignment horizontal="right" vertical="center" wrapText="1"/>
    </xf>
    <xf numFmtId="0" fontId="59" fillId="0" borderId="23" xfId="0" applyFont="1" applyBorder="1" applyAlignment="1">
      <alignment horizontal="center" vertical="center" wrapText="1"/>
    </xf>
    <xf numFmtId="0" fontId="83" fillId="0" borderId="0" xfId="0" applyFont="1" applyAlignment="1">
      <alignment horizontal="justify" vertical="center" wrapText="1"/>
    </xf>
    <xf numFmtId="0" fontId="84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E7863"/>
      <color rgb="FF41B39D"/>
      <color rgb="FF095CA1"/>
      <color rgb="FF5B44B8"/>
      <color rgb="FFC1002A"/>
      <color rgb="FFE5B946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21376260213823009"/>
          <c:w val="0.89193117755947338"/>
          <c:h val="0.680747024729745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Puglia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_-* #,##0_-;\-* #,##0_-;_-* "-"??_-;_-@_-</c:formatCode>
                <c:ptCount val="19"/>
                <c:pt idx="0">
                  <c:v>1.335</c:v>
                </c:pt>
                <c:pt idx="1">
                  <c:v>1.44</c:v>
                </c:pt>
                <c:pt idx="2">
                  <c:v>1.609</c:v>
                </c:pt>
                <c:pt idx="4">
                  <c:v>1.9870000000000001</c:v>
                </c:pt>
                <c:pt idx="5">
                  <c:v>2.1949999999999998</c:v>
                </c:pt>
                <c:pt idx="6">
                  <c:v>2.3650000000000002</c:v>
                </c:pt>
                <c:pt idx="7">
                  <c:v>2.508</c:v>
                </c:pt>
                <c:pt idx="8">
                  <c:v>2.6419999999999999</c:v>
                </c:pt>
                <c:pt idx="10">
                  <c:v>3.22</c:v>
                </c:pt>
                <c:pt idx="11">
                  <c:v>3.4209999999999998</c:v>
                </c:pt>
                <c:pt idx="12">
                  <c:v>3.5830000000000002</c:v>
                </c:pt>
                <c:pt idx="13">
                  <c:v>3.8719999999999999</c:v>
                </c:pt>
                <c:pt idx="14">
                  <c:v>4.032</c:v>
                </c:pt>
                <c:pt idx="15">
                  <c:v>4.0209999999999999</c:v>
                </c:pt>
                <c:pt idx="16">
                  <c:v>4.0529999999999999</c:v>
                </c:pt>
                <c:pt idx="17">
                  <c:v>3.923</c:v>
                </c:pt>
                <c:pt idx="18">
                  <c:v>3.8769999999999998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Puglia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107.86516853932584</c:v>
                </c:pt>
                <c:pt idx="2">
                  <c:v>120.5243445692884</c:v>
                </c:pt>
                <c:pt idx="4">
                  <c:v>148.83895131086143</c:v>
                </c:pt>
                <c:pt idx="5">
                  <c:v>164.41947565543072</c:v>
                </c:pt>
                <c:pt idx="6">
                  <c:v>177.15355805243448</c:v>
                </c:pt>
                <c:pt idx="7">
                  <c:v>187.86516853932585</c:v>
                </c:pt>
                <c:pt idx="8">
                  <c:v>197.90262172284645</c:v>
                </c:pt>
                <c:pt idx="10">
                  <c:v>241.19850187265919</c:v>
                </c:pt>
                <c:pt idx="11">
                  <c:v>256.25468164794006</c:v>
                </c:pt>
                <c:pt idx="12">
                  <c:v>268.38951310861427</c:v>
                </c:pt>
                <c:pt idx="13">
                  <c:v>290.0374531835206</c:v>
                </c:pt>
                <c:pt idx="14">
                  <c:v>302.02247191011236</c:v>
                </c:pt>
                <c:pt idx="15">
                  <c:v>301.19850187265922</c:v>
                </c:pt>
                <c:pt idx="16">
                  <c:v>303.59550561797755</c:v>
                </c:pt>
                <c:pt idx="17">
                  <c:v>293.85767790262173</c:v>
                </c:pt>
                <c:pt idx="18">
                  <c:v>290.41198501872663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4.5"/>
          <c:min val="1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0.5"/>
      </c:valAx>
      <c:valAx>
        <c:axId val="1425742704"/>
        <c:scaling>
          <c:orientation val="minMax"/>
          <c:max val="31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30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4160515576567134"/>
          <c:y val="1.1123843820516824E-2"/>
          <c:w val="0.67321887130998914"/>
          <c:h val="0.12255289978383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6468005622845699"/>
          <c:w val="0.86249444444444445"/>
          <c:h val="0.729559644620013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13.35</c:v>
                </c:pt>
                <c:pt idx="1">
                  <c:v>15.25</c:v>
                </c:pt>
                <c:pt idx="2">
                  <c:v>14.43</c:v>
                </c:pt>
                <c:pt idx="3">
                  <c:v>14.89</c:v>
                </c:pt>
                <c:pt idx="4">
                  <c:v>16.420000000000002</c:v>
                </c:pt>
                <c:pt idx="5">
                  <c:v>14.51</c:v>
                </c:pt>
                <c:pt idx="6">
                  <c:v>13.79</c:v>
                </c:pt>
                <c:pt idx="7">
                  <c:v>14.84</c:v>
                </c:pt>
                <c:pt idx="8">
                  <c:v>15.7</c:v>
                </c:pt>
                <c:pt idx="9">
                  <c:v>14.74</c:v>
                </c:pt>
                <c:pt idx="10">
                  <c:v>13.68</c:v>
                </c:pt>
                <c:pt idx="11">
                  <c:v>13.85</c:v>
                </c:pt>
                <c:pt idx="12">
                  <c:v>15.24</c:v>
                </c:pt>
                <c:pt idx="13">
                  <c:v>15.94</c:v>
                </c:pt>
                <c:pt idx="14">
                  <c:v>14.91</c:v>
                </c:pt>
                <c:pt idx="15">
                  <c:v>10.98</c:v>
                </c:pt>
                <c:pt idx="16">
                  <c:v>11.96</c:v>
                </c:pt>
                <c:pt idx="17">
                  <c:v>10.119999999999999</c:v>
                </c:pt>
                <c:pt idx="18">
                  <c:v>9.2799999999999994</c:v>
                </c:pt>
                <c:pt idx="19">
                  <c:v>13.18</c:v>
                </c:pt>
                <c:pt idx="20">
                  <c:v>18.18</c:v>
                </c:pt>
                <c:pt idx="21">
                  <c:v>17.920000000000002</c:v>
                </c:pt>
                <c:pt idx="22">
                  <c:v>18.899999999999999</c:v>
                </c:pt>
                <c:pt idx="23">
                  <c:v>17.21</c:v>
                </c:pt>
                <c:pt idx="24">
                  <c:v>17.29</c:v>
                </c:pt>
                <c:pt idx="25">
                  <c:v>15.26</c:v>
                </c:pt>
                <c:pt idx="26">
                  <c:v>14.43</c:v>
                </c:pt>
                <c:pt idx="27">
                  <c:v>14.58</c:v>
                </c:pt>
                <c:pt idx="28">
                  <c:v>15.62</c:v>
                </c:pt>
                <c:pt idx="29">
                  <c:v>16.010000000000002</c:v>
                </c:pt>
                <c:pt idx="30">
                  <c:v>14.95</c:v>
                </c:pt>
                <c:pt idx="31">
                  <c:v>15.11</c:v>
                </c:pt>
                <c:pt idx="32">
                  <c:v>14.89</c:v>
                </c:pt>
                <c:pt idx="33">
                  <c:v>15.79</c:v>
                </c:pt>
                <c:pt idx="34">
                  <c:v>15.26</c:v>
                </c:pt>
                <c:pt idx="35">
                  <c:v>15.42</c:v>
                </c:pt>
                <c:pt idx="36">
                  <c:v>14.48</c:v>
                </c:pt>
                <c:pt idx="37">
                  <c:v>14.41</c:v>
                </c:pt>
                <c:pt idx="38">
                  <c:v>16.59</c:v>
                </c:pt>
                <c:pt idx="39">
                  <c:v>15.42</c:v>
                </c:pt>
                <c:pt idx="40">
                  <c:v>15.32</c:v>
                </c:pt>
                <c:pt idx="41">
                  <c:v>14.63</c:v>
                </c:pt>
                <c:pt idx="42">
                  <c:v>13.48</c:v>
                </c:pt>
                <c:pt idx="43">
                  <c:v>13.46</c:v>
                </c:pt>
                <c:pt idx="44">
                  <c:v>12.49</c:v>
                </c:pt>
                <c:pt idx="45">
                  <c:v>12.46</c:v>
                </c:pt>
                <c:pt idx="46">
                  <c:v>12</c:v>
                </c:pt>
                <c:pt idx="47">
                  <c:v>11.46</c:v>
                </c:pt>
                <c:pt idx="48">
                  <c:v>12.15</c:v>
                </c:pt>
                <c:pt idx="49">
                  <c:v>11.38</c:v>
                </c:pt>
                <c:pt idx="50">
                  <c:v>11.14</c:v>
                </c:pt>
                <c:pt idx="51">
                  <c:v>10.27</c:v>
                </c:pt>
                <c:pt idx="52">
                  <c:v>9.67</c:v>
                </c:pt>
                <c:pt idx="53">
                  <c:v>8.9</c:v>
                </c:pt>
                <c:pt idx="54">
                  <c:v>7.76</c:v>
                </c:pt>
                <c:pt idx="55">
                  <c:v>7.72</c:v>
                </c:pt>
                <c:pt idx="56">
                  <c:v>7.49</c:v>
                </c:pt>
                <c:pt idx="57">
                  <c:v>6.71</c:v>
                </c:pt>
                <c:pt idx="58">
                  <c:v>6.81</c:v>
                </c:pt>
                <c:pt idx="59">
                  <c:v>5.84</c:v>
                </c:pt>
                <c:pt idx="60">
                  <c:v>5.36</c:v>
                </c:pt>
                <c:pt idx="61">
                  <c:v>5.53</c:v>
                </c:pt>
                <c:pt idx="62">
                  <c:v>5.89</c:v>
                </c:pt>
                <c:pt idx="63">
                  <c:v>5.5</c:v>
                </c:pt>
                <c:pt idx="64">
                  <c:v>5.55</c:v>
                </c:pt>
                <c:pt idx="65">
                  <c:v>4.8</c:v>
                </c:pt>
                <c:pt idx="66">
                  <c:v>4.9458016069209005</c:v>
                </c:pt>
                <c:pt idx="67">
                  <c:v>4.2434236267191547</c:v>
                </c:pt>
                <c:pt idx="68">
                  <c:v>3.7308516261035254</c:v>
                </c:pt>
                <c:pt idx="69">
                  <c:v>3.4400240412171779</c:v>
                </c:pt>
                <c:pt idx="70">
                  <c:v>3.2596374328388684</c:v>
                </c:pt>
                <c:pt idx="71">
                  <c:v>2.9530075466296819</c:v>
                </c:pt>
                <c:pt idx="72">
                  <c:v>2.2840656516883908</c:v>
                </c:pt>
                <c:pt idx="73">
                  <c:v>2.4417544971867819</c:v>
                </c:pt>
                <c:pt idx="74">
                  <c:v>2.4652036565905551</c:v>
                </c:pt>
                <c:pt idx="75">
                  <c:v>2.4622535290435241</c:v>
                </c:pt>
                <c:pt idx="76">
                  <c:v>2.0636836056345871</c:v>
                </c:pt>
                <c:pt idx="77">
                  <c:v>1.5208523522590824</c:v>
                </c:pt>
                <c:pt idx="78">
                  <c:v>2.3513462589333778</c:v>
                </c:pt>
                <c:pt idx="79">
                  <c:v>1.3534983105339344</c:v>
                </c:pt>
                <c:pt idx="80">
                  <c:v>1.2392710344436473</c:v>
                </c:pt>
                <c:pt idx="81">
                  <c:v>0.89460975478933613</c:v>
                </c:pt>
                <c:pt idx="82">
                  <c:v>1.0069444572234463</c:v>
                </c:pt>
                <c:pt idx="83">
                  <c:v>0.62494951201063365</c:v>
                </c:pt>
                <c:pt idx="84">
                  <c:v>0.58181061759209263</c:v>
                </c:pt>
                <c:pt idx="85">
                  <c:v>3.7053491712633106E-2</c:v>
                </c:pt>
                <c:pt idx="86">
                  <c:v>-0.41375133691112292</c:v>
                </c:pt>
                <c:pt idx="87">
                  <c:v>-0.55188840591171895</c:v>
                </c:pt>
                <c:pt idx="88">
                  <c:v>-0.90602485647748199</c:v>
                </c:pt>
                <c:pt idx="89">
                  <c:v>-1.96</c:v>
                </c:pt>
                <c:pt idx="90">
                  <c:v>-1.59</c:v>
                </c:pt>
                <c:pt idx="91">
                  <c:v>-2.57</c:v>
                </c:pt>
                <c:pt idx="92">
                  <c:v>-2.48</c:v>
                </c:pt>
                <c:pt idx="93">
                  <c:v>-2.91</c:v>
                </c:pt>
                <c:pt idx="94">
                  <c:v>-4.45</c:v>
                </c:pt>
                <c:pt idx="95">
                  <c:v>-5.07</c:v>
                </c:pt>
                <c:pt idx="96">
                  <c:v>-4.6900000000000004</c:v>
                </c:pt>
                <c:pt idx="97">
                  <c:v>-4.57</c:v>
                </c:pt>
                <c:pt idx="98">
                  <c:v>-4.55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-0.35</c:v>
                </c:pt>
                <c:pt idx="1">
                  <c:v>7.0000000000000007E-2</c:v>
                </c:pt>
                <c:pt idx="2">
                  <c:v>-0.97</c:v>
                </c:pt>
                <c:pt idx="3">
                  <c:v>0.67</c:v>
                </c:pt>
                <c:pt idx="4">
                  <c:v>-1.53</c:v>
                </c:pt>
                <c:pt idx="5">
                  <c:v>-0.94</c:v>
                </c:pt>
                <c:pt idx="6">
                  <c:v>1.1299999999999999</c:v>
                </c:pt>
                <c:pt idx="7">
                  <c:v>-0.35</c:v>
                </c:pt>
                <c:pt idx="8">
                  <c:v>-1.1499999999999999</c:v>
                </c:pt>
                <c:pt idx="9">
                  <c:v>-1.6</c:v>
                </c:pt>
                <c:pt idx="10">
                  <c:v>-0.68</c:v>
                </c:pt>
                <c:pt idx="11">
                  <c:v>-2.46</c:v>
                </c:pt>
                <c:pt idx="12">
                  <c:v>-2.0299999999999998</c:v>
                </c:pt>
                <c:pt idx="13">
                  <c:v>-0.9</c:v>
                </c:pt>
                <c:pt idx="14">
                  <c:v>-0.35</c:v>
                </c:pt>
                <c:pt idx="15">
                  <c:v>-0.57999999999999996</c:v>
                </c:pt>
                <c:pt idx="16">
                  <c:v>0.49</c:v>
                </c:pt>
                <c:pt idx="17">
                  <c:v>-0.44</c:v>
                </c:pt>
                <c:pt idx="18">
                  <c:v>0.84</c:v>
                </c:pt>
                <c:pt idx="19">
                  <c:v>2.06</c:v>
                </c:pt>
                <c:pt idx="20">
                  <c:v>0.39</c:v>
                </c:pt>
                <c:pt idx="21">
                  <c:v>-0.72</c:v>
                </c:pt>
                <c:pt idx="22">
                  <c:v>-1.49</c:v>
                </c:pt>
                <c:pt idx="23">
                  <c:v>-0.7</c:v>
                </c:pt>
                <c:pt idx="24">
                  <c:v>-1.99</c:v>
                </c:pt>
                <c:pt idx="25">
                  <c:v>-2.25</c:v>
                </c:pt>
                <c:pt idx="26">
                  <c:v>-1.69</c:v>
                </c:pt>
                <c:pt idx="27">
                  <c:v>-1.7</c:v>
                </c:pt>
                <c:pt idx="28">
                  <c:v>-2.2599999999999998</c:v>
                </c:pt>
                <c:pt idx="29">
                  <c:v>-4</c:v>
                </c:pt>
                <c:pt idx="30">
                  <c:v>-5.52</c:v>
                </c:pt>
                <c:pt idx="31">
                  <c:v>-8.57</c:v>
                </c:pt>
                <c:pt idx="32">
                  <c:v>-7.04</c:v>
                </c:pt>
                <c:pt idx="33">
                  <c:v>-7.69</c:v>
                </c:pt>
                <c:pt idx="34">
                  <c:v>-10.28</c:v>
                </c:pt>
                <c:pt idx="35">
                  <c:v>-16.32</c:v>
                </c:pt>
                <c:pt idx="36">
                  <c:v>-10.88</c:v>
                </c:pt>
                <c:pt idx="37">
                  <c:v>-7.38</c:v>
                </c:pt>
                <c:pt idx="38">
                  <c:v>-3.75</c:v>
                </c:pt>
                <c:pt idx="39">
                  <c:v>-1.95</c:v>
                </c:pt>
                <c:pt idx="40">
                  <c:v>-3.5</c:v>
                </c:pt>
                <c:pt idx="41">
                  <c:v>-6.52</c:v>
                </c:pt>
                <c:pt idx="42">
                  <c:v>-6.96</c:v>
                </c:pt>
                <c:pt idx="43">
                  <c:v>-7.53</c:v>
                </c:pt>
                <c:pt idx="44">
                  <c:v>-7.37</c:v>
                </c:pt>
                <c:pt idx="45">
                  <c:v>-5.36</c:v>
                </c:pt>
                <c:pt idx="46">
                  <c:v>-2.31</c:v>
                </c:pt>
                <c:pt idx="47">
                  <c:v>-0.97</c:v>
                </c:pt>
                <c:pt idx="48">
                  <c:v>-1.63</c:v>
                </c:pt>
                <c:pt idx="49">
                  <c:v>-1.25</c:v>
                </c:pt>
                <c:pt idx="50">
                  <c:v>-0.85</c:v>
                </c:pt>
                <c:pt idx="51">
                  <c:v>-1.8</c:v>
                </c:pt>
                <c:pt idx="52">
                  <c:v>-2.04</c:v>
                </c:pt>
                <c:pt idx="53">
                  <c:v>-2.2000000000000002</c:v>
                </c:pt>
                <c:pt idx="54">
                  <c:v>-1.4</c:v>
                </c:pt>
                <c:pt idx="55">
                  <c:v>-1.87</c:v>
                </c:pt>
                <c:pt idx="56">
                  <c:v>0.49</c:v>
                </c:pt>
                <c:pt idx="57">
                  <c:v>1.72</c:v>
                </c:pt>
                <c:pt idx="58">
                  <c:v>0.36</c:v>
                </c:pt>
                <c:pt idx="59">
                  <c:v>0.4</c:v>
                </c:pt>
                <c:pt idx="60">
                  <c:v>-0.47</c:v>
                </c:pt>
                <c:pt idx="61">
                  <c:v>-1.82</c:v>
                </c:pt>
                <c:pt idx="62">
                  <c:v>-2.08</c:v>
                </c:pt>
                <c:pt idx="63">
                  <c:v>-2.2799999999999998</c:v>
                </c:pt>
                <c:pt idx="64">
                  <c:v>-2.91</c:v>
                </c:pt>
                <c:pt idx="65">
                  <c:v>-2.73</c:v>
                </c:pt>
                <c:pt idx="66">
                  <c:v>-2.6278984939824719</c:v>
                </c:pt>
                <c:pt idx="67">
                  <c:v>-1.4723292954094602</c:v>
                </c:pt>
                <c:pt idx="68">
                  <c:v>-1.8377898750806254</c:v>
                </c:pt>
                <c:pt idx="69">
                  <c:v>-2.6442380583413678</c:v>
                </c:pt>
                <c:pt idx="70">
                  <c:v>-3.2699940991660665</c:v>
                </c:pt>
                <c:pt idx="71">
                  <c:v>-2.9932332051706014</c:v>
                </c:pt>
                <c:pt idx="72">
                  <c:v>-3.4458696582440203</c:v>
                </c:pt>
                <c:pt idx="73">
                  <c:v>-3.347630557096442</c:v>
                </c:pt>
                <c:pt idx="74">
                  <c:v>-3.639370108828754</c:v>
                </c:pt>
                <c:pt idx="75">
                  <c:v>-2.9430147484012141</c:v>
                </c:pt>
                <c:pt idx="76">
                  <c:v>-2.4783095095370795</c:v>
                </c:pt>
                <c:pt idx="77">
                  <c:v>-2.0196145040033726</c:v>
                </c:pt>
                <c:pt idx="78">
                  <c:v>-1.3861140421492983</c:v>
                </c:pt>
                <c:pt idx="79">
                  <c:v>-1.7294563493709183</c:v>
                </c:pt>
                <c:pt idx="80">
                  <c:v>-1.941261610460572</c:v>
                </c:pt>
                <c:pt idx="81">
                  <c:v>-1.8763184791043668</c:v>
                </c:pt>
                <c:pt idx="82">
                  <c:v>-1.9711968248862495</c:v>
                </c:pt>
                <c:pt idx="83">
                  <c:v>-0.79581310753880541</c:v>
                </c:pt>
                <c:pt idx="84">
                  <c:v>-0.92655110942593022</c:v>
                </c:pt>
                <c:pt idx="85">
                  <c:v>-1.8673009639392737</c:v>
                </c:pt>
                <c:pt idx="86">
                  <c:v>-4.4914599405101248</c:v>
                </c:pt>
                <c:pt idx="87">
                  <c:v>-3.5211655569726839</c:v>
                </c:pt>
                <c:pt idx="88">
                  <c:v>-3.0895251071206111</c:v>
                </c:pt>
                <c:pt idx="89">
                  <c:v>-2.99</c:v>
                </c:pt>
                <c:pt idx="90">
                  <c:v>-3.39</c:v>
                </c:pt>
                <c:pt idx="91">
                  <c:v>-3.58</c:v>
                </c:pt>
                <c:pt idx="92">
                  <c:v>-4.24</c:v>
                </c:pt>
                <c:pt idx="93">
                  <c:v>-2.98</c:v>
                </c:pt>
                <c:pt idx="94">
                  <c:v>-1.8</c:v>
                </c:pt>
                <c:pt idx="95">
                  <c:v>-1.75</c:v>
                </c:pt>
                <c:pt idx="96">
                  <c:v>-2.89</c:v>
                </c:pt>
                <c:pt idx="97">
                  <c:v>-2.84</c:v>
                </c:pt>
                <c:pt idx="98">
                  <c:v>-2.17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-1.21</c:v>
                </c:pt>
                <c:pt idx="1">
                  <c:v>-0.71</c:v>
                </c:pt>
                <c:pt idx="2">
                  <c:v>-0.5</c:v>
                </c:pt>
                <c:pt idx="3">
                  <c:v>0.17</c:v>
                </c:pt>
                <c:pt idx="4">
                  <c:v>0.4</c:v>
                </c:pt>
                <c:pt idx="5">
                  <c:v>0.14000000000000001</c:v>
                </c:pt>
                <c:pt idx="6">
                  <c:v>0.33</c:v>
                </c:pt>
                <c:pt idx="7">
                  <c:v>0.18</c:v>
                </c:pt>
                <c:pt idx="8">
                  <c:v>-0.03</c:v>
                </c:pt>
                <c:pt idx="9">
                  <c:v>-0.42</c:v>
                </c:pt>
                <c:pt idx="10">
                  <c:v>-0.13</c:v>
                </c:pt>
                <c:pt idx="11">
                  <c:v>-0.27</c:v>
                </c:pt>
                <c:pt idx="12">
                  <c:v>-0.24</c:v>
                </c:pt>
                <c:pt idx="13">
                  <c:v>0.34</c:v>
                </c:pt>
                <c:pt idx="14">
                  <c:v>-0.01</c:v>
                </c:pt>
                <c:pt idx="15">
                  <c:v>0.3</c:v>
                </c:pt>
                <c:pt idx="16">
                  <c:v>0.06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-1.6</c:v>
                </c:pt>
                <c:pt idx="21">
                  <c:v>-3.16</c:v>
                </c:pt>
                <c:pt idx="22">
                  <c:v>-3.21</c:v>
                </c:pt>
                <c:pt idx="23">
                  <c:v>-2.48</c:v>
                </c:pt>
                <c:pt idx="24">
                  <c:v>-1.62</c:v>
                </c:pt>
                <c:pt idx="25">
                  <c:v>-3.28</c:v>
                </c:pt>
                <c:pt idx="26">
                  <c:v>-3.76</c:v>
                </c:pt>
                <c:pt idx="27">
                  <c:v>-2.13</c:v>
                </c:pt>
                <c:pt idx="28">
                  <c:v>-2.61</c:v>
                </c:pt>
                <c:pt idx="29">
                  <c:v>-3.48</c:v>
                </c:pt>
                <c:pt idx="30">
                  <c:v>-3.91</c:v>
                </c:pt>
                <c:pt idx="31">
                  <c:v>-4.21</c:v>
                </c:pt>
                <c:pt idx="32">
                  <c:v>-3.12</c:v>
                </c:pt>
                <c:pt idx="33">
                  <c:v>-3.57</c:v>
                </c:pt>
                <c:pt idx="34">
                  <c:v>-9.6999999999999993</c:v>
                </c:pt>
                <c:pt idx="35">
                  <c:v>-8.77</c:v>
                </c:pt>
                <c:pt idx="36">
                  <c:v>-7.39</c:v>
                </c:pt>
                <c:pt idx="37">
                  <c:v>-2.93</c:v>
                </c:pt>
                <c:pt idx="38">
                  <c:v>-2.4</c:v>
                </c:pt>
                <c:pt idx="39">
                  <c:v>-2.77</c:v>
                </c:pt>
                <c:pt idx="40">
                  <c:v>-2.44</c:v>
                </c:pt>
                <c:pt idx="41">
                  <c:v>-1.6</c:v>
                </c:pt>
                <c:pt idx="42">
                  <c:v>-2.27</c:v>
                </c:pt>
                <c:pt idx="43">
                  <c:v>-2.1800000000000002</c:v>
                </c:pt>
                <c:pt idx="44">
                  <c:v>-1.25</c:v>
                </c:pt>
                <c:pt idx="45">
                  <c:v>-2.13</c:v>
                </c:pt>
                <c:pt idx="46">
                  <c:v>-0.13</c:v>
                </c:pt>
                <c:pt idx="47">
                  <c:v>-0.1</c:v>
                </c:pt>
                <c:pt idx="48">
                  <c:v>0.5</c:v>
                </c:pt>
                <c:pt idx="49">
                  <c:v>2.0499999999999998</c:v>
                </c:pt>
                <c:pt idx="50">
                  <c:v>1.32</c:v>
                </c:pt>
                <c:pt idx="51">
                  <c:v>0.67</c:v>
                </c:pt>
                <c:pt idx="52">
                  <c:v>0.23</c:v>
                </c:pt>
                <c:pt idx="53">
                  <c:v>-0.4</c:v>
                </c:pt>
                <c:pt idx="54">
                  <c:v>-0.32</c:v>
                </c:pt>
                <c:pt idx="55">
                  <c:v>-0.45</c:v>
                </c:pt>
                <c:pt idx="56">
                  <c:v>-0.5</c:v>
                </c:pt>
                <c:pt idx="57">
                  <c:v>0.19</c:v>
                </c:pt>
                <c:pt idx="58">
                  <c:v>0.01</c:v>
                </c:pt>
                <c:pt idx="59">
                  <c:v>0.14000000000000001</c:v>
                </c:pt>
                <c:pt idx="60">
                  <c:v>-0.21</c:v>
                </c:pt>
                <c:pt idx="61">
                  <c:v>0.04</c:v>
                </c:pt>
                <c:pt idx="62">
                  <c:v>7.0000000000000007E-2</c:v>
                </c:pt>
                <c:pt idx="63">
                  <c:v>-0.76</c:v>
                </c:pt>
                <c:pt idx="64">
                  <c:v>-0.33</c:v>
                </c:pt>
                <c:pt idx="65">
                  <c:v>-0.3</c:v>
                </c:pt>
                <c:pt idx="66">
                  <c:v>-0.32164189016400269</c:v>
                </c:pt>
                <c:pt idx="67">
                  <c:v>-0.27913682191725953</c:v>
                </c:pt>
                <c:pt idx="68">
                  <c:v>-0.39134462162699674</c:v>
                </c:pt>
                <c:pt idx="69">
                  <c:v>-0.48516320145588404</c:v>
                </c:pt>
                <c:pt idx="70">
                  <c:v>-0.79746330719425829</c:v>
                </c:pt>
                <c:pt idx="71">
                  <c:v>-0.74010276051666524</c:v>
                </c:pt>
                <c:pt idx="72">
                  <c:v>-0.94654527655989362</c:v>
                </c:pt>
                <c:pt idx="73">
                  <c:v>-1.0495086773912354</c:v>
                </c:pt>
                <c:pt idx="74">
                  <c:v>-0.83025379315067915</c:v>
                </c:pt>
                <c:pt idx="75">
                  <c:v>-0.85233766101334918</c:v>
                </c:pt>
                <c:pt idx="76">
                  <c:v>1.5130862572269008</c:v>
                </c:pt>
                <c:pt idx="77">
                  <c:v>2.9126717100370549</c:v>
                </c:pt>
                <c:pt idx="78">
                  <c:v>2.337242635155707</c:v>
                </c:pt>
                <c:pt idx="79">
                  <c:v>1.7563633922029809</c:v>
                </c:pt>
                <c:pt idx="80">
                  <c:v>1.6044442143105475</c:v>
                </c:pt>
                <c:pt idx="81">
                  <c:v>4.3780764512435226</c:v>
                </c:pt>
                <c:pt idx="82">
                  <c:v>3.1491549971888242</c:v>
                </c:pt>
                <c:pt idx="83">
                  <c:v>2.6094640807024501</c:v>
                </c:pt>
                <c:pt idx="84">
                  <c:v>3.1395311504896011</c:v>
                </c:pt>
                <c:pt idx="85">
                  <c:v>2.1322821842789592</c:v>
                </c:pt>
                <c:pt idx="86">
                  <c:v>1.9108232833865901</c:v>
                </c:pt>
                <c:pt idx="87">
                  <c:v>0.95319501517937966</c:v>
                </c:pt>
                <c:pt idx="88">
                  <c:v>0.42869126208058733</c:v>
                </c:pt>
                <c:pt idx="89">
                  <c:v>0.13</c:v>
                </c:pt>
                <c:pt idx="90">
                  <c:v>0.1</c:v>
                </c:pt>
                <c:pt idx="91">
                  <c:v>0.39</c:v>
                </c:pt>
                <c:pt idx="92">
                  <c:v>0.35</c:v>
                </c:pt>
                <c:pt idx="93">
                  <c:v>1.06</c:v>
                </c:pt>
                <c:pt idx="94">
                  <c:v>0.9</c:v>
                </c:pt>
                <c:pt idx="95">
                  <c:v>2.2799999999999998</c:v>
                </c:pt>
                <c:pt idx="96">
                  <c:v>2.89</c:v>
                </c:pt>
                <c:pt idx="97">
                  <c:v>2.61</c:v>
                </c:pt>
                <c:pt idx="98">
                  <c:v>2.56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11.78</c:v>
                </c:pt>
                <c:pt idx="1">
                  <c:v>14.61</c:v>
                </c:pt>
                <c:pt idx="2">
                  <c:v>12.96</c:v>
                </c:pt>
                <c:pt idx="3">
                  <c:v>15.73</c:v>
                </c:pt>
                <c:pt idx="4">
                  <c:v>15.3</c:v>
                </c:pt>
                <c:pt idx="5">
                  <c:v>13.71</c:v>
                </c:pt>
                <c:pt idx="6">
                  <c:v>15.24</c:v>
                </c:pt>
                <c:pt idx="7">
                  <c:v>14.66</c:v>
                </c:pt>
                <c:pt idx="8">
                  <c:v>14.52</c:v>
                </c:pt>
                <c:pt idx="9">
                  <c:v>12.72</c:v>
                </c:pt>
                <c:pt idx="10">
                  <c:v>12.87</c:v>
                </c:pt>
                <c:pt idx="11">
                  <c:v>11.12</c:v>
                </c:pt>
                <c:pt idx="12">
                  <c:v>12.97</c:v>
                </c:pt>
                <c:pt idx="13">
                  <c:v>15.39</c:v>
                </c:pt>
                <c:pt idx="14">
                  <c:v>14.55</c:v>
                </c:pt>
                <c:pt idx="15">
                  <c:v>10.69</c:v>
                </c:pt>
                <c:pt idx="16">
                  <c:v>12.51</c:v>
                </c:pt>
                <c:pt idx="17">
                  <c:v>9.68</c:v>
                </c:pt>
                <c:pt idx="18">
                  <c:v>10.119999999999999</c:v>
                </c:pt>
                <c:pt idx="19">
                  <c:v>15.23</c:v>
                </c:pt>
                <c:pt idx="20">
                  <c:v>16.97</c:v>
                </c:pt>
                <c:pt idx="21">
                  <c:v>14.04</c:v>
                </c:pt>
                <c:pt idx="22">
                  <c:v>14.2</c:v>
                </c:pt>
                <c:pt idx="23">
                  <c:v>14.03</c:v>
                </c:pt>
                <c:pt idx="24">
                  <c:v>13.69</c:v>
                </c:pt>
                <c:pt idx="25">
                  <c:v>9.73</c:v>
                </c:pt>
                <c:pt idx="26">
                  <c:v>8.99</c:v>
                </c:pt>
                <c:pt idx="27">
                  <c:v>10.75</c:v>
                </c:pt>
                <c:pt idx="28">
                  <c:v>10.75</c:v>
                </c:pt>
                <c:pt idx="29">
                  <c:v>8.5299999999999994</c:v>
                </c:pt>
                <c:pt idx="30">
                  <c:v>5.52</c:v>
                </c:pt>
                <c:pt idx="31">
                  <c:v>2.33</c:v>
                </c:pt>
                <c:pt idx="32">
                  <c:v>4.72</c:v>
                </c:pt>
                <c:pt idx="33">
                  <c:v>4.53</c:v>
                </c:pt>
                <c:pt idx="34">
                  <c:v>-4.72</c:v>
                </c:pt>
                <c:pt idx="35">
                  <c:v>-9.67</c:v>
                </c:pt>
                <c:pt idx="36">
                  <c:v>-3.79</c:v>
                </c:pt>
                <c:pt idx="37">
                  <c:v>4.0999999999999996</c:v>
                </c:pt>
                <c:pt idx="38">
                  <c:v>10.45</c:v>
                </c:pt>
                <c:pt idx="39">
                  <c:v>10.7</c:v>
                </c:pt>
                <c:pt idx="40">
                  <c:v>9.3800000000000008</c:v>
                </c:pt>
                <c:pt idx="41">
                  <c:v>6.51</c:v>
                </c:pt>
                <c:pt idx="42">
                  <c:v>4.25</c:v>
                </c:pt>
                <c:pt idx="43">
                  <c:v>3.75</c:v>
                </c:pt>
                <c:pt idx="44">
                  <c:v>3.87</c:v>
                </c:pt>
                <c:pt idx="45">
                  <c:v>4.97</c:v>
                </c:pt>
                <c:pt idx="46">
                  <c:v>9.56</c:v>
                </c:pt>
                <c:pt idx="47">
                  <c:v>10.39</c:v>
                </c:pt>
                <c:pt idx="48">
                  <c:v>11.02</c:v>
                </c:pt>
                <c:pt idx="49">
                  <c:v>12.19</c:v>
                </c:pt>
                <c:pt idx="50">
                  <c:v>11.61</c:v>
                </c:pt>
                <c:pt idx="51">
                  <c:v>9.1300000000000008</c:v>
                </c:pt>
                <c:pt idx="52">
                  <c:v>7.85</c:v>
                </c:pt>
                <c:pt idx="53">
                  <c:v>6.3</c:v>
                </c:pt>
                <c:pt idx="54">
                  <c:v>6.05</c:v>
                </c:pt>
                <c:pt idx="55">
                  <c:v>5.4</c:v>
                </c:pt>
                <c:pt idx="56">
                  <c:v>7.48</c:v>
                </c:pt>
                <c:pt idx="57">
                  <c:v>8.6199999999999992</c:v>
                </c:pt>
                <c:pt idx="58">
                  <c:v>7.17</c:v>
                </c:pt>
                <c:pt idx="59">
                  <c:v>6.38</c:v>
                </c:pt>
                <c:pt idx="60">
                  <c:v>4.68</c:v>
                </c:pt>
                <c:pt idx="61">
                  <c:v>3.75</c:v>
                </c:pt>
                <c:pt idx="62">
                  <c:v>3.89</c:v>
                </c:pt>
                <c:pt idx="63">
                  <c:v>2.46</c:v>
                </c:pt>
                <c:pt idx="64">
                  <c:v>2.31</c:v>
                </c:pt>
                <c:pt idx="65">
                  <c:v>1.77</c:v>
                </c:pt>
                <c:pt idx="66">
                  <c:v>1.9962612227744261</c:v>
                </c:pt>
                <c:pt idx="67">
                  <c:v>2.4919575093924351</c:v>
                </c:pt>
                <c:pt idx="68">
                  <c:v>1.5017171293959033</c:v>
                </c:pt>
                <c:pt idx="69">
                  <c:v>0.310622781419926</c:v>
                </c:pt>
                <c:pt idx="70">
                  <c:v>-0.8078199735214564</c:v>
                </c:pt>
                <c:pt idx="71">
                  <c:v>-0.78032841905758477</c:v>
                </c:pt>
                <c:pt idx="72">
                  <c:v>-2.1083492831155231</c:v>
                </c:pt>
                <c:pt idx="73">
                  <c:v>-1.9553847373008955</c:v>
                </c:pt>
                <c:pt idx="74">
                  <c:v>-2.0044202453888782</c:v>
                </c:pt>
                <c:pt idx="75">
                  <c:v>-1.3330988803710393</c:v>
                </c:pt>
                <c:pt idx="76">
                  <c:v>1.0984603533244084</c:v>
                </c:pt>
                <c:pt idx="77">
                  <c:v>2.4139095582927648</c:v>
                </c:pt>
                <c:pt idx="78">
                  <c:v>3.3024748519397864</c:v>
                </c:pt>
                <c:pt idx="79">
                  <c:v>1.380405353365997</c:v>
                </c:pt>
                <c:pt idx="80">
                  <c:v>0.9024536382936228</c:v>
                </c:pt>
                <c:pt idx="81">
                  <c:v>3.3963677269284922</c:v>
                </c:pt>
                <c:pt idx="82">
                  <c:v>2.1849026295260208</c:v>
                </c:pt>
                <c:pt idx="83">
                  <c:v>2.4386004851742782</c:v>
                </c:pt>
                <c:pt idx="84">
                  <c:v>2.7947906586557636</c:v>
                </c:pt>
                <c:pt idx="85">
                  <c:v>0.30203471205231858</c:v>
                </c:pt>
                <c:pt idx="86">
                  <c:v>-2.9943879940346569</c:v>
                </c:pt>
                <c:pt idx="87">
                  <c:v>-3.1198589477050236</c:v>
                </c:pt>
                <c:pt idx="88">
                  <c:v>-3.5668587015175062</c:v>
                </c:pt>
                <c:pt idx="89">
                  <c:v>-4.82</c:v>
                </c:pt>
                <c:pt idx="90">
                  <c:v>-4.88</c:v>
                </c:pt>
                <c:pt idx="91">
                  <c:v>-5.76</c:v>
                </c:pt>
                <c:pt idx="92">
                  <c:v>-6.38</c:v>
                </c:pt>
                <c:pt idx="93">
                  <c:v>-4.84</c:v>
                </c:pt>
                <c:pt idx="94">
                  <c:v>-5.35</c:v>
                </c:pt>
                <c:pt idx="95">
                  <c:v>-4.54</c:v>
                </c:pt>
                <c:pt idx="96">
                  <c:v>-4.7</c:v>
                </c:pt>
                <c:pt idx="97">
                  <c:v>-4.8</c:v>
                </c:pt>
                <c:pt idx="98">
                  <c:v>-4.16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Puglia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#,##0.0_ ;\-#,##0.0\ </c:formatCode>
                <c:ptCount val="3"/>
                <c:pt idx="0">
                  <c:v>-4.6670964310817782</c:v>
                </c:pt>
                <c:pt idx="1">
                  <c:v>-4.4148278533941952E-2</c:v>
                </c:pt>
                <c:pt idx="2">
                  <c:v>-3.8788146105457568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Puglia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13.52</c:v>
                </c:pt>
                <c:pt idx="2">
                  <c:v>16</c:v>
                </c:pt>
                <c:pt idx="3">
                  <c:v>17.11</c:v>
                </c:pt>
                <c:pt idx="4">
                  <c:v>19.059999999999999</c:v>
                </c:pt>
                <c:pt idx="5">
                  <c:v>21.06</c:v>
                </c:pt>
                <c:pt idx="6">
                  <c:v>19.97</c:v>
                </c:pt>
                <c:pt idx="8">
                  <c:v>23.21</c:v>
                </c:pt>
                <c:pt idx="9">
                  <c:v>27.51</c:v>
                </c:pt>
                <c:pt idx="10">
                  <c:v>31.33</c:v>
                </c:pt>
                <c:pt idx="11">
                  <c:v>39.450000000000003</c:v>
                </c:pt>
                <c:pt idx="12">
                  <c:v>60.87</c:v>
                </c:pt>
                <c:pt idx="13">
                  <c:v>95.23</c:v>
                </c:pt>
                <c:pt idx="14">
                  <c:v>130.09</c:v>
                </c:pt>
                <c:pt idx="15">
                  <c:v>187.02</c:v>
                </c:pt>
                <c:pt idx="16">
                  <c:v>209.44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9E46-40D5-B277-C2BE1C85BEB5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 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7E0-412F-97E4-A65BAA9A919C}"/>
              </c:ext>
            </c:extLst>
          </c:dPt>
          <c:dPt>
            <c:idx val="6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65C-4F18-A33A-15B83ACEE5D6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 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086419145164468"/>
          <c:y val="0.1136345922175168"/>
          <c:w val="0.82088492063492047"/>
          <c:h val="0.7459069444444445"/>
        </c:manualLayout>
      </c:layout>
      <c:lineChart>
        <c:grouping val="standard"/>
        <c:varyColors val="0"/>
        <c:ser>
          <c:idx val="1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'5'!$C$3:$AU$3</c:f>
              <c:strCach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  </c:v>
                </c:pt>
                <c:pt idx="17">
                  <c:v>1997  </c:v>
                </c:pt>
                <c:pt idx="18">
                  <c:v>1998  </c:v>
                </c:pt>
                <c:pt idx="19">
                  <c:v>1999  </c:v>
                </c:pt>
                <c:pt idx="20">
                  <c:v>2000  </c:v>
                </c:pt>
                <c:pt idx="21">
                  <c:v>2001  </c:v>
                </c:pt>
                <c:pt idx="22">
                  <c:v>2002  </c:v>
                </c:pt>
                <c:pt idx="23">
                  <c:v>2003  </c:v>
                </c:pt>
                <c:pt idx="24">
                  <c:v>2004  </c:v>
                </c:pt>
                <c:pt idx="25">
                  <c:v>2005  </c:v>
                </c:pt>
                <c:pt idx="26">
                  <c:v>2006  </c:v>
                </c:pt>
                <c:pt idx="27">
                  <c:v>2007  </c:v>
                </c:pt>
                <c:pt idx="28">
                  <c:v>2008  </c:v>
                </c:pt>
                <c:pt idx="29">
                  <c:v>2009  </c:v>
                </c:pt>
                <c:pt idx="30">
                  <c:v>2010  </c:v>
                </c:pt>
                <c:pt idx="31">
                  <c:v>2011  </c:v>
                </c:pt>
                <c:pt idx="32">
                  <c:v>2012  </c:v>
                </c:pt>
                <c:pt idx="33">
                  <c:v>2013  </c:v>
                </c:pt>
                <c:pt idx="34">
                  <c:v>2014  </c:v>
                </c:pt>
                <c:pt idx="35">
                  <c:v>2015  </c:v>
                </c:pt>
                <c:pt idx="36">
                  <c:v>2016  </c:v>
                </c:pt>
                <c:pt idx="37">
                  <c:v>2017  </c:v>
                </c:pt>
                <c:pt idx="38">
                  <c:v>2018  </c:v>
                </c:pt>
                <c:pt idx="39">
                  <c:v>2019  </c:v>
                </c:pt>
                <c:pt idx="40">
                  <c:v>2020  </c:v>
                </c:pt>
                <c:pt idx="41">
                  <c:v>2021  </c:v>
                </c:pt>
                <c:pt idx="42">
                  <c:v>2022  </c:v>
                </c:pt>
                <c:pt idx="43">
                  <c:v>2023  </c:v>
                </c:pt>
                <c:pt idx="44">
                  <c:v>2024  </c:v>
                </c:pt>
              </c:strCache>
            </c:str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C5-4722-8202-312148CE904D}"/>
            </c:ext>
          </c:extLst>
        </c:ser>
        <c:ser>
          <c:idx val="0"/>
          <c:order val="1"/>
          <c:tx>
            <c:strRef>
              <c:f>'5'!$B$5</c:f>
              <c:strCache>
                <c:ptCount val="1"/>
                <c:pt idx="0">
                  <c:v>Puglia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'5'!$C$3:$AU$3</c:f>
              <c:strCach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  </c:v>
                </c:pt>
                <c:pt idx="17">
                  <c:v>1997  </c:v>
                </c:pt>
                <c:pt idx="18">
                  <c:v>1998  </c:v>
                </c:pt>
                <c:pt idx="19">
                  <c:v>1999  </c:v>
                </c:pt>
                <c:pt idx="20">
                  <c:v>2000  </c:v>
                </c:pt>
                <c:pt idx="21">
                  <c:v>2001  </c:v>
                </c:pt>
                <c:pt idx="22">
                  <c:v>2002  </c:v>
                </c:pt>
                <c:pt idx="23">
                  <c:v>2003  </c:v>
                </c:pt>
                <c:pt idx="24">
                  <c:v>2004  </c:v>
                </c:pt>
                <c:pt idx="25">
                  <c:v>2005  </c:v>
                </c:pt>
                <c:pt idx="26">
                  <c:v>2006  </c:v>
                </c:pt>
                <c:pt idx="27">
                  <c:v>2007  </c:v>
                </c:pt>
                <c:pt idx="28">
                  <c:v>2008  </c:v>
                </c:pt>
                <c:pt idx="29">
                  <c:v>2009  </c:v>
                </c:pt>
                <c:pt idx="30">
                  <c:v>2010  </c:v>
                </c:pt>
                <c:pt idx="31">
                  <c:v>2011  </c:v>
                </c:pt>
                <c:pt idx="32">
                  <c:v>2012  </c:v>
                </c:pt>
                <c:pt idx="33">
                  <c:v>2013  </c:v>
                </c:pt>
                <c:pt idx="34">
                  <c:v>2014  </c:v>
                </c:pt>
                <c:pt idx="35">
                  <c:v>2015  </c:v>
                </c:pt>
                <c:pt idx="36">
                  <c:v>2016  </c:v>
                </c:pt>
                <c:pt idx="37">
                  <c:v>2017  </c:v>
                </c:pt>
                <c:pt idx="38">
                  <c:v>2018  </c:v>
                </c:pt>
                <c:pt idx="39">
                  <c:v>2019  </c:v>
                </c:pt>
                <c:pt idx="40">
                  <c:v>2020  </c:v>
                </c:pt>
                <c:pt idx="41">
                  <c:v>2021  </c:v>
                </c:pt>
                <c:pt idx="42">
                  <c:v>2022  </c:v>
                </c:pt>
                <c:pt idx="43">
                  <c:v>2023  </c:v>
                </c:pt>
                <c:pt idx="44">
                  <c:v>2024  </c:v>
                </c:pt>
              </c:strCache>
            </c:str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97.973120023528864</c:v>
                </c:pt>
                <c:pt idx="2">
                  <c:v>97.911746642500006</c:v>
                </c:pt>
                <c:pt idx="3">
                  <c:v>101.57302683226169</c:v>
                </c:pt>
                <c:pt idx="4">
                  <c:v>104.15459912562187</c:v>
                </c:pt>
                <c:pt idx="5">
                  <c:v>106.12212562733976</c:v>
                </c:pt>
                <c:pt idx="6">
                  <c:v>111.15599771666956</c:v>
                </c:pt>
                <c:pt idx="7">
                  <c:v>114.72653826512978</c:v>
                </c:pt>
                <c:pt idx="8">
                  <c:v>120.95463014926428</c:v>
                </c:pt>
                <c:pt idx="9">
                  <c:v>122.61575516064391</c:v>
                </c:pt>
                <c:pt idx="10">
                  <c:v>124.12678705596886</c:v>
                </c:pt>
                <c:pt idx="11">
                  <c:v>127.26957740155095</c:v>
                </c:pt>
                <c:pt idx="12">
                  <c:v>128.73384097543243</c:v>
                </c:pt>
                <c:pt idx="13">
                  <c:v>125.19624018244018</c:v>
                </c:pt>
                <c:pt idx="14">
                  <c:v>128.89092614417584</c:v>
                </c:pt>
                <c:pt idx="15">
                  <c:v>128.82892428769125</c:v>
                </c:pt>
                <c:pt idx="16">
                  <c:v>129.60367911788032</c:v>
                </c:pt>
                <c:pt idx="17">
                  <c:v>131.20303092805247</c:v>
                </c:pt>
                <c:pt idx="18">
                  <c:v>135.20695825460828</c:v>
                </c:pt>
                <c:pt idx="19">
                  <c:v>140.86007954113015</c:v>
                </c:pt>
                <c:pt idx="20">
                  <c:v>145.46070369984798</c:v>
                </c:pt>
                <c:pt idx="21">
                  <c:v>147.4077177138831</c:v>
                </c:pt>
                <c:pt idx="22">
                  <c:v>145.33407293765069</c:v>
                </c:pt>
                <c:pt idx="23">
                  <c:v>143.31379272462516</c:v>
                </c:pt>
                <c:pt idx="24">
                  <c:v>144.55086431527036</c:v>
                </c:pt>
                <c:pt idx="25">
                  <c:v>145.18419424692758</c:v>
                </c:pt>
                <c:pt idx="26">
                  <c:v>148.24728495087138</c:v>
                </c:pt>
                <c:pt idx="27">
                  <c:v>148.90720910379673</c:v>
                </c:pt>
                <c:pt idx="28">
                  <c:v>144.1655122878883</c:v>
                </c:pt>
                <c:pt idx="29">
                  <c:v>137.7334092750817</c:v>
                </c:pt>
                <c:pt idx="30">
                  <c:v>138.32270903907644</c:v>
                </c:pt>
                <c:pt idx="31">
                  <c:v>138.71140735920085</c:v>
                </c:pt>
                <c:pt idx="32">
                  <c:v>136.77390386138083</c:v>
                </c:pt>
                <c:pt idx="33">
                  <c:v>132.08187307459571</c:v>
                </c:pt>
                <c:pt idx="34">
                  <c:v>132.39660071304712</c:v>
                </c:pt>
                <c:pt idx="35">
                  <c:v>134.01374071095492</c:v>
                </c:pt>
                <c:pt idx="36">
                  <c:v>134.80205683278407</c:v>
                </c:pt>
                <c:pt idx="37">
                  <c:v>135.35560410063681</c:v>
                </c:pt>
                <c:pt idx="38">
                  <c:v>136.26720469192094</c:v>
                </c:pt>
                <c:pt idx="39">
                  <c:v>136.3975339882019</c:v>
                </c:pt>
                <c:pt idx="40">
                  <c:v>126.52614651894324</c:v>
                </c:pt>
                <c:pt idx="41">
                  <c:v>137.83890555680102</c:v>
                </c:pt>
                <c:pt idx="42">
                  <c:v>145.46510671661423</c:v>
                </c:pt>
                <c:pt idx="43">
                  <c:v>146.66713029380008</c:v>
                </c:pt>
                <c:pt idx="44">
                  <c:v>146.47832893486336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C5-4722-8202-312148CE9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ax val="180"/>
          <c:min val="90"/>
        </c:scaling>
        <c:delete val="0"/>
        <c:axPos val="l"/>
        <c:majorGridlines>
          <c:spPr>
            <a:ln w="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>
                    <a:solidFill>
                      <a:schemeClr val="tx1"/>
                    </a:solidFill>
                    <a:latin typeface="Arial Narrow" panose="020B0606020202030204" pitchFamily="34" charset="0"/>
                  </a:rPr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9350206815048258"/>
          <c:y val="3.4732240407269702E-2"/>
          <c:w val="0.4630249162891471"/>
          <c:h val="8.01776905065665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FFA-4AF1-BB9D-31FB6BBCBB77}"/>
              </c:ext>
            </c:extLst>
          </c:dPt>
          <c:dPt>
            <c:idx val="14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FFA-4AF1-BB9D-31FB6BBCBB77}"/>
              </c:ext>
            </c:extLst>
          </c:dPt>
          <c:dPt>
            <c:idx val="17"/>
            <c:invertIfNegative val="0"/>
            <c:bubble3D val="0"/>
            <c:spPr>
              <a:pattFill prst="dkUpDiag">
                <a:fgClr>
                  <a:srgbClr val="00B050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FFA-4AF1-BB9D-31FB6BBCBB77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FFA-4AF1-BB9D-31FB6BBCB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FFA-4AF1-BB9D-31FB6BBCB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Italia=100</a:t>
                </a:r>
              </a:p>
            </c:rich>
          </c:tx>
          <c:layout>
            <c:manualLayout>
              <c:xMode val="edge"/>
              <c:yMode val="edge"/>
              <c:x val="0.25154502157120601"/>
              <c:y val="1.987316705172332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0503091268823"/>
          <c:y val="3.9247421359606662E-2"/>
          <c:w val="0.70102644563082361"/>
          <c:h val="0.755050956468279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Puglia</c:v>
                  </c:pt>
                  <c:pt idx="1">
                    <c:v>Italia</c:v>
                  </c:pt>
                  <c:pt idx="3">
                    <c:v>Puglia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24</c:v>
                </c:pt>
                <c:pt idx="1">
                  <c:v>12.898040235455399</c:v>
                </c:pt>
                <c:pt idx="3">
                  <c:v>0.7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33-4220-8485-B8082CD085AA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Puglia</c:v>
                  </c:pt>
                  <c:pt idx="1">
                    <c:v>Italia</c:v>
                  </c:pt>
                  <c:pt idx="3">
                    <c:v>Puglia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68.8</c:v>
                </c:pt>
                <c:pt idx="1">
                  <c:v>76.896527268858904</c:v>
                </c:pt>
                <c:pt idx="3">
                  <c:v>20.100000000000001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33-4220-8485-B8082CD085AA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Puglia</c:v>
                  </c:pt>
                  <c:pt idx="1">
                    <c:v>Italia</c:v>
                  </c:pt>
                  <c:pt idx="3">
                    <c:v>Puglia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4</c:v>
                </c:pt>
                <c:pt idx="1">
                  <c:v>5.9454859223186212</c:v>
                </c:pt>
                <c:pt idx="3">
                  <c:v>31.2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33-4220-8485-B8082CD085AA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Puglia</c:v>
                  </c:pt>
                  <c:pt idx="1">
                    <c:v>Italia</c:v>
                  </c:pt>
                  <c:pt idx="3">
                    <c:v>Puglia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2.2999999999999998</c:v>
                </c:pt>
                <c:pt idx="1">
                  <c:v>3.2623342237772155</c:v>
                </c:pt>
                <c:pt idx="3">
                  <c:v>33.700000000000003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33-4220-8485-B8082CD085AA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Puglia</c:v>
                  </c:pt>
                  <c:pt idx="1">
                    <c:v>Italia</c:v>
                  </c:pt>
                  <c:pt idx="3">
                    <c:v>Puglia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0.8</c:v>
                </c:pt>
                <c:pt idx="1">
                  <c:v>0.99761234958984424</c:v>
                </c:pt>
                <c:pt idx="3">
                  <c:v>14.3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233-4220-8485-B8082CD085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714854132865377"/>
          <c:y val="7.0545506136057326E-2"/>
          <c:w val="0.19285145867134626"/>
          <c:h val="0.620127572076963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Puglia</c:v>
                  </c:pt>
                  <c:pt idx="1">
                    <c:v>Italia</c:v>
                  </c:pt>
                  <c:pt idx="3">
                    <c:v>Puglia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51.9</c:v>
                </c:pt>
                <c:pt idx="1">
                  <c:v>53.8</c:v>
                </c:pt>
                <c:pt idx="3">
                  <c:v>51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0C-4133-8213-9413D8E2F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Puglia</c:v>
                  </c:pt>
                  <c:pt idx="1">
                    <c:v>Italia</c:v>
                  </c:pt>
                  <c:pt idx="3">
                    <c:v>Puglia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74.8</c:v>
                </c:pt>
                <c:pt idx="1">
                  <c:v>74.599999999999994</c:v>
                </c:pt>
                <c:pt idx="3">
                  <c:v>64.2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0C-4133-8213-9413D8E2FD93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Puglia</c:v>
                  </c:pt>
                  <c:pt idx="1">
                    <c:v>Italia</c:v>
                  </c:pt>
                  <c:pt idx="3">
                    <c:v>Puglia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30.3</c:v>
                </c:pt>
                <c:pt idx="1">
                  <c:v>33.5</c:v>
                </c:pt>
                <c:pt idx="3">
                  <c:v>37.9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0C-4133-8213-9413D8E2F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Agric-Pug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65.900000000000006</c:v>
                </c:pt>
                <c:pt idx="1">
                  <c:v>65</c:v>
                </c:pt>
                <c:pt idx="2">
                  <c:v>65.099999999999994</c:v>
                </c:pt>
                <c:pt idx="4">
                  <c:v>63.9</c:v>
                </c:pt>
                <c:pt idx="5">
                  <c:v>63.4</c:v>
                </c:pt>
                <c:pt idx="6">
                  <c:v>63.1</c:v>
                </c:pt>
                <c:pt idx="7">
                  <c:v>61.9</c:v>
                </c:pt>
                <c:pt idx="8">
                  <c:v>60.2</c:v>
                </c:pt>
                <c:pt idx="10">
                  <c:v>58.2</c:v>
                </c:pt>
                <c:pt idx="11">
                  <c:v>50.3</c:v>
                </c:pt>
                <c:pt idx="12">
                  <c:v>36.9</c:v>
                </c:pt>
                <c:pt idx="13">
                  <c:v>25.7</c:v>
                </c:pt>
                <c:pt idx="14">
                  <c:v>18.600000000000001</c:v>
                </c:pt>
                <c:pt idx="15">
                  <c:v>12</c:v>
                </c:pt>
                <c:pt idx="16">
                  <c:v>12.1</c:v>
                </c:pt>
                <c:pt idx="17">
                  <c:v>6.4</c:v>
                </c:pt>
                <c:pt idx="18" formatCode="0.0">
                  <c:v>5.9761135466280617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Ind-Pug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23</c:v>
                </c:pt>
                <c:pt idx="1">
                  <c:v>23.1</c:v>
                </c:pt>
                <c:pt idx="2">
                  <c:v>22.2</c:v>
                </c:pt>
                <c:pt idx="4">
                  <c:v>21.7</c:v>
                </c:pt>
                <c:pt idx="5">
                  <c:v>21</c:v>
                </c:pt>
                <c:pt idx="6">
                  <c:v>20.7</c:v>
                </c:pt>
                <c:pt idx="7">
                  <c:v>20.7</c:v>
                </c:pt>
                <c:pt idx="8">
                  <c:v>21</c:v>
                </c:pt>
                <c:pt idx="10">
                  <c:v>22</c:v>
                </c:pt>
                <c:pt idx="11">
                  <c:v>27.4</c:v>
                </c:pt>
                <c:pt idx="12">
                  <c:v>32</c:v>
                </c:pt>
                <c:pt idx="13">
                  <c:v>28.9</c:v>
                </c:pt>
                <c:pt idx="14">
                  <c:v>29.3</c:v>
                </c:pt>
                <c:pt idx="15">
                  <c:v>28.7</c:v>
                </c:pt>
                <c:pt idx="16">
                  <c:v>22.4</c:v>
                </c:pt>
                <c:pt idx="17">
                  <c:v>20.9</c:v>
                </c:pt>
                <c:pt idx="18" formatCode="0.0">
                  <c:v>21.533868534969528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9750992063492042E-2"/>
          <c:y val="9.8226851851851184E-3"/>
          <c:w val="0.89298478835978834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Servizi-Puglia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11.1</c:v>
                </c:pt>
                <c:pt idx="1">
                  <c:v>11.9</c:v>
                </c:pt>
                <c:pt idx="2">
                  <c:v>12.7</c:v>
                </c:pt>
                <c:pt idx="4">
                  <c:v>14.4</c:v>
                </c:pt>
                <c:pt idx="5">
                  <c:v>15.6</c:v>
                </c:pt>
                <c:pt idx="6">
                  <c:v>16.2</c:v>
                </c:pt>
                <c:pt idx="7">
                  <c:v>17.399999999999999</c:v>
                </c:pt>
                <c:pt idx="8">
                  <c:v>18.8</c:v>
                </c:pt>
                <c:pt idx="10">
                  <c:v>19.8</c:v>
                </c:pt>
                <c:pt idx="11">
                  <c:v>22.3</c:v>
                </c:pt>
                <c:pt idx="12">
                  <c:v>31.1</c:v>
                </c:pt>
                <c:pt idx="13">
                  <c:v>45.4</c:v>
                </c:pt>
                <c:pt idx="14">
                  <c:v>52.1</c:v>
                </c:pt>
                <c:pt idx="15">
                  <c:v>59.3</c:v>
                </c:pt>
                <c:pt idx="16">
                  <c:v>65.5</c:v>
                </c:pt>
                <c:pt idx="17">
                  <c:v>72.7</c:v>
                </c:pt>
                <c:pt idx="18" formatCode="0.0">
                  <c:v>72.49001791840243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395072751322751"/>
          <c:y val="9.8226851851851184E-3"/>
          <c:w val="0.8887850529100527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Puglia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112.69060103466106</c:v>
                </c:pt>
                <c:pt idx="1">
                  <c:v>103.21908614718096</c:v>
                </c:pt>
                <c:pt idx="2">
                  <c:v>91.481414613067358</c:v>
                </c:pt>
                <c:pt idx="3">
                  <c:v>86.957837339110611</c:v>
                </c:pt>
                <c:pt idx="4">
                  <c:v>83.73999896038184</c:v>
                </c:pt>
                <c:pt idx="5">
                  <c:v>67.057266926682999</c:v>
                </c:pt>
                <c:pt idx="6">
                  <c:v>49.522029518159975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6992446517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Puglia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27.335323716769366</c:v>
                </c:pt>
                <c:pt idx="1">
                  <c:v>33.473468651652318</c:v>
                </c:pt>
                <c:pt idx="2">
                  <c:v>37.863540310936713</c:v>
                </c:pt>
                <c:pt idx="3">
                  <c:v>42.908169893871218</c:v>
                </c:pt>
                <c:pt idx="4">
                  <c:v>43.392854706917483</c:v>
                </c:pt>
                <c:pt idx="5">
                  <c:v>49.053561973055984</c:v>
                </c:pt>
                <c:pt idx="6">
                  <c:v>66.127485647365148</c:v>
                </c:pt>
                <c:pt idx="7">
                  <c:v>74.762786389089214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595254383384526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Puglia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tecn.</c:v>
                  </c:pt>
                  <c:pt idx="1">
                    <c:v>Bassa tecn.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2.8</c:v>
                </c:pt>
                <c:pt idx="1">
                  <c:v>13.4</c:v>
                </c:pt>
                <c:pt idx="2">
                  <c:v>12.8</c:v>
                </c:pt>
                <c:pt idx="3">
                  <c:v>22.9</c:v>
                </c:pt>
                <c:pt idx="4">
                  <c:v>48.1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E6-4360-9F30-423E0A311353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tecn.</c:v>
                  </c:pt>
                  <c:pt idx="1">
                    <c:v>Bassa tecn.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E6-4360-9F30-423E0A311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0"/>
        <c:noMultiLvlLbl val="0"/>
      </c:catAx>
      <c:valAx>
        <c:axId val="1384273023"/>
        <c:scaling>
          <c:orientation val="minMax"/>
          <c:max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50047738326575"/>
          <c:y val="2.2522656366067449E-2"/>
          <c:w val="0.35639300436946098"/>
          <c:h val="9.41469816272965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Puglia</c:v>
                  </c:pt>
                  <c:pt idx="3">
                    <c:v>Italia</c:v>
                  </c:pt>
                  <c:pt idx="4">
                    <c:v>Puglia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7.129627208129949</c:v>
                </c:pt>
                <c:pt idx="3">
                  <c:v>26.799949386308995</c:v>
                </c:pt>
                <c:pt idx="4">
                  <c:v>1.9455252918287937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Puglia</c:v>
                  </c:pt>
                  <c:pt idx="3">
                    <c:v>Italia</c:v>
                  </c:pt>
                  <c:pt idx="4">
                    <c:v>Puglia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11.425022934450801</c:v>
                </c:pt>
                <c:pt idx="3">
                  <c:v>18.575224598253829</c:v>
                </c:pt>
                <c:pt idx="4">
                  <c:v>10.116731517509727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Puglia</c:v>
                  </c:pt>
                  <c:pt idx="3">
                    <c:v>Italia</c:v>
                  </c:pt>
                  <c:pt idx="4">
                    <c:v>Puglia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40.989235037995037</c:v>
                </c:pt>
                <c:pt idx="3">
                  <c:v>19.815260027837532</c:v>
                </c:pt>
                <c:pt idx="4">
                  <c:v>25.291828793774318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Puglia</c:v>
                  </c:pt>
                  <c:pt idx="3">
                    <c:v>Italia</c:v>
                  </c:pt>
                  <c:pt idx="4">
                    <c:v>Puglia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33.674722055993392</c:v>
                </c:pt>
                <c:pt idx="3">
                  <c:v>19.865873718840945</c:v>
                </c:pt>
                <c:pt idx="4">
                  <c:v>43.190661478599225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Puglia</c:v>
                  </c:pt>
                  <c:pt idx="3">
                    <c:v>Italia</c:v>
                  </c:pt>
                  <c:pt idx="4">
                    <c:v>Puglia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6.7813927634308193</c:v>
                </c:pt>
                <c:pt idx="3">
                  <c:v>14.943692268758699</c:v>
                </c:pt>
                <c:pt idx="4">
                  <c:v>19.455252918287936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Bari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138.07493829930448</c:v>
                </c:pt>
                <c:pt idx="2">
                  <c:v>162.93470944581557</c:v>
                </c:pt>
                <c:pt idx="4">
                  <c:v>211.44267444469375</c:v>
                </c:pt>
                <c:pt idx="5">
                  <c:v>272.89656719766657</c:v>
                </c:pt>
                <c:pt idx="6">
                  <c:v>305.69890060578865</c:v>
                </c:pt>
                <c:pt idx="7">
                  <c:v>387.25600179492932</c:v>
                </c:pt>
                <c:pt idx="8">
                  <c:v>444.06551492034998</c:v>
                </c:pt>
                <c:pt idx="10">
                  <c:v>601.70518285842491</c:v>
                </c:pt>
                <c:pt idx="11">
                  <c:v>700.06730984967464</c:v>
                </c:pt>
                <c:pt idx="12">
                  <c:v>801.59299977563387</c:v>
                </c:pt>
                <c:pt idx="13">
                  <c:v>832.4433475431905</c:v>
                </c:pt>
                <c:pt idx="14">
                  <c:v>768.02782140453223</c:v>
                </c:pt>
                <c:pt idx="15">
                  <c:v>710.18622391743327</c:v>
                </c:pt>
                <c:pt idx="16">
                  <c:v>708.84002692393983</c:v>
                </c:pt>
                <c:pt idx="17">
                  <c:v>708.88490015705634</c:v>
                </c:pt>
                <c:pt idx="18">
                  <c:v>708.61566075835765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106.82175708872236</c:v>
                </c:pt>
                <c:pt idx="2">
                  <c:v>119.05953829343707</c:v>
                </c:pt>
                <c:pt idx="4">
                  <c:v>146.67668916562695</c:v>
                </c:pt>
                <c:pt idx="5">
                  <c:v>160.67279898948414</c:v>
                </c:pt>
                <c:pt idx="6">
                  <c:v>172.71374658059716</c:v>
                </c:pt>
                <c:pt idx="7">
                  <c:v>180.97843354540734</c:v>
                </c:pt>
                <c:pt idx="8">
                  <c:v>189.40043241400153</c:v>
                </c:pt>
                <c:pt idx="10">
                  <c:v>228.74700681168292</c:v>
                </c:pt>
                <c:pt idx="11">
                  <c:v>240.92589291941445</c:v>
                </c:pt>
                <c:pt idx="12">
                  <c:v>249.97326472571157</c:v>
                </c:pt>
                <c:pt idx="13">
                  <c:v>271.3033639949474</c:v>
                </c:pt>
                <c:pt idx="14">
                  <c:v>285.92717156296737</c:v>
                </c:pt>
                <c:pt idx="15">
                  <c:v>287.07252621219283</c:v>
                </c:pt>
                <c:pt idx="16">
                  <c:v>289.59881589857645</c:v>
                </c:pt>
                <c:pt idx="17">
                  <c:v>279.52310470153361</c:v>
                </c:pt>
                <c:pt idx="18">
                  <c:v>275.96770068891766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638630130241032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3700573031837744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8094329386927088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Bari</c:v>
                  </c:pt>
                  <c:pt idx="1">
                    <c:v>Altri comuni</c:v>
                  </c:pt>
                  <c:pt idx="2">
                    <c:v>Bari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4.1188609162195622</c:v>
                </c:pt>
                <c:pt idx="1">
                  <c:v>4.4933264158263491</c:v>
                </c:pt>
                <c:pt idx="2">
                  <c:v>24.7</c:v>
                </c:pt>
                <c:pt idx="3">
                  <c:v>24.8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25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21421296296296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Bari</c:v>
                  </c:pt>
                  <c:pt idx="1">
                    <c:v>Altri comuni</c:v>
                  </c:pt>
                  <c:pt idx="2">
                    <c:v>Bari</c:v>
                  </c:pt>
                  <c:pt idx="3">
                    <c:v>Altri comuni</c:v>
                  </c:pt>
                  <c:pt idx="4">
                    <c:v>Bari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#,##0.00</c:formatCode>
                <c:ptCount val="6"/>
                <c:pt idx="0">
                  <c:v>5.13</c:v>
                </c:pt>
                <c:pt idx="1">
                  <c:v>2.04</c:v>
                </c:pt>
                <c:pt idx="2">
                  <c:v>21.61</c:v>
                </c:pt>
                <c:pt idx="3">
                  <c:v>14.63</c:v>
                </c:pt>
                <c:pt idx="4">
                  <c:v>34.120157207477469</c:v>
                </c:pt>
                <c:pt idx="5">
                  <c:v>33.625888241802954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B-4836-BB04-279797C4A314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Bari</c:v>
                  </c:pt>
                  <c:pt idx="1">
                    <c:v>Altri comuni</c:v>
                  </c:pt>
                  <c:pt idx="2">
                    <c:v>Bari</c:v>
                  </c:pt>
                  <c:pt idx="3">
                    <c:v>Altri comuni</c:v>
                  </c:pt>
                  <c:pt idx="4">
                    <c:v>Bari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#,##0.00</c:formatCode>
                <c:ptCount val="6"/>
                <c:pt idx="0">
                  <c:v>2.25</c:v>
                </c:pt>
                <c:pt idx="1">
                  <c:v>0.69</c:v>
                </c:pt>
                <c:pt idx="2">
                  <c:v>7.07</c:v>
                </c:pt>
                <c:pt idx="3">
                  <c:v>2.48</c:v>
                </c:pt>
                <c:pt idx="4">
                  <c:v>20.938863009727719</c:v>
                </c:pt>
                <c:pt idx="5">
                  <c:v>13.727650387425815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9B-4836-BB04-279797C4A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9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188348068957505"/>
          <c:w val="0.85960593822145959"/>
          <c:h val="0.678805075507780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BC-4E5C-8F22-0F332FFE0920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Bari</c:v>
                  </c:pt>
                  <c:pt idx="1">
                    <c:v>Altri comuni</c:v>
                  </c:pt>
                  <c:pt idx="3">
                    <c:v>Bari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8.7609228473998293</c:v>
                </c:pt>
                <c:pt idx="1">
                  <c:v>61.341888041057246</c:v>
                </c:pt>
                <c:pt idx="3">
                  <c:v>0.2</c:v>
                </c:pt>
                <c:pt idx="4">
                  <c:v>5.1101703092058814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BC-4E5C-8F22-0F332FFE0920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6BC-4E5C-8F22-0F332FFE0920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E6BC-4E5C-8F22-0F332FFE0920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Bari</c:v>
                  </c:pt>
                  <c:pt idx="1">
                    <c:v>Altri comuni</c:v>
                  </c:pt>
                  <c:pt idx="3">
                    <c:v>Bari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35.208866155157715</c:v>
                </c:pt>
                <c:pt idx="1">
                  <c:v>21.16462124842861</c:v>
                </c:pt>
                <c:pt idx="3">
                  <c:v>11.959561481231454</c:v>
                </c:pt>
                <c:pt idx="4">
                  <c:v>21.210689859994723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6BC-4E5C-8F22-0F332FFE0920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E6BC-4E5C-8F22-0F332FFE0920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Bari</c:v>
                  </c:pt>
                  <c:pt idx="1">
                    <c:v>Altri comuni</c:v>
                  </c:pt>
                  <c:pt idx="3">
                    <c:v>Bari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56.030210997442452</c:v>
                </c:pt>
                <c:pt idx="1">
                  <c:v>17.493490710514145</c:v>
                </c:pt>
                <c:pt idx="3">
                  <c:v>87.84</c:v>
                </c:pt>
                <c:pt idx="4">
                  <c:v>73.6791398307994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6BC-4E5C-8F22-0F332FFE0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>
          <a:softEdge rad="139700"/>
        </a:effectLst>
      </c:spPr>
    </c:plotArea>
    <c:legend>
      <c:legendPos val="b"/>
      <c:layout>
        <c:manualLayout>
          <c:xMode val="edge"/>
          <c:yMode val="edge"/>
          <c:x val="0.24329760800536218"/>
          <c:y val="8.0941960578527813E-3"/>
          <c:w val="0.50599826854103969"/>
          <c:h val="8.44534278067145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Bari</c:v>
                  </c:pt>
                  <c:pt idx="1">
                    <c:v>Altri comuni</c:v>
                  </c:pt>
                  <c:pt idx="3">
                    <c:v>Bari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39.4</c:v>
                </c:pt>
                <c:pt idx="1">
                  <c:v>57.48456267029384</c:v>
                </c:pt>
                <c:pt idx="3">
                  <c:v>59.551406205866932</c:v>
                </c:pt>
                <c:pt idx="4">
                  <c:v>54.936121662915184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02-4FE0-855C-4DE474C15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Bari</c:v>
                  </c:pt>
                  <c:pt idx="1">
                    <c:v>Altri comuni</c:v>
                  </c:pt>
                  <c:pt idx="3">
                    <c:v>Bari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69.7</c:v>
                </c:pt>
                <c:pt idx="1">
                  <c:v>84.110371542418136</c:v>
                </c:pt>
                <c:pt idx="3">
                  <c:v>69.163246810113961</c:v>
                </c:pt>
                <c:pt idx="4">
                  <c:v>66.287945404749522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02-4FE0-855C-4DE474C15900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Bari</c:v>
                  </c:pt>
                  <c:pt idx="1">
                    <c:v>Altri comuni</c:v>
                  </c:pt>
                  <c:pt idx="3">
                    <c:v>Bari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10.9</c:v>
                </c:pt>
                <c:pt idx="1">
                  <c:v>31.950645191673733</c:v>
                </c:pt>
                <c:pt idx="3">
                  <c:v>50.11842539200304</c:v>
                </c:pt>
                <c:pt idx="4">
                  <c:v>43.566975835610279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02-4FE0-855C-4DE474C15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526571</c:v>
                </c:pt>
                <c:pt idx="1">
                  <c:v>689123</c:v>
                </c:pt>
                <c:pt idx="2">
                  <c:v>742817</c:v>
                </c:pt>
                <c:pt idx="3">
                  <c:v>774984</c:v>
                </c:pt>
                <c:pt idx="4">
                  <c:v>846607</c:v>
                </c:pt>
                <c:pt idx="5">
                  <c:v>934685</c:v>
                </c:pt>
                <c:pt idx="6">
                  <c:v>985708</c:v>
                </c:pt>
                <c:pt idx="7">
                  <c:v>992882</c:v>
                </c:pt>
                <c:pt idx="8">
                  <c:v>1065655</c:v>
                </c:pt>
                <c:pt idx="9">
                  <c:v>1033896</c:v>
                </c:pt>
                <c:pt idx="10">
                  <c:v>818207</c:v>
                </c:pt>
                <c:pt idx="11">
                  <c:v>671257</c:v>
                </c:pt>
                <c:pt idx="12">
                  <c:v>593311</c:v>
                </c:pt>
                <c:pt idx="13">
                  <c:v>491274</c:v>
                </c:pt>
                <c:pt idx="14">
                  <c:v>458186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0E-4FF6-B28A-E4C834723920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991318</c:v>
                </c:pt>
                <c:pt idx="1">
                  <c:v>1157247</c:v>
                </c:pt>
                <c:pt idx="2">
                  <c:v>1254783</c:v>
                </c:pt>
                <c:pt idx="3">
                  <c:v>1353291</c:v>
                </c:pt>
                <c:pt idx="4">
                  <c:v>1461161</c:v>
                </c:pt>
                <c:pt idx="5">
                  <c:v>1515629</c:v>
                </c:pt>
                <c:pt idx="6">
                  <c:v>2005990</c:v>
                </c:pt>
                <c:pt idx="7">
                  <c:v>2155151</c:v>
                </c:pt>
                <c:pt idx="8">
                  <c:v>2183270</c:v>
                </c:pt>
                <c:pt idx="9">
                  <c:v>2429799</c:v>
                </c:pt>
                <c:pt idx="10">
                  <c:v>2715646</c:v>
                </c:pt>
                <c:pt idx="11">
                  <c:v>2710185</c:v>
                </c:pt>
                <c:pt idx="12">
                  <c:v>2687392</c:v>
                </c:pt>
                <c:pt idx="13">
                  <c:v>2512878</c:v>
                </c:pt>
                <c:pt idx="14">
                  <c:v>2459594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0E-4FF6-B28A-E4C834723920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71175</c:v>
                </c:pt>
                <c:pt idx="1">
                  <c:v>110262</c:v>
                </c:pt>
                <c:pt idx="2">
                  <c:v>127117</c:v>
                </c:pt>
                <c:pt idx="3">
                  <c:v>147715</c:v>
                </c:pt>
                <c:pt idx="4">
                  <c:v>178303</c:v>
                </c:pt>
                <c:pt idx="5">
                  <c:v>186645</c:v>
                </c:pt>
                <c:pt idx="6">
                  <c:v>228787</c:v>
                </c:pt>
                <c:pt idx="7">
                  <c:v>273184</c:v>
                </c:pt>
                <c:pt idx="8">
                  <c:v>333862</c:v>
                </c:pt>
                <c:pt idx="9">
                  <c:v>407922</c:v>
                </c:pt>
                <c:pt idx="10">
                  <c:v>498032</c:v>
                </c:pt>
                <c:pt idx="11">
                  <c:v>639265</c:v>
                </c:pt>
                <c:pt idx="12">
                  <c:v>771863</c:v>
                </c:pt>
                <c:pt idx="13">
                  <c:v>918789</c:v>
                </c:pt>
                <c:pt idx="14">
                  <c:v>959615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0E-4FF6-B28A-E4C834723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-6.5436842486208535</c:v>
                </c:pt>
                <c:pt idx="1">
                  <c:v>-5.4673678049148906</c:v>
                </c:pt>
                <c:pt idx="2">
                  <c:v>-4.8894007911407344</c:v>
                </c:pt>
                <c:pt idx="3">
                  <c:v>-4.5319083988683602</c:v>
                </c:pt>
                <c:pt idx="4">
                  <c:v>-4.2768174365655556</c:v>
                </c:pt>
                <c:pt idx="5">
                  <c:v>-4.0526923645793014</c:v>
                </c:pt>
                <c:pt idx="6">
                  <c:v>-3.8170494919265252</c:v>
                </c:pt>
                <c:pt idx="7">
                  <c:v>-2.9860684962976252</c:v>
                </c:pt>
                <c:pt idx="8">
                  <c:v>-3.294342745831091</c:v>
                </c:pt>
                <c:pt idx="9">
                  <c:v>-2.1234922223376098</c:v>
                </c:pt>
                <c:pt idx="10">
                  <c:v>-2.4926912316808751</c:v>
                </c:pt>
                <c:pt idx="11">
                  <c:v>-1.4650894203021692</c:v>
                </c:pt>
                <c:pt idx="12">
                  <c:v>-1.7869584509502185</c:v>
                </c:pt>
                <c:pt idx="13">
                  <c:v>-0.75828667994675381</c:v>
                </c:pt>
                <c:pt idx="14">
                  <c:v>-0.75451035185936954</c:v>
                </c:pt>
                <c:pt idx="15">
                  <c:v>-0.29461652961742651</c:v>
                </c:pt>
                <c:pt idx="16">
                  <c:v>-0.25018173578920538</c:v>
                </c:pt>
                <c:pt idx="17">
                  <c:v>-5.1672755995707573E-2</c:v>
                </c:pt>
                <c:pt idx="18">
                  <c:v>-1.8441068826726331E-2</c:v>
                </c:pt>
                <c:pt idx="19">
                  <c:v>-4.9721653150559056E-3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D4-4535-883B-EDBE3FABB6A1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6.3410842467326898</c:v>
                </c:pt>
                <c:pt idx="1">
                  <c:v>5.3066850447966916</c:v>
                </c:pt>
                <c:pt idx="2">
                  <c:v>4.5935254854941796</c:v>
                </c:pt>
                <c:pt idx="3">
                  <c:v>4.5680352709043364</c:v>
                </c:pt>
                <c:pt idx="4">
                  <c:v>4.4424094231973541</c:v>
                </c:pt>
                <c:pt idx="5">
                  <c:v>4.0328666421205339</c:v>
                </c:pt>
                <c:pt idx="6">
                  <c:v>3.7351661112317438</c:v>
                </c:pt>
                <c:pt idx="7">
                  <c:v>2.8974506638470086</c:v>
                </c:pt>
                <c:pt idx="8">
                  <c:v>3.3473372166573832</c:v>
                </c:pt>
                <c:pt idx="9">
                  <c:v>2.2491810088460484</c:v>
                </c:pt>
                <c:pt idx="10">
                  <c:v>2.6764725319335745</c:v>
                </c:pt>
                <c:pt idx="11">
                  <c:v>1.60858988762277</c:v>
                </c:pt>
                <c:pt idx="12">
                  <c:v>1.9939641689403309</c:v>
                </c:pt>
                <c:pt idx="13">
                  <c:v>0.79397298037253472</c:v>
                </c:pt>
                <c:pt idx="14">
                  <c:v>0.83972948903134037</c:v>
                </c:pt>
                <c:pt idx="15">
                  <c:v>0.29914812332228757</c:v>
                </c:pt>
                <c:pt idx="16">
                  <c:v>0.32275017386843902</c:v>
                </c:pt>
                <c:pt idx="17">
                  <c:v>5.6330227303481459E-2</c:v>
                </c:pt>
                <c:pt idx="18">
                  <c:v>2.6371357810233219E-2</c:v>
                </c:pt>
                <c:pt idx="19">
                  <c:v>8.6855546009837331E-3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D4-4535-883B-EDBE3FABB6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-4.9866542428288954</c:v>
                </c:pt>
                <c:pt idx="1">
                  <c:v>-5.5156541914091655</c:v>
                </c:pt>
                <c:pt idx="2">
                  <c:v>-5.1856953427748271</c:v>
                </c:pt>
                <c:pt idx="3">
                  <c:v>-4.8140397677074747</c:v>
                </c:pt>
                <c:pt idx="4">
                  <c:v>-4.5709023539329081</c:v>
                </c:pt>
                <c:pt idx="5">
                  <c:v>-4.0149771649654005</c:v>
                </c:pt>
                <c:pt idx="6">
                  <c:v>-3.081880466267878</c:v>
                </c:pt>
                <c:pt idx="7">
                  <c:v>-2.902534681049648</c:v>
                </c:pt>
                <c:pt idx="8">
                  <c:v>-3.0797301866536198</c:v>
                </c:pt>
                <c:pt idx="9">
                  <c:v>-2.4807059149829302</c:v>
                </c:pt>
                <c:pt idx="10">
                  <c:v>-2.0638944680161488</c:v>
                </c:pt>
                <c:pt idx="11">
                  <c:v>-1.635583699633985</c:v>
                </c:pt>
                <c:pt idx="12">
                  <c:v>-1.507782298212619</c:v>
                </c:pt>
                <c:pt idx="13">
                  <c:v>-1.2909468553718815</c:v>
                </c:pt>
                <c:pt idx="14">
                  <c:v>-1.0495857595395286</c:v>
                </c:pt>
                <c:pt idx="15">
                  <c:v>-0.67328682704428489</c:v>
                </c:pt>
                <c:pt idx="16">
                  <c:v>-0.31574830509663016</c:v>
                </c:pt>
                <c:pt idx="17">
                  <c:v>-0.11680069556871001</c:v>
                </c:pt>
                <c:pt idx="18">
                  <c:v>-2.0723709325825013E-2</c:v>
                </c:pt>
                <c:pt idx="19">
                  <c:v>-2.4930778136330843E-3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9-4344-8C84-CCC2F6CF2976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4.7436103194723405</c:v>
                </c:pt>
                <c:pt idx="1">
                  <c:v>5.2598020807850698</c:v>
                </c:pt>
                <c:pt idx="2">
                  <c:v>5.0266681417377068</c:v>
                </c:pt>
                <c:pt idx="3">
                  <c:v>4.7643340287981655</c:v>
                </c:pt>
                <c:pt idx="4">
                  <c:v>4.5587485995914472</c:v>
                </c:pt>
                <c:pt idx="5">
                  <c:v>4.1410334119172232</c:v>
                </c:pt>
                <c:pt idx="6">
                  <c:v>3.3316556997212428</c:v>
                </c:pt>
                <c:pt idx="7">
                  <c:v>3.0214856562326164</c:v>
                </c:pt>
                <c:pt idx="8">
                  <c:v>3.1622822257575449</c:v>
                </c:pt>
                <c:pt idx="9">
                  <c:v>2.5676831672060545</c:v>
                </c:pt>
                <c:pt idx="10">
                  <c:v>2.2569521812093609</c:v>
                </c:pt>
                <c:pt idx="11">
                  <c:v>2.0435135568896983</c:v>
                </c:pt>
                <c:pt idx="12">
                  <c:v>1.8920279162388181</c:v>
                </c:pt>
                <c:pt idx="13">
                  <c:v>1.5333363458023581</c:v>
                </c:pt>
                <c:pt idx="14">
                  <c:v>1.1432319949141212</c:v>
                </c:pt>
                <c:pt idx="15">
                  <c:v>0.70818991643514806</c:v>
                </c:pt>
                <c:pt idx="16">
                  <c:v>0.35884738779981207</c:v>
                </c:pt>
                <c:pt idx="17">
                  <c:v>0.14266637788515327</c:v>
                </c:pt>
                <c:pt idx="18">
                  <c:v>2.8982029583484607E-2</c:v>
                </c:pt>
                <c:pt idx="19">
                  <c:v>5.3289538266407177E-3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49-4344-8C84-CCC2F6CF29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-1.7358561611597476</c:v>
                </c:pt>
                <c:pt idx="1">
                  <c:v>-2.013542597542938</c:v>
                </c:pt>
                <c:pt idx="2">
                  <c:v>-2.3360529427618286</c:v>
                </c:pt>
                <c:pt idx="3">
                  <c:v>-2.6017725818494117</c:v>
                </c:pt>
                <c:pt idx="4">
                  <c:v>-2.7644849183536886</c:v>
                </c:pt>
                <c:pt idx="5">
                  <c:v>-2.7379206915983541</c:v>
                </c:pt>
                <c:pt idx="6">
                  <c:v>-2.7780765178683109</c:v>
                </c:pt>
                <c:pt idx="7">
                  <c:v>-2.8568407397234483</c:v>
                </c:pt>
                <c:pt idx="8">
                  <c:v>-3.0552213535118296</c:v>
                </c:pt>
                <c:pt idx="9">
                  <c:v>-3.6262748572172812</c:v>
                </c:pt>
                <c:pt idx="10">
                  <c:v>-3.8202452935540485</c:v>
                </c:pt>
                <c:pt idx="11">
                  <c:v>-3.8767265135484004</c:v>
                </c:pt>
                <c:pt idx="12">
                  <c:v>-3.5977505515945629</c:v>
                </c:pt>
                <c:pt idx="13">
                  <c:v>-3.0668786646704809</c:v>
                </c:pt>
                <c:pt idx="14">
                  <c:v>-2.6735733656230538</c:v>
                </c:pt>
                <c:pt idx="15">
                  <c:v>-2.3927920678703098</c:v>
                </c:pt>
                <c:pt idx="16">
                  <c:v>-1.5103955103877733</c:v>
                </c:pt>
                <c:pt idx="17">
                  <c:v>-0.95445524637030787</c:v>
                </c:pt>
                <c:pt idx="18">
                  <c:v>-0.35286577715192802</c:v>
                </c:pt>
                <c:pt idx="19">
                  <c:v>-7.4534577983414119E-2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16-4601-9AB1-0FB97397A56B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1.6315335424943809</c:v>
                </c:pt>
                <c:pt idx="1">
                  <c:v>1.8994195845406516</c:v>
                </c:pt>
                <c:pt idx="2">
                  <c:v>2.2004464337525582</c:v>
                </c:pt>
                <c:pt idx="3">
                  <c:v>2.4137081726262091</c:v>
                </c:pt>
                <c:pt idx="4">
                  <c:v>2.5829197180065484</c:v>
                </c:pt>
                <c:pt idx="5">
                  <c:v>2.4890422564634247</c:v>
                </c:pt>
                <c:pt idx="6">
                  <c:v>2.631818527645494</c:v>
                </c:pt>
                <c:pt idx="7">
                  <c:v>2.7967488481312839</c:v>
                </c:pt>
                <c:pt idx="8">
                  <c:v>3.109433008501842</c:v>
                </c:pt>
                <c:pt idx="9">
                  <c:v>3.6817760377779409</c:v>
                </c:pt>
                <c:pt idx="10">
                  <c:v>3.9658327304801291</c:v>
                </c:pt>
                <c:pt idx="11">
                  <c:v>4.1422140380332673</c:v>
                </c:pt>
                <c:pt idx="12">
                  <c:v>3.9053797717281835</c:v>
                </c:pt>
                <c:pt idx="13">
                  <c:v>3.4291063974653087</c:v>
                </c:pt>
                <c:pt idx="14">
                  <c:v>3.0432545562162225</c:v>
                </c:pt>
                <c:pt idx="15">
                  <c:v>2.8649647508185265</c:v>
                </c:pt>
                <c:pt idx="16">
                  <c:v>1.9985067293891905</c:v>
                </c:pt>
                <c:pt idx="17">
                  <c:v>1.4723545060536778</c:v>
                </c:pt>
                <c:pt idx="18">
                  <c:v>0.70214667321745661</c:v>
                </c:pt>
                <c:pt idx="19">
                  <c:v>0.21313278631658628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16-4601-9AB1-0FB97397A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70.8</c:v>
                </c:pt>
                <c:pt idx="1">
                  <c:v>70.5</c:v>
                </c:pt>
                <c:pt idx="2">
                  <c:v>70.900000000000006</c:v>
                </c:pt>
                <c:pt idx="3">
                  <c:v>71.099999999999994</c:v>
                </c:pt>
                <c:pt idx="4">
                  <c:v>71.400000000000006</c:v>
                </c:pt>
                <c:pt idx="5">
                  <c:v>71.599999999999994</c:v>
                </c:pt>
                <c:pt idx="6">
                  <c:v>71.7</c:v>
                </c:pt>
                <c:pt idx="7">
                  <c:v>72</c:v>
                </c:pt>
                <c:pt idx="8">
                  <c:v>72.5</c:v>
                </c:pt>
                <c:pt idx="9">
                  <c:v>72.3</c:v>
                </c:pt>
                <c:pt idx="10">
                  <c:v>73</c:v>
                </c:pt>
                <c:pt idx="11">
                  <c:v>72.900000000000006</c:v>
                </c:pt>
                <c:pt idx="12">
                  <c:v>73.099999999999994</c:v>
                </c:pt>
                <c:pt idx="13">
                  <c:v>73.599999999999994</c:v>
                </c:pt>
                <c:pt idx="14">
                  <c:v>74</c:v>
                </c:pt>
                <c:pt idx="15">
                  <c:v>74.400000000000006</c:v>
                </c:pt>
                <c:pt idx="16">
                  <c:v>74.5</c:v>
                </c:pt>
                <c:pt idx="17">
                  <c:v>74.7</c:v>
                </c:pt>
                <c:pt idx="18">
                  <c:v>74.900000000000006</c:v>
                </c:pt>
                <c:pt idx="19">
                  <c:v>75.099999999999994</c:v>
                </c:pt>
                <c:pt idx="20">
                  <c:v>75.2</c:v>
                </c:pt>
                <c:pt idx="21">
                  <c:v>75.599999999999994</c:v>
                </c:pt>
                <c:pt idx="22">
                  <c:v>75.900000000000006</c:v>
                </c:pt>
                <c:pt idx="23">
                  <c:v>76.099999999999994</c:v>
                </c:pt>
                <c:pt idx="24">
                  <c:v>76</c:v>
                </c:pt>
                <c:pt idx="25">
                  <c:v>76.599999999999994</c:v>
                </c:pt>
                <c:pt idx="26">
                  <c:v>77</c:v>
                </c:pt>
                <c:pt idx="27">
                  <c:v>77.5</c:v>
                </c:pt>
                <c:pt idx="28">
                  <c:v>77.900000000000006</c:v>
                </c:pt>
                <c:pt idx="29">
                  <c:v>77.8</c:v>
                </c:pt>
                <c:pt idx="30">
                  <c:v>78.599999999999994</c:v>
                </c:pt>
                <c:pt idx="31">
                  <c:v>78.599999999999994</c:v>
                </c:pt>
                <c:pt idx="32">
                  <c:v>78.900000000000006</c:v>
                </c:pt>
                <c:pt idx="33">
                  <c:v>78.900000000000006</c:v>
                </c:pt>
                <c:pt idx="34">
                  <c:v>79.3</c:v>
                </c:pt>
                <c:pt idx="35">
                  <c:v>79.3</c:v>
                </c:pt>
                <c:pt idx="36">
                  <c:v>79.8</c:v>
                </c:pt>
                <c:pt idx="37">
                  <c:v>79.900000000000006</c:v>
                </c:pt>
                <c:pt idx="38">
                  <c:v>80.2</c:v>
                </c:pt>
                <c:pt idx="39">
                  <c:v>80.400000000000006</c:v>
                </c:pt>
                <c:pt idx="40">
                  <c:v>80.5</c:v>
                </c:pt>
                <c:pt idx="41">
                  <c:v>80.3</c:v>
                </c:pt>
                <c:pt idx="42">
                  <c:v>80.8</c:v>
                </c:pt>
                <c:pt idx="43">
                  <c:v>80.5</c:v>
                </c:pt>
                <c:pt idx="44">
                  <c:v>81</c:v>
                </c:pt>
                <c:pt idx="45">
                  <c:v>81.2</c:v>
                </c:pt>
                <c:pt idx="46">
                  <c:v>80.2</c:v>
                </c:pt>
                <c:pt idx="47">
                  <c:v>79.900000000000006</c:v>
                </c:pt>
                <c:pt idx="48">
                  <c:v>80.599999999999994</c:v>
                </c:pt>
                <c:pt idx="49">
                  <c:v>80.8</c:v>
                </c:pt>
                <c:pt idx="50">
                  <c:v>81.3</c:v>
                </c:pt>
                <c:pt idx="51">
                  <c:v>81.5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57-43D6-B13D-FC30D14741E2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75.7</c:v>
                </c:pt>
                <c:pt idx="1">
                  <c:v>75.400000000000006</c:v>
                </c:pt>
                <c:pt idx="2">
                  <c:v>76</c:v>
                </c:pt>
                <c:pt idx="3">
                  <c:v>76.3</c:v>
                </c:pt>
                <c:pt idx="4">
                  <c:v>76.7</c:v>
                </c:pt>
                <c:pt idx="5">
                  <c:v>77.3</c:v>
                </c:pt>
                <c:pt idx="6">
                  <c:v>76.900000000000006</c:v>
                </c:pt>
                <c:pt idx="7">
                  <c:v>77.5</c:v>
                </c:pt>
                <c:pt idx="8">
                  <c:v>77.7</c:v>
                </c:pt>
                <c:pt idx="9">
                  <c:v>77.599999999999994</c:v>
                </c:pt>
                <c:pt idx="10">
                  <c:v>78.5</c:v>
                </c:pt>
                <c:pt idx="11">
                  <c:v>78.3</c:v>
                </c:pt>
                <c:pt idx="12">
                  <c:v>78.599999999999994</c:v>
                </c:pt>
                <c:pt idx="13">
                  <c:v>78.599999999999994</c:v>
                </c:pt>
                <c:pt idx="14">
                  <c:v>79.3</c:v>
                </c:pt>
                <c:pt idx="15">
                  <c:v>79.8</c:v>
                </c:pt>
                <c:pt idx="16">
                  <c:v>80</c:v>
                </c:pt>
                <c:pt idx="17">
                  <c:v>80.2</c:v>
                </c:pt>
                <c:pt idx="18">
                  <c:v>80.3</c:v>
                </c:pt>
                <c:pt idx="19">
                  <c:v>80.7</c:v>
                </c:pt>
                <c:pt idx="20">
                  <c:v>80.8</c:v>
                </c:pt>
                <c:pt idx="21">
                  <c:v>81.2</c:v>
                </c:pt>
                <c:pt idx="22">
                  <c:v>81.400000000000006</c:v>
                </c:pt>
                <c:pt idx="23">
                  <c:v>81.400000000000006</c:v>
                </c:pt>
                <c:pt idx="24">
                  <c:v>81.3</c:v>
                </c:pt>
                <c:pt idx="25">
                  <c:v>81.8</c:v>
                </c:pt>
                <c:pt idx="26">
                  <c:v>82.1</c:v>
                </c:pt>
                <c:pt idx="27">
                  <c:v>82.5</c:v>
                </c:pt>
                <c:pt idx="28">
                  <c:v>82.9</c:v>
                </c:pt>
                <c:pt idx="29">
                  <c:v>82.9</c:v>
                </c:pt>
                <c:pt idx="30">
                  <c:v>83.7</c:v>
                </c:pt>
                <c:pt idx="31">
                  <c:v>83.4</c:v>
                </c:pt>
                <c:pt idx="32">
                  <c:v>83.8</c:v>
                </c:pt>
                <c:pt idx="33">
                  <c:v>83.7</c:v>
                </c:pt>
                <c:pt idx="34">
                  <c:v>84.1</c:v>
                </c:pt>
                <c:pt idx="35">
                  <c:v>84</c:v>
                </c:pt>
                <c:pt idx="36">
                  <c:v>84.4</c:v>
                </c:pt>
                <c:pt idx="37">
                  <c:v>84.4</c:v>
                </c:pt>
                <c:pt idx="38">
                  <c:v>84.6</c:v>
                </c:pt>
                <c:pt idx="39">
                  <c:v>84.8</c:v>
                </c:pt>
                <c:pt idx="40">
                  <c:v>84.9</c:v>
                </c:pt>
                <c:pt idx="41">
                  <c:v>84.5</c:v>
                </c:pt>
                <c:pt idx="42">
                  <c:v>85</c:v>
                </c:pt>
                <c:pt idx="43">
                  <c:v>84.7</c:v>
                </c:pt>
                <c:pt idx="44">
                  <c:v>85.1</c:v>
                </c:pt>
                <c:pt idx="45">
                  <c:v>85.2</c:v>
                </c:pt>
                <c:pt idx="46">
                  <c:v>84.6</c:v>
                </c:pt>
                <c:pt idx="47">
                  <c:v>84.2</c:v>
                </c:pt>
                <c:pt idx="48">
                  <c:v>84.6</c:v>
                </c:pt>
                <c:pt idx="49">
                  <c:v>84.8</c:v>
                </c:pt>
                <c:pt idx="50">
                  <c:v>85.4</c:v>
                </c:pt>
                <c:pt idx="51">
                  <c:v>85.6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57-43D6-B13D-FC30D14741E2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73.099999999999994</c:v>
                </c:pt>
                <c:pt idx="1">
                  <c:v>72.900000000000006</c:v>
                </c:pt>
                <c:pt idx="2">
                  <c:v>73.400000000000006</c:v>
                </c:pt>
                <c:pt idx="3">
                  <c:v>73.599999999999994</c:v>
                </c:pt>
                <c:pt idx="4">
                  <c:v>74</c:v>
                </c:pt>
                <c:pt idx="5">
                  <c:v>74.400000000000006</c:v>
                </c:pt>
                <c:pt idx="6">
                  <c:v>74.2</c:v>
                </c:pt>
                <c:pt idx="7">
                  <c:v>74.7</c:v>
                </c:pt>
                <c:pt idx="8">
                  <c:v>75</c:v>
                </c:pt>
                <c:pt idx="9">
                  <c:v>74.900000000000006</c:v>
                </c:pt>
                <c:pt idx="10">
                  <c:v>75.7</c:v>
                </c:pt>
                <c:pt idx="11">
                  <c:v>75.599999999999994</c:v>
                </c:pt>
                <c:pt idx="12">
                  <c:v>75.8</c:v>
                </c:pt>
                <c:pt idx="13">
                  <c:v>76.099999999999994</c:v>
                </c:pt>
                <c:pt idx="14">
                  <c:v>76.599999999999994</c:v>
                </c:pt>
                <c:pt idx="15">
                  <c:v>77</c:v>
                </c:pt>
                <c:pt idx="16">
                  <c:v>77.2</c:v>
                </c:pt>
                <c:pt idx="17">
                  <c:v>77.400000000000006</c:v>
                </c:pt>
                <c:pt idx="18">
                  <c:v>77.5</c:v>
                </c:pt>
                <c:pt idx="19">
                  <c:v>77.8</c:v>
                </c:pt>
                <c:pt idx="20">
                  <c:v>77.900000000000006</c:v>
                </c:pt>
                <c:pt idx="21">
                  <c:v>78.400000000000006</c:v>
                </c:pt>
                <c:pt idx="22">
                  <c:v>78.599999999999994</c:v>
                </c:pt>
                <c:pt idx="23">
                  <c:v>78.7</c:v>
                </c:pt>
                <c:pt idx="24">
                  <c:v>78.599999999999994</c:v>
                </c:pt>
                <c:pt idx="25">
                  <c:v>79.099999999999994</c:v>
                </c:pt>
                <c:pt idx="26">
                  <c:v>79.5</c:v>
                </c:pt>
                <c:pt idx="27">
                  <c:v>80</c:v>
                </c:pt>
                <c:pt idx="28">
                  <c:v>80.3</c:v>
                </c:pt>
                <c:pt idx="29">
                  <c:v>80.3</c:v>
                </c:pt>
                <c:pt idx="30">
                  <c:v>81.099999999999994</c:v>
                </c:pt>
                <c:pt idx="31">
                  <c:v>81</c:v>
                </c:pt>
                <c:pt idx="32">
                  <c:v>81.3</c:v>
                </c:pt>
                <c:pt idx="33">
                  <c:v>81.2</c:v>
                </c:pt>
                <c:pt idx="34">
                  <c:v>81.599999999999994</c:v>
                </c:pt>
                <c:pt idx="35">
                  <c:v>81.599999999999994</c:v>
                </c:pt>
                <c:pt idx="36">
                  <c:v>82.1</c:v>
                </c:pt>
                <c:pt idx="37">
                  <c:v>82.1</c:v>
                </c:pt>
                <c:pt idx="38">
                  <c:v>82.3</c:v>
                </c:pt>
                <c:pt idx="39">
                  <c:v>82.5</c:v>
                </c:pt>
                <c:pt idx="40">
                  <c:v>82.6</c:v>
                </c:pt>
                <c:pt idx="41">
                  <c:v>82.3</c:v>
                </c:pt>
                <c:pt idx="42">
                  <c:v>82.9</c:v>
                </c:pt>
                <c:pt idx="43">
                  <c:v>82.6</c:v>
                </c:pt>
                <c:pt idx="44">
                  <c:v>83</c:v>
                </c:pt>
                <c:pt idx="45">
                  <c:v>83.2</c:v>
                </c:pt>
                <c:pt idx="46">
                  <c:v>82.3</c:v>
                </c:pt>
                <c:pt idx="47">
                  <c:v>82</c:v>
                </c:pt>
                <c:pt idx="48">
                  <c:v>82.6</c:v>
                </c:pt>
                <c:pt idx="49">
                  <c:v>82.8</c:v>
                </c:pt>
                <c:pt idx="50">
                  <c:v>83.3</c:v>
                </c:pt>
                <c:pt idx="51">
                  <c:v>83.5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57-43D6-B13D-FC30D1474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3.38</c:v>
                </c:pt>
                <c:pt idx="1">
                  <c:v>3.35</c:v>
                </c:pt>
                <c:pt idx="2">
                  <c:v>3.37</c:v>
                </c:pt>
                <c:pt idx="3">
                  <c:v>3.37</c:v>
                </c:pt>
                <c:pt idx="4">
                  <c:v>3.31</c:v>
                </c:pt>
                <c:pt idx="5">
                  <c:v>3.27</c:v>
                </c:pt>
                <c:pt idx="6">
                  <c:v>3.17</c:v>
                </c:pt>
                <c:pt idx="7">
                  <c:v>3.26</c:v>
                </c:pt>
                <c:pt idx="8">
                  <c:v>3.26</c:v>
                </c:pt>
                <c:pt idx="9">
                  <c:v>3.22</c:v>
                </c:pt>
                <c:pt idx="10">
                  <c:v>3.22</c:v>
                </c:pt>
                <c:pt idx="11">
                  <c:v>3.28</c:v>
                </c:pt>
                <c:pt idx="12">
                  <c:v>3.49</c:v>
                </c:pt>
                <c:pt idx="13">
                  <c:v>3.43</c:v>
                </c:pt>
                <c:pt idx="14">
                  <c:v>3.37</c:v>
                </c:pt>
                <c:pt idx="15">
                  <c:v>3.26</c:v>
                </c:pt>
                <c:pt idx="16">
                  <c:v>3.2</c:v>
                </c:pt>
                <c:pt idx="17">
                  <c:v>3.15</c:v>
                </c:pt>
                <c:pt idx="18">
                  <c:v>3.02</c:v>
                </c:pt>
                <c:pt idx="19">
                  <c:v>2.99</c:v>
                </c:pt>
                <c:pt idx="20">
                  <c:v>2.88</c:v>
                </c:pt>
                <c:pt idx="21">
                  <c:v>2.88</c:v>
                </c:pt>
                <c:pt idx="22">
                  <c:v>2.94</c:v>
                </c:pt>
                <c:pt idx="23">
                  <c:v>2.81</c:v>
                </c:pt>
                <c:pt idx="24">
                  <c:v>2.73</c:v>
                </c:pt>
                <c:pt idx="25">
                  <c:v>2.58</c:v>
                </c:pt>
                <c:pt idx="26">
                  <c:v>2.5</c:v>
                </c:pt>
                <c:pt idx="27">
                  <c:v>2.35</c:v>
                </c:pt>
                <c:pt idx="28">
                  <c:v>2.2400000000000002</c:v>
                </c:pt>
                <c:pt idx="29">
                  <c:v>2.12</c:v>
                </c:pt>
                <c:pt idx="30">
                  <c:v>2.04</c:v>
                </c:pt>
                <c:pt idx="31">
                  <c:v>1.96</c:v>
                </c:pt>
                <c:pt idx="32">
                  <c:v>1.9</c:v>
                </c:pt>
                <c:pt idx="33">
                  <c:v>1.78</c:v>
                </c:pt>
                <c:pt idx="34">
                  <c:v>1.71</c:v>
                </c:pt>
                <c:pt idx="35">
                  <c:v>1.71</c:v>
                </c:pt>
                <c:pt idx="36">
                  <c:v>1.72</c:v>
                </c:pt>
                <c:pt idx="37">
                  <c:v>1.64</c:v>
                </c:pt>
                <c:pt idx="38">
                  <c:v>1.65</c:v>
                </c:pt>
                <c:pt idx="39">
                  <c:v>1.59</c:v>
                </c:pt>
                <c:pt idx="40">
                  <c:v>1.58</c:v>
                </c:pt>
                <c:pt idx="41">
                  <c:v>1.49</c:v>
                </c:pt>
                <c:pt idx="42">
                  <c:v>1.44</c:v>
                </c:pt>
                <c:pt idx="43">
                  <c:v>1.38</c:v>
                </c:pt>
                <c:pt idx="44">
                  <c:v>1.38</c:v>
                </c:pt>
                <c:pt idx="45">
                  <c:v>1.37</c:v>
                </c:pt>
                <c:pt idx="46">
                  <c:v>1.34</c:v>
                </c:pt>
                <c:pt idx="47">
                  <c:v>1.33</c:v>
                </c:pt>
                <c:pt idx="48">
                  <c:v>1.35</c:v>
                </c:pt>
                <c:pt idx="49">
                  <c:v>1.34</c:v>
                </c:pt>
                <c:pt idx="50">
                  <c:v>1.3</c:v>
                </c:pt>
                <c:pt idx="51">
                  <c:v>1.3</c:v>
                </c:pt>
                <c:pt idx="52">
                  <c:v>1.34</c:v>
                </c:pt>
                <c:pt idx="53">
                  <c:v>1.29</c:v>
                </c:pt>
                <c:pt idx="54">
                  <c:v>1.28</c:v>
                </c:pt>
                <c:pt idx="55">
                  <c:v>1.31</c:v>
                </c:pt>
                <c:pt idx="56">
                  <c:v>1.33</c:v>
                </c:pt>
                <c:pt idx="57">
                  <c:v>1.34</c:v>
                </c:pt>
                <c:pt idx="58">
                  <c:v>1.33</c:v>
                </c:pt>
                <c:pt idx="59">
                  <c:v>1.31</c:v>
                </c:pt>
                <c:pt idx="60">
                  <c:v>1.3</c:v>
                </c:pt>
                <c:pt idx="61">
                  <c:v>1.28</c:v>
                </c:pt>
                <c:pt idx="62">
                  <c:v>1.29</c:v>
                </c:pt>
                <c:pt idx="63">
                  <c:v>1.26</c:v>
                </c:pt>
                <c:pt idx="64">
                  <c:v>1.27</c:v>
                </c:pt>
                <c:pt idx="65">
                  <c:v>1.25</c:v>
                </c:pt>
                <c:pt idx="66">
                  <c:v>1.23</c:v>
                </c:pt>
                <c:pt idx="67">
                  <c:v>1.2</c:v>
                </c:pt>
                <c:pt idx="68">
                  <c:v>1.18</c:v>
                </c:pt>
                <c:pt idx="69">
                  <c:v>1.2</c:v>
                </c:pt>
                <c:pt idx="70">
                  <c:v>1.22</c:v>
                </c:pt>
                <c:pt idx="71">
                  <c:v>1.2</c:v>
                </c:pt>
                <c:pt idx="72">
                  <c:v>1.1599999999999999</c:v>
                </c:pt>
                <c:pt idx="73">
                  <c:v>1.1100000000000001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F2-44BA-AFC4-9210D595A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30.7</c:v>
                </c:pt>
                <c:pt idx="1">
                  <c:v>30.63</c:v>
                </c:pt>
                <c:pt idx="2">
                  <c:v>30.61</c:v>
                </c:pt>
                <c:pt idx="3">
                  <c:v>30.5</c:v>
                </c:pt>
                <c:pt idx="4">
                  <c:v>30.3</c:v>
                </c:pt>
                <c:pt idx="5">
                  <c:v>30.27</c:v>
                </c:pt>
                <c:pt idx="6">
                  <c:v>30.15</c:v>
                </c:pt>
                <c:pt idx="7">
                  <c:v>30</c:v>
                </c:pt>
                <c:pt idx="8">
                  <c:v>29.96</c:v>
                </c:pt>
                <c:pt idx="9">
                  <c:v>29.84</c:v>
                </c:pt>
                <c:pt idx="10">
                  <c:v>29.81</c:v>
                </c:pt>
                <c:pt idx="11">
                  <c:v>29.62</c:v>
                </c:pt>
                <c:pt idx="12">
                  <c:v>29.46</c:v>
                </c:pt>
                <c:pt idx="13">
                  <c:v>29.33</c:v>
                </c:pt>
                <c:pt idx="14">
                  <c:v>29.32</c:v>
                </c:pt>
                <c:pt idx="15">
                  <c:v>29.19</c:v>
                </c:pt>
                <c:pt idx="16">
                  <c:v>29.12</c:v>
                </c:pt>
                <c:pt idx="17">
                  <c:v>29.13</c:v>
                </c:pt>
                <c:pt idx="18">
                  <c:v>28.99</c:v>
                </c:pt>
                <c:pt idx="19">
                  <c:v>28.86</c:v>
                </c:pt>
                <c:pt idx="20">
                  <c:v>28.64</c:v>
                </c:pt>
                <c:pt idx="21">
                  <c:v>28.49</c:v>
                </c:pt>
                <c:pt idx="22">
                  <c:v>28.36</c:v>
                </c:pt>
                <c:pt idx="23">
                  <c:v>28.13</c:v>
                </c:pt>
                <c:pt idx="24">
                  <c:v>27.96</c:v>
                </c:pt>
                <c:pt idx="25">
                  <c:v>27.89</c:v>
                </c:pt>
                <c:pt idx="26">
                  <c:v>27.8</c:v>
                </c:pt>
                <c:pt idx="27">
                  <c:v>27.71</c:v>
                </c:pt>
                <c:pt idx="28">
                  <c:v>27.65</c:v>
                </c:pt>
                <c:pt idx="29">
                  <c:v>27.67</c:v>
                </c:pt>
                <c:pt idx="30">
                  <c:v>27.65</c:v>
                </c:pt>
                <c:pt idx="31">
                  <c:v>27.68</c:v>
                </c:pt>
                <c:pt idx="32">
                  <c:v>27.8</c:v>
                </c:pt>
                <c:pt idx="33">
                  <c:v>27.82</c:v>
                </c:pt>
                <c:pt idx="34">
                  <c:v>27.89</c:v>
                </c:pt>
                <c:pt idx="35">
                  <c:v>28.11</c:v>
                </c:pt>
                <c:pt idx="36">
                  <c:v>28.25</c:v>
                </c:pt>
                <c:pt idx="37">
                  <c:v>28.35</c:v>
                </c:pt>
                <c:pt idx="38">
                  <c:v>28.47</c:v>
                </c:pt>
                <c:pt idx="39">
                  <c:v>28.56</c:v>
                </c:pt>
                <c:pt idx="40">
                  <c:v>28.73</c:v>
                </c:pt>
                <c:pt idx="41">
                  <c:v>28.81</c:v>
                </c:pt>
                <c:pt idx="42">
                  <c:v>28.97</c:v>
                </c:pt>
                <c:pt idx="43">
                  <c:v>29.11</c:v>
                </c:pt>
                <c:pt idx="44">
                  <c:v>29.34</c:v>
                </c:pt>
                <c:pt idx="45">
                  <c:v>29.49</c:v>
                </c:pt>
                <c:pt idx="46">
                  <c:v>29.63</c:v>
                </c:pt>
                <c:pt idx="47">
                  <c:v>29.64</c:v>
                </c:pt>
                <c:pt idx="48">
                  <c:v>29.83</c:v>
                </c:pt>
                <c:pt idx="49">
                  <c:v>29.92</c:v>
                </c:pt>
                <c:pt idx="50">
                  <c:v>30.08</c:v>
                </c:pt>
                <c:pt idx="51">
                  <c:v>30.27</c:v>
                </c:pt>
                <c:pt idx="52">
                  <c:v>30.44</c:v>
                </c:pt>
                <c:pt idx="53">
                  <c:v>30.49</c:v>
                </c:pt>
                <c:pt idx="54">
                  <c:v>30.63</c:v>
                </c:pt>
                <c:pt idx="55">
                  <c:v>30.81</c:v>
                </c:pt>
                <c:pt idx="56">
                  <c:v>30.83</c:v>
                </c:pt>
                <c:pt idx="57">
                  <c:v>31</c:v>
                </c:pt>
                <c:pt idx="58">
                  <c:v>31.09</c:v>
                </c:pt>
                <c:pt idx="59">
                  <c:v>31.26</c:v>
                </c:pt>
                <c:pt idx="60">
                  <c:v>31.23</c:v>
                </c:pt>
                <c:pt idx="61">
                  <c:v>31.3</c:v>
                </c:pt>
                <c:pt idx="62">
                  <c:v>31.39</c:v>
                </c:pt>
                <c:pt idx="63">
                  <c:v>31.56</c:v>
                </c:pt>
                <c:pt idx="64">
                  <c:v>31.74</c:v>
                </c:pt>
                <c:pt idx="65">
                  <c:v>31.84</c:v>
                </c:pt>
                <c:pt idx="66">
                  <c:v>31.9</c:v>
                </c:pt>
                <c:pt idx="67">
                  <c:v>31.96</c:v>
                </c:pt>
                <c:pt idx="68">
                  <c:v>32.11</c:v>
                </c:pt>
                <c:pt idx="69">
                  <c:v>32.24</c:v>
                </c:pt>
                <c:pt idx="70">
                  <c:v>32.26</c:v>
                </c:pt>
                <c:pt idx="71">
                  <c:v>32.450000000000003</c:v>
                </c:pt>
                <c:pt idx="72">
                  <c:v>32.53</c:v>
                </c:pt>
                <c:pt idx="73">
                  <c:v>32.590000000000003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F2-44BA-AFC4-9210D595A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24.036004512910345</c:v>
                </c:pt>
                <c:pt idx="1">
                  <c:v>15.664548324165013</c:v>
                </c:pt>
                <c:pt idx="2">
                  <c:v>9.8561639246714154</c:v>
                </c:pt>
                <c:pt idx="3">
                  <c:v>5.8232627728724324</c:v>
                </c:pt>
                <c:pt idx="4">
                  <c:v>3.506789872442428</c:v>
                </c:pt>
                <c:pt idx="5">
                  <c:v>2.7031111309067426</c:v>
                </c:pt>
                <c:pt idx="6">
                  <c:v>1.9418491927472279</c:v>
                </c:pt>
                <c:pt idx="7">
                  <c:v>0.89384682838874385</c:v>
                </c:pt>
                <c:pt idx="8">
                  <c:v>0.72236147133451867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ED-405C-AF71-5454E3647B95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68.817125819344866</c:v>
                </c:pt>
                <c:pt idx="1">
                  <c:v>73.138713755829627</c:v>
                </c:pt>
                <c:pt idx="2">
                  <c:v>71.180774185395137</c:v>
                </c:pt>
                <c:pt idx="3">
                  <c:v>61.889595539657741</c:v>
                </c:pt>
                <c:pt idx="4">
                  <c:v>48.557165482407328</c:v>
                </c:pt>
                <c:pt idx="5">
                  <c:v>38.191552426431834</c:v>
                </c:pt>
                <c:pt idx="6">
                  <c:v>31.269945097310412</c:v>
                </c:pt>
                <c:pt idx="7">
                  <c:v>22.187676359518065</c:v>
                </c:pt>
                <c:pt idx="8">
                  <c:v>20.083523734399268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ED-405C-AF71-5454E3647B95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4.0338402913419884</c:v>
                </c:pt>
                <c:pt idx="1">
                  <c:v>7.0043957700133133</c:v>
                </c:pt>
                <c:pt idx="2">
                  <c:v>11.399244732800334</c:v>
                </c:pt>
                <c:pt idx="3">
                  <c:v>20.450933688124614</c:v>
                </c:pt>
                <c:pt idx="4">
                  <c:v>29.826989341665954</c:v>
                </c:pt>
                <c:pt idx="5">
                  <c:v>30.27936231201662</c:v>
                </c:pt>
                <c:pt idx="6">
                  <c:v>30.511241817713884</c:v>
                </c:pt>
                <c:pt idx="7">
                  <c:v>31.297940367150751</c:v>
                </c:pt>
                <c:pt idx="8">
                  <c:v>31.210289074172461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ED-405C-AF71-5454E3647B95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2.2970524827361571</c:v>
                </c:pt>
                <c:pt idx="1">
                  <c:v>3.1562465985112991</c:v>
                </c:pt>
                <c:pt idx="2">
                  <c:v>6.0593475032459088</c:v>
                </c:pt>
                <c:pt idx="3">
                  <c:v>9.538669263686943</c:v>
                </c:pt>
                <c:pt idx="4">
                  <c:v>15.230930571012756</c:v>
                </c:pt>
                <c:pt idx="5">
                  <c:v>22.587699065398755</c:v>
                </c:pt>
                <c:pt idx="6">
                  <c:v>26.818583075229267</c:v>
                </c:pt>
                <c:pt idx="7">
                  <c:v>32.434523578189911</c:v>
                </c:pt>
                <c:pt idx="8">
                  <c:v>33.666318076709828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ED-405C-AF71-5454E3647B95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0.81597689366663795</c:v>
                </c:pt>
                <c:pt idx="1">
                  <c:v>1.0360955514807466</c:v>
                </c:pt>
                <c:pt idx="2">
                  <c:v>1.5044696538872002</c:v>
                </c:pt>
                <c:pt idx="3">
                  <c:v>2.2975387356582693</c:v>
                </c:pt>
                <c:pt idx="4">
                  <c:v>2.8781247324715351</c:v>
                </c:pt>
                <c:pt idx="5">
                  <c:v>6.2382750652460475</c:v>
                </c:pt>
                <c:pt idx="6">
                  <c:v>9.4583808169992132</c:v>
                </c:pt>
                <c:pt idx="7">
                  <c:v>13.186012866752533</c:v>
                </c:pt>
                <c:pt idx="8">
                  <c:v>14.317507643383927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ED-405C-AF71-5454E3647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solidFill>
            <a:schemeClr val="bg1">
              <a:lumMod val="85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385.53899999999999</c:v>
                </c:pt>
                <c:pt idx="1">
                  <c:v>369.81200000000001</c:v>
                </c:pt>
                <c:pt idx="2">
                  <c:v>354.18099999999998</c:v>
                </c:pt>
                <c:pt idx="3">
                  <c:v>350.60399999999998</c:v>
                </c:pt>
                <c:pt idx="4">
                  <c:v>352.51</c:v>
                </c:pt>
                <c:pt idx="5">
                  <c:v>271.75400000000002</c:v>
                </c:pt>
                <c:pt idx="6">
                  <c:v>19.143000000000001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EB-496F-BF31-54620346B43A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306.72800000000001</c:v>
                </c:pt>
                <c:pt idx="1">
                  <c:v>337.63600000000002</c:v>
                </c:pt>
                <c:pt idx="2">
                  <c:v>331.30500000000001</c:v>
                </c:pt>
                <c:pt idx="3">
                  <c:v>331.98500000000001</c:v>
                </c:pt>
                <c:pt idx="4">
                  <c:v>329.74299999999999</c:v>
                </c:pt>
                <c:pt idx="5">
                  <c:v>253.47499999999999</c:v>
                </c:pt>
                <c:pt idx="6">
                  <c:v>169.255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EB-496F-BF31-54620346B43A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101.69499999999999</c:v>
                </c:pt>
                <c:pt idx="1">
                  <c:v>58.709000000000003</c:v>
                </c:pt>
                <c:pt idx="2">
                  <c:v>24.719000000000001</c:v>
                </c:pt>
                <c:pt idx="3">
                  <c:v>16.774000000000001</c:v>
                </c:pt>
                <c:pt idx="4">
                  <c:v>7.859</c:v>
                </c:pt>
                <c:pt idx="5">
                  <c:v>9.0120000000000005</c:v>
                </c:pt>
                <c:pt idx="6">
                  <c:v>6.9989999999999997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EB-496F-BF31-54620346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1735.87</c:v>
                </c:pt>
                <c:pt idx="1">
                  <c:v>1577.09</c:v>
                </c:pt>
                <c:pt idx="2">
                  <c:v>1525.04</c:v>
                </c:pt>
                <c:pt idx="3">
                  <c:v>1453.86</c:v>
                </c:pt>
                <c:pt idx="4">
                  <c:v>1249.6400000000001</c:v>
                </c:pt>
                <c:pt idx="5">
                  <c:v>1285.28</c:v>
                </c:pt>
                <c:pt idx="6">
                  <c:v>1288.21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F6-4812-B713-BC9ECD1D1F02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47.590000000000146</c:v>
                </c:pt>
                <c:pt idx="1">
                  <c:v>129.72000000000003</c:v>
                </c:pt>
                <c:pt idx="2">
                  <c:v>140.01999999999998</c:v>
                </c:pt>
                <c:pt idx="3">
                  <c:v>139.85000000000014</c:v>
                </c:pt>
                <c:pt idx="4">
                  <c:v>129.62999999999988</c:v>
                </c:pt>
                <c:pt idx="5">
                  <c:v>103.61000000000013</c:v>
                </c:pt>
                <c:pt idx="6">
                  <c:v>88.930000000000064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F6-4812-B713-BC9ECD1D1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1184.97</c:v>
                </c:pt>
                <c:pt idx="1">
                  <c:v>1342.67</c:v>
                </c:pt>
                <c:pt idx="2">
                  <c:v>1348.91</c:v>
                </c:pt>
                <c:pt idx="3">
                  <c:v>1293.53</c:v>
                </c:pt>
                <c:pt idx="4">
                  <c:v>1101.72</c:v>
                </c:pt>
                <c:pt idx="5">
                  <c:v>1208.6500000000001</c:v>
                </c:pt>
                <c:pt idx="6">
                  <c:v>1132.6600000000001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F6-4812-B713-BC9ECD1D1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74.8</c:v>
                </c:pt>
                <c:pt idx="1">
                  <c:v>74.7</c:v>
                </c:pt>
                <c:pt idx="2">
                  <c:v>74.2</c:v>
                </c:pt>
                <c:pt idx="3">
                  <c:v>74.400000000000006</c:v>
                </c:pt>
                <c:pt idx="4">
                  <c:v>73.2</c:v>
                </c:pt>
                <c:pt idx="5">
                  <c:v>72</c:v>
                </c:pt>
                <c:pt idx="6">
                  <c:v>70.900000000000006</c:v>
                </c:pt>
                <c:pt idx="7">
                  <c:v>69</c:v>
                </c:pt>
                <c:pt idx="8">
                  <c:v>68.900000000000006</c:v>
                </c:pt>
                <c:pt idx="9">
                  <c:v>67.7</c:v>
                </c:pt>
                <c:pt idx="10">
                  <c:v>66.900000000000006</c:v>
                </c:pt>
                <c:pt idx="11">
                  <c:v>65.5</c:v>
                </c:pt>
                <c:pt idx="12">
                  <c:v>65.5</c:v>
                </c:pt>
                <c:pt idx="13">
                  <c:v>67</c:v>
                </c:pt>
                <c:pt idx="14">
                  <c:v>65.099999999999994</c:v>
                </c:pt>
                <c:pt idx="15">
                  <c:v>65.599999999999994</c:v>
                </c:pt>
                <c:pt idx="16">
                  <c:v>62.3</c:v>
                </c:pt>
                <c:pt idx="17">
                  <c:v>60</c:v>
                </c:pt>
                <c:pt idx="18">
                  <c:v>59.5</c:v>
                </c:pt>
                <c:pt idx="19">
                  <c:v>59.6</c:v>
                </c:pt>
                <c:pt idx="20">
                  <c:v>58.6</c:v>
                </c:pt>
                <c:pt idx="21">
                  <c:v>59.1</c:v>
                </c:pt>
                <c:pt idx="22">
                  <c:v>60.5</c:v>
                </c:pt>
                <c:pt idx="23">
                  <c:v>61.3</c:v>
                </c:pt>
                <c:pt idx="24">
                  <c:v>61.2</c:v>
                </c:pt>
                <c:pt idx="25">
                  <c:v>61.6</c:v>
                </c:pt>
                <c:pt idx="26">
                  <c:v>61.9</c:v>
                </c:pt>
                <c:pt idx="27">
                  <c:v>61.8</c:v>
                </c:pt>
                <c:pt idx="28">
                  <c:v>62.4</c:v>
                </c:pt>
                <c:pt idx="29">
                  <c:v>63.2</c:v>
                </c:pt>
                <c:pt idx="30">
                  <c:v>63.7</c:v>
                </c:pt>
                <c:pt idx="31">
                  <c:v>63.5</c:v>
                </c:pt>
                <c:pt idx="32">
                  <c:v>61</c:v>
                </c:pt>
                <c:pt idx="33">
                  <c:v>59.6</c:v>
                </c:pt>
                <c:pt idx="34">
                  <c:v>59.6</c:v>
                </c:pt>
                <c:pt idx="35">
                  <c:v>59.1</c:v>
                </c:pt>
                <c:pt idx="36">
                  <c:v>55.4</c:v>
                </c:pt>
                <c:pt idx="37">
                  <c:v>55.1</c:v>
                </c:pt>
                <c:pt idx="38">
                  <c:v>56.4</c:v>
                </c:pt>
                <c:pt idx="39">
                  <c:v>57.451597350279116</c:v>
                </c:pt>
                <c:pt idx="40">
                  <c:v>57.548461289922457</c:v>
                </c:pt>
                <c:pt idx="41">
                  <c:v>58.409286000000002</c:v>
                </c:pt>
                <c:pt idx="42">
                  <c:v>59.805163999999998</c:v>
                </c:pt>
                <c:pt idx="43">
                  <c:v>58.974874</c:v>
                </c:pt>
                <c:pt idx="44">
                  <c:v>59.747534999999999</c:v>
                </c:pt>
                <c:pt idx="45">
                  <c:v>63.640388999999999</c:v>
                </c:pt>
                <c:pt idx="46">
                  <c:v>64.388046000000003</c:v>
                </c:pt>
                <c:pt idx="47">
                  <c:v>64.863134000000002</c:v>
                </c:pt>
                <c:pt idx="48">
                  <c:v>64.177960999999996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6B-4EA6-9E0D-D7944EE59D2C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30.3</c:v>
                </c:pt>
                <c:pt idx="1">
                  <c:v>30</c:v>
                </c:pt>
                <c:pt idx="2">
                  <c:v>29.9</c:v>
                </c:pt>
                <c:pt idx="3">
                  <c:v>30.8</c:v>
                </c:pt>
                <c:pt idx="4">
                  <c:v>28.8</c:v>
                </c:pt>
                <c:pt idx="5">
                  <c:v>27.5</c:v>
                </c:pt>
                <c:pt idx="6">
                  <c:v>26.9</c:v>
                </c:pt>
                <c:pt idx="7">
                  <c:v>25.8</c:v>
                </c:pt>
                <c:pt idx="8">
                  <c:v>27.3</c:v>
                </c:pt>
                <c:pt idx="9">
                  <c:v>27.2</c:v>
                </c:pt>
                <c:pt idx="10">
                  <c:v>26.4</c:v>
                </c:pt>
                <c:pt idx="11">
                  <c:v>25.8</c:v>
                </c:pt>
                <c:pt idx="12">
                  <c:v>26.2</c:v>
                </c:pt>
                <c:pt idx="13">
                  <c:v>26</c:v>
                </c:pt>
                <c:pt idx="14">
                  <c:v>26.7</c:v>
                </c:pt>
                <c:pt idx="15">
                  <c:v>26.7</c:v>
                </c:pt>
                <c:pt idx="16">
                  <c:v>28</c:v>
                </c:pt>
                <c:pt idx="17">
                  <c:v>27.4</c:v>
                </c:pt>
                <c:pt idx="18">
                  <c:v>26.6</c:v>
                </c:pt>
                <c:pt idx="19">
                  <c:v>26.5</c:v>
                </c:pt>
                <c:pt idx="20">
                  <c:v>26.3</c:v>
                </c:pt>
                <c:pt idx="21">
                  <c:v>26.8</c:v>
                </c:pt>
                <c:pt idx="22">
                  <c:v>26.9</c:v>
                </c:pt>
                <c:pt idx="23">
                  <c:v>28.3</c:v>
                </c:pt>
                <c:pt idx="24">
                  <c:v>30.1</c:v>
                </c:pt>
                <c:pt idx="25">
                  <c:v>31.4</c:v>
                </c:pt>
                <c:pt idx="26">
                  <c:v>29.5</c:v>
                </c:pt>
                <c:pt idx="27">
                  <c:v>28.9</c:v>
                </c:pt>
                <c:pt idx="28">
                  <c:v>26.8</c:v>
                </c:pt>
                <c:pt idx="29">
                  <c:v>28.6</c:v>
                </c:pt>
                <c:pt idx="30">
                  <c:v>29.9</c:v>
                </c:pt>
                <c:pt idx="31">
                  <c:v>30.1</c:v>
                </c:pt>
                <c:pt idx="32">
                  <c:v>29.3</c:v>
                </c:pt>
                <c:pt idx="33">
                  <c:v>29.4</c:v>
                </c:pt>
                <c:pt idx="34">
                  <c:v>30.2</c:v>
                </c:pt>
                <c:pt idx="35">
                  <c:v>31.1</c:v>
                </c:pt>
                <c:pt idx="36">
                  <c:v>29.6</c:v>
                </c:pt>
                <c:pt idx="37">
                  <c:v>29.5</c:v>
                </c:pt>
                <c:pt idx="38">
                  <c:v>30.5</c:v>
                </c:pt>
                <c:pt idx="39">
                  <c:v>31.387878878192708</c:v>
                </c:pt>
                <c:pt idx="40">
                  <c:v>31.747053580271363</c:v>
                </c:pt>
                <c:pt idx="41">
                  <c:v>32.797186000000004</c:v>
                </c:pt>
                <c:pt idx="42">
                  <c:v>33.040619999999997</c:v>
                </c:pt>
                <c:pt idx="43">
                  <c:v>32.409792000000003</c:v>
                </c:pt>
                <c:pt idx="44">
                  <c:v>33.788353999999998</c:v>
                </c:pt>
                <c:pt idx="45">
                  <c:v>35.373483</c:v>
                </c:pt>
                <c:pt idx="46">
                  <c:v>37.106610000000003</c:v>
                </c:pt>
                <c:pt idx="47">
                  <c:v>37.567512000000001</c:v>
                </c:pt>
                <c:pt idx="48">
                  <c:v>37.907488000000001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6B-4EA6-9E0D-D7944EE59D2C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51.9</c:v>
                </c:pt>
                <c:pt idx="1">
                  <c:v>51.7</c:v>
                </c:pt>
                <c:pt idx="2">
                  <c:v>51.4</c:v>
                </c:pt>
                <c:pt idx="3">
                  <c:v>51.9</c:v>
                </c:pt>
                <c:pt idx="4">
                  <c:v>50.3</c:v>
                </c:pt>
                <c:pt idx="5">
                  <c:v>49</c:v>
                </c:pt>
                <c:pt idx="6">
                  <c:v>48.3</c:v>
                </c:pt>
                <c:pt idx="7">
                  <c:v>47</c:v>
                </c:pt>
                <c:pt idx="8">
                  <c:v>47.7</c:v>
                </c:pt>
                <c:pt idx="9">
                  <c:v>47</c:v>
                </c:pt>
                <c:pt idx="10">
                  <c:v>46.1</c:v>
                </c:pt>
                <c:pt idx="11">
                  <c:v>45</c:v>
                </c:pt>
                <c:pt idx="12">
                  <c:v>45.3</c:v>
                </c:pt>
                <c:pt idx="13">
                  <c:v>45.9</c:v>
                </c:pt>
                <c:pt idx="14">
                  <c:v>45.5</c:v>
                </c:pt>
                <c:pt idx="15">
                  <c:v>45.7</c:v>
                </c:pt>
                <c:pt idx="16">
                  <c:v>44.8</c:v>
                </c:pt>
                <c:pt idx="17">
                  <c:v>43.4</c:v>
                </c:pt>
                <c:pt idx="18">
                  <c:v>42.7</c:v>
                </c:pt>
                <c:pt idx="19">
                  <c:v>42.8</c:v>
                </c:pt>
                <c:pt idx="20">
                  <c:v>42.2</c:v>
                </c:pt>
                <c:pt idx="21">
                  <c:v>42.6</c:v>
                </c:pt>
                <c:pt idx="22">
                  <c:v>43.4</c:v>
                </c:pt>
                <c:pt idx="23">
                  <c:v>44.5</c:v>
                </c:pt>
                <c:pt idx="24">
                  <c:v>45.4</c:v>
                </c:pt>
                <c:pt idx="25">
                  <c:v>46.2</c:v>
                </c:pt>
                <c:pt idx="26">
                  <c:v>45.4</c:v>
                </c:pt>
                <c:pt idx="27">
                  <c:v>45.1</c:v>
                </c:pt>
                <c:pt idx="28">
                  <c:v>44.4</c:v>
                </c:pt>
                <c:pt idx="29">
                  <c:v>45.7</c:v>
                </c:pt>
                <c:pt idx="30">
                  <c:v>46.6</c:v>
                </c:pt>
                <c:pt idx="31">
                  <c:v>46.6</c:v>
                </c:pt>
                <c:pt idx="32">
                  <c:v>44.9</c:v>
                </c:pt>
                <c:pt idx="33">
                  <c:v>44.3</c:v>
                </c:pt>
                <c:pt idx="34">
                  <c:v>44.7</c:v>
                </c:pt>
                <c:pt idx="35">
                  <c:v>44.9</c:v>
                </c:pt>
                <c:pt idx="36">
                  <c:v>42.3</c:v>
                </c:pt>
                <c:pt idx="37">
                  <c:v>42.1</c:v>
                </c:pt>
                <c:pt idx="38">
                  <c:v>43.3</c:v>
                </c:pt>
                <c:pt idx="39">
                  <c:v>44.276280379794748</c:v>
                </c:pt>
                <c:pt idx="40">
                  <c:v>44.517218930023056</c:v>
                </c:pt>
                <c:pt idx="41">
                  <c:v>45.482798000000003</c:v>
                </c:pt>
                <c:pt idx="42">
                  <c:v>46.306353999999999</c:v>
                </c:pt>
                <c:pt idx="43">
                  <c:v>45.580466999999999</c:v>
                </c:pt>
                <c:pt idx="44">
                  <c:v>46.667994999999998</c:v>
                </c:pt>
                <c:pt idx="45">
                  <c:v>49.409274000000003</c:v>
                </c:pt>
                <c:pt idx="46">
                  <c:v>50.676338000000001</c:v>
                </c:pt>
                <c:pt idx="47">
                  <c:v>51.155417999999997</c:v>
                </c:pt>
                <c:pt idx="48">
                  <c:v>51.007908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6B-4EA6-9E0D-D7944EE59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2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4091940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589280</xdr:colOff>
      <xdr:row>1</xdr:row>
      <xdr:rowOff>438784</xdr:rowOff>
    </xdr:from>
    <xdr:to>
      <xdr:col>10</xdr:col>
      <xdr:colOff>567690</xdr:colOff>
      <xdr:row>14</xdr:row>
      <xdr:rowOff>125730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474344</xdr:rowOff>
    </xdr:from>
    <xdr:to>
      <xdr:col>16</xdr:col>
      <xdr:colOff>273983</xdr:colOff>
      <xdr:row>15</xdr:row>
      <xdr:rowOff>96884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342900</xdr:colOff>
      <xdr:row>2</xdr:row>
      <xdr:rowOff>478154</xdr:rowOff>
    </xdr:from>
    <xdr:to>
      <xdr:col>18</xdr:col>
      <xdr:colOff>311700</xdr:colOff>
      <xdr:row>15</xdr:row>
      <xdr:rowOff>100694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10</xdr:col>
      <xdr:colOff>177800</xdr:colOff>
      <xdr:row>20</xdr:row>
      <xdr:rowOff>107950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457200</xdr:colOff>
      <xdr:row>9</xdr:row>
      <xdr:rowOff>19050</xdr:rowOff>
    </xdr:from>
    <xdr:to>
      <xdr:col>19</xdr:col>
      <xdr:colOff>290195</xdr:colOff>
      <xdr:row>20</xdr:row>
      <xdr:rowOff>53975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</xdr:row>
      <xdr:rowOff>123825</xdr:rowOff>
    </xdr:from>
    <xdr:to>
      <xdr:col>14</xdr:col>
      <xdr:colOff>389255</xdr:colOff>
      <xdr:row>11</xdr:row>
      <xdr:rowOff>104775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7420177-6ADD-49E5-BAE9-C6DDF579F4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</xdr:colOff>
      <xdr:row>2</xdr:row>
      <xdr:rowOff>68580</xdr:rowOff>
    </xdr:from>
    <xdr:to>
      <xdr:col>17</xdr:col>
      <xdr:colOff>211440</xdr:colOff>
      <xdr:row>16</xdr:row>
      <xdr:rowOff>140700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563395</xdr:colOff>
      <xdr:row>1</xdr:row>
      <xdr:rowOff>317257</xdr:rowOff>
    </xdr:from>
    <xdr:to>
      <xdr:col>16</xdr:col>
      <xdr:colOff>99475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56197</xdr:colOff>
      <xdr:row>2</xdr:row>
      <xdr:rowOff>41910</xdr:rowOff>
    </xdr:from>
    <xdr:to>
      <xdr:col>19</xdr:col>
      <xdr:colOff>194257</xdr:colOff>
      <xdr:row>15</xdr:row>
      <xdr:rowOff>121650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</xdr:colOff>
      <xdr:row>1</xdr:row>
      <xdr:rowOff>388620</xdr:rowOff>
    </xdr:from>
    <xdr:to>
      <xdr:col>11</xdr:col>
      <xdr:colOff>518160</xdr:colOff>
      <xdr:row>8</xdr:row>
      <xdr:rowOff>91440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CAEE8C57-1022-406E-8E0A-B8D9E2C8ED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477838</xdr:colOff>
      <xdr:row>2</xdr:row>
      <xdr:rowOff>53339</xdr:rowOff>
    </xdr:from>
    <xdr:to>
      <xdr:col>20</xdr:col>
      <xdr:colOff>300250</xdr:colOff>
      <xdr:row>13</xdr:row>
      <xdr:rowOff>167369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3</xdr:row>
      <xdr:rowOff>0</xdr:rowOff>
    </xdr:from>
    <xdr:to>
      <xdr:col>13</xdr:col>
      <xdr:colOff>148908</xdr:colOff>
      <xdr:row>12</xdr:row>
      <xdr:rowOff>140970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BA1DD8D-162F-41AD-B172-330DF6BA6AC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4313" y="571500"/>
          <a:ext cx="1887220" cy="188722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27584</xdr:colOff>
      <xdr:row>7</xdr:row>
      <xdr:rowOff>91825</xdr:rowOff>
    </xdr:from>
    <xdr:to>
      <xdr:col>12</xdr:col>
      <xdr:colOff>164864</xdr:colOff>
      <xdr:row>17</xdr:row>
      <xdr:rowOff>11545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305879</xdr:colOff>
      <xdr:row>7</xdr:row>
      <xdr:rowOff>94912</xdr:rowOff>
    </xdr:from>
    <xdr:to>
      <xdr:col>15</xdr:col>
      <xdr:colOff>138839</xdr:colOff>
      <xdr:row>17</xdr:row>
      <xdr:rowOff>14632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591502</xdr:colOff>
      <xdr:row>2</xdr:row>
      <xdr:rowOff>117157</xdr:rowOff>
    </xdr:from>
    <xdr:to>
      <xdr:col>10</xdr:col>
      <xdr:colOff>243502</xdr:colOff>
      <xdr:row>14</xdr:row>
      <xdr:rowOff>82597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47625</xdr:rowOff>
    </xdr:from>
    <xdr:to>
      <xdr:col>17</xdr:col>
      <xdr:colOff>571500</xdr:colOff>
      <xdr:row>13</xdr:row>
      <xdr:rowOff>175260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145519B-0F33-430F-B632-21E0076CA5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563880</xdr:colOff>
      <xdr:row>2</xdr:row>
      <xdr:rowOff>45720</xdr:rowOff>
    </xdr:from>
    <xdr:to>
      <xdr:col>12</xdr:col>
      <xdr:colOff>545405</xdr:colOff>
      <xdr:row>14</xdr:row>
      <xdr:rowOff>27237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608965</xdr:colOff>
      <xdr:row>2</xdr:row>
      <xdr:rowOff>86995</xdr:rowOff>
    </xdr:from>
    <xdr:to>
      <xdr:col>13</xdr:col>
      <xdr:colOff>304165</xdr:colOff>
      <xdr:row>14</xdr:row>
      <xdr:rowOff>37195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3C556DC-7BD0-4C9E-8A45-36D7801996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603250</xdr:colOff>
      <xdr:row>5</xdr:row>
      <xdr:rowOff>19050</xdr:rowOff>
    </xdr:from>
    <xdr:to>
      <xdr:col>18</xdr:col>
      <xdr:colOff>488950</xdr:colOff>
      <xdr:row>16</xdr:row>
      <xdr:rowOff>153400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497DB8C-525C-4D0C-82C8-D95B34ACD2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590550</xdr:colOff>
      <xdr:row>5</xdr:row>
      <xdr:rowOff>12700</xdr:rowOff>
    </xdr:from>
    <xdr:to>
      <xdr:col>23</xdr:col>
      <xdr:colOff>476250</xdr:colOff>
      <xdr:row>16</xdr:row>
      <xdr:rowOff>147050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1F9788F-3DEF-47BB-B07C-DE3388F0AE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3810</xdr:colOff>
      <xdr:row>5</xdr:row>
      <xdr:rowOff>11430</xdr:rowOff>
    </xdr:from>
    <xdr:to>
      <xdr:col>28</xdr:col>
      <xdr:colOff>499110</xdr:colOff>
      <xdr:row>16</xdr:row>
      <xdr:rowOff>144510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20FAFCBE-B77C-4938-BD75-525E45A8E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EA9D757-187E-4D2E-AA55-284FB25DDD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594360</xdr:colOff>
      <xdr:row>2</xdr:row>
      <xdr:rowOff>91440</xdr:rowOff>
    </xdr:from>
    <xdr:to>
      <xdr:col>12</xdr:col>
      <xdr:colOff>289560</xdr:colOff>
      <xdr:row>17</xdr:row>
      <xdr:rowOff>73660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EBC9C8D-4457-4A4E-AE7A-6ED9EDCEE4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4445</xdr:colOff>
      <xdr:row>2</xdr:row>
      <xdr:rowOff>379095</xdr:rowOff>
    </xdr:from>
    <xdr:to>
      <xdr:col>18</xdr:col>
      <xdr:colOff>309245</xdr:colOff>
      <xdr:row>14</xdr:row>
      <xdr:rowOff>48625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7706446-F98C-4847-BBD4-9E4E43C89C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57635B58-B80B-45EE-8188-E1F3B766BB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A46A91F-10ED-4823-8BA9-A2CBD35B9C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13" sqref="C13"/>
    </sheetView>
  </sheetViews>
  <sheetFormatPr defaultColWidth="8.88671875" defaultRowHeight="14.4"/>
  <cols>
    <col min="1" max="1" width="2.109375" customWidth="1"/>
    <col min="2" max="2" width="8.5546875" customWidth="1"/>
    <col min="3" max="3" width="131.88671875" customWidth="1"/>
  </cols>
  <sheetData>
    <row r="3" spans="1:6" ht="17.399999999999999">
      <c r="C3" s="49"/>
    </row>
    <row r="4" spans="1:6" ht="49.2" customHeight="1">
      <c r="B4" s="50" t="s">
        <v>0</v>
      </c>
      <c r="C4" s="51"/>
      <c r="D4" s="52"/>
      <c r="E4" s="52"/>
      <c r="F4" s="52"/>
    </row>
    <row r="5" spans="1:6">
      <c r="A5" s="53"/>
      <c r="B5">
        <v>1</v>
      </c>
      <c r="C5" s="89" t="s">
        <v>249</v>
      </c>
    </row>
    <row r="6" spans="1:6">
      <c r="B6">
        <v>2</v>
      </c>
      <c r="C6" s="90" t="s">
        <v>250</v>
      </c>
    </row>
    <row r="7" spans="1:6">
      <c r="B7">
        <v>3</v>
      </c>
      <c r="C7" s="89" t="s">
        <v>251</v>
      </c>
    </row>
    <row r="8" spans="1:6">
      <c r="B8">
        <v>4</v>
      </c>
      <c r="C8" s="90" t="s">
        <v>252</v>
      </c>
    </row>
    <row r="9" spans="1:6">
      <c r="B9">
        <v>5</v>
      </c>
      <c r="C9" s="91" t="s">
        <v>260</v>
      </c>
    </row>
    <row r="10" spans="1:6">
      <c r="B10">
        <v>6</v>
      </c>
      <c r="C10" s="90" t="s">
        <v>253</v>
      </c>
    </row>
    <row r="11" spans="1:6">
      <c r="B11">
        <v>7</v>
      </c>
      <c r="C11" s="90" t="s">
        <v>266</v>
      </c>
    </row>
    <row r="12" spans="1:6">
      <c r="B12">
        <v>8</v>
      </c>
      <c r="C12" s="90" t="s">
        <v>1</v>
      </c>
    </row>
    <row r="13" spans="1:6">
      <c r="B13">
        <v>9</v>
      </c>
      <c r="C13" s="90" t="s">
        <v>267</v>
      </c>
    </row>
    <row r="14" spans="1:6">
      <c r="B14">
        <v>10</v>
      </c>
      <c r="C14" s="90" t="s">
        <v>254</v>
      </c>
    </row>
    <row r="15" spans="1:6">
      <c r="B15">
        <v>11</v>
      </c>
      <c r="C15" s="89" t="s">
        <v>255</v>
      </c>
    </row>
    <row r="16" spans="1:6">
      <c r="B16">
        <v>12</v>
      </c>
      <c r="C16" s="89" t="s">
        <v>256</v>
      </c>
    </row>
    <row r="17" spans="2:3">
      <c r="B17">
        <v>13</v>
      </c>
      <c r="C17" s="90" t="s">
        <v>257</v>
      </c>
    </row>
    <row r="18" spans="2:3">
      <c r="B18">
        <v>14</v>
      </c>
      <c r="C18" s="89" t="s">
        <v>258</v>
      </c>
    </row>
    <row r="19" spans="2:3">
      <c r="B19" t="s">
        <v>2</v>
      </c>
      <c r="C19" s="89" t="s">
        <v>3</v>
      </c>
    </row>
    <row r="20" spans="2:3">
      <c r="B20" t="s">
        <v>4</v>
      </c>
      <c r="C20" s="89" t="s">
        <v>5</v>
      </c>
    </row>
    <row r="21" spans="2:3">
      <c r="B21" t="s">
        <v>6</v>
      </c>
      <c r="C21" s="89" t="s">
        <v>7</v>
      </c>
    </row>
    <row r="22" spans="2:3">
      <c r="B22" t="s">
        <v>8</v>
      </c>
      <c r="C22" s="89" t="s">
        <v>9</v>
      </c>
    </row>
    <row r="23" spans="2:3">
      <c r="B23" t="s">
        <v>10</v>
      </c>
      <c r="C23" s="89" t="s">
        <v>11</v>
      </c>
    </row>
    <row r="24" spans="2:3">
      <c r="B24" t="s">
        <v>12</v>
      </c>
      <c r="C24" s="89" t="s">
        <v>13</v>
      </c>
    </row>
    <row r="25" spans="2:3">
      <c r="B25" t="s">
        <v>248</v>
      </c>
      <c r="C25" s="90" t="s">
        <v>228</v>
      </c>
    </row>
  </sheetData>
  <phoneticPr fontId="78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PUGLIA. ANNI 1881-2024. Valori assoluti "/>
    <hyperlink ref="C20" location="App_2!A1" display="Appendice 2. PIRAMIDI PER ETA' E PER GENERE. PUGLIA. ANNI 1881, 1951 E 2024. Valori percentuali"/>
    <hyperlink ref="C21" location="App_3!A1" display="Appendice 3. SPERANZA DI VITA ALLA NASCITA. PUGLIA. ANNI 1974-2025. Valori assoluti "/>
    <hyperlink ref="C22" location="App_4!A1" display="Appendice 4. NUMERO MEDIO DI FIGLI PER DONNA (TFT) E ETA' MEDIA AL PARTO. PUGLIA. ANNI 1952-2025. Valori assoluti "/>
    <hyperlink ref="C23" location="App_5!A1" display="Appendice 5. POPOLAZIONE RESIDENTE IN ETA' DI 6 ANNI E OLTRE PER GRADO DI ISTRUZIONE. PUGLIA. Censimenti dal 1951 a 2011, 2021, 2024"/>
    <hyperlink ref="C24" location="App_6!A1" display="Appendice 6. AZIENDE E RELATIVE SUPERFICI PER UBICAZIONE DEL CENTRO AZIENDALE IN PUGLIA (Universo Italia). Censimenti Agricoltura 1961-2020"/>
    <hyperlink ref="C25" location="App_7!A1" display="Appendice 7. TASSO DI OCCUPAZIONE 15-64 ANNI. PUGLI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48"/>
  <sheetViews>
    <sheetView zoomScaleNormal="100" workbookViewId="0">
      <selection activeCell="M15" sqref="M15"/>
    </sheetView>
  </sheetViews>
  <sheetFormatPr defaultRowHeight="14.4"/>
  <cols>
    <col min="1" max="1" width="3.33203125" style="8" customWidth="1"/>
    <col min="2" max="2" width="6.33203125" style="21" customWidth="1"/>
    <col min="3" max="6" width="9.6640625" style="21" customWidth="1"/>
  </cols>
  <sheetData>
    <row r="1" spans="2:8">
      <c r="B1" s="30"/>
      <c r="C1" s="30"/>
      <c r="D1" s="30"/>
    </row>
    <row r="2" spans="2:8" ht="36">
      <c r="B2" s="31"/>
      <c r="C2" s="22" t="s">
        <v>222</v>
      </c>
      <c r="D2" s="22" t="s">
        <v>15</v>
      </c>
      <c r="E2" s="22" t="s">
        <v>214</v>
      </c>
      <c r="F2" s="22" t="s">
        <v>215</v>
      </c>
      <c r="H2" s="54" t="s">
        <v>249</v>
      </c>
    </row>
    <row r="3" spans="2:8">
      <c r="B3" s="32">
        <v>1861</v>
      </c>
      <c r="C3" s="36">
        <v>1.335</v>
      </c>
      <c r="D3" s="33">
        <v>26328</v>
      </c>
      <c r="E3" s="34">
        <f>C3/C$3*100</f>
        <v>100</v>
      </c>
      <c r="F3" s="34">
        <f>D3/D$3*100</f>
        <v>100</v>
      </c>
    </row>
    <row r="4" spans="2:8">
      <c r="B4" s="32">
        <v>1871</v>
      </c>
      <c r="C4" s="36">
        <v>1.44</v>
      </c>
      <c r="D4" s="33">
        <v>28151</v>
      </c>
      <c r="E4" s="34">
        <f t="shared" ref="E4:F21" si="0">C4/C$3*100</f>
        <v>107.86516853932584</v>
      </c>
      <c r="F4" s="34">
        <f t="shared" si="0"/>
        <v>106.9241871771498</v>
      </c>
    </row>
    <row r="5" spans="2:8">
      <c r="B5" s="32">
        <v>1881</v>
      </c>
      <c r="C5" s="36">
        <v>1.609</v>
      </c>
      <c r="D5" s="33">
        <v>29791</v>
      </c>
      <c r="E5" s="34">
        <f t="shared" si="0"/>
        <v>120.5243445692884</v>
      </c>
      <c r="F5" s="34">
        <f t="shared" si="0"/>
        <v>113.15329687025219</v>
      </c>
    </row>
    <row r="6" spans="2:8">
      <c r="B6" s="32"/>
      <c r="C6" s="35"/>
      <c r="D6" s="35"/>
      <c r="E6" s="34"/>
      <c r="F6" s="34"/>
    </row>
    <row r="7" spans="2:8">
      <c r="B7" s="32">
        <v>1901</v>
      </c>
      <c r="C7" s="36">
        <v>1.9870000000000001</v>
      </c>
      <c r="D7" s="33">
        <v>33778</v>
      </c>
      <c r="E7" s="34">
        <f>C7/C$3*100</f>
        <v>148.83895131086143</v>
      </c>
      <c r="F7" s="34">
        <f t="shared" si="0"/>
        <v>128.29687025220298</v>
      </c>
    </row>
    <row r="8" spans="2:8">
      <c r="B8" s="32">
        <v>1911</v>
      </c>
      <c r="C8" s="36">
        <v>2.1949999999999998</v>
      </c>
      <c r="D8" s="33">
        <v>36921</v>
      </c>
      <c r="E8" s="34">
        <f t="shared" si="0"/>
        <v>164.41947565543072</v>
      </c>
      <c r="F8" s="34">
        <f t="shared" si="0"/>
        <v>140.23473108477666</v>
      </c>
    </row>
    <row r="9" spans="2:8">
      <c r="B9" s="32">
        <v>1921</v>
      </c>
      <c r="C9" s="36">
        <v>2.3650000000000002</v>
      </c>
      <c r="D9" s="33">
        <v>37856</v>
      </c>
      <c r="E9" s="34">
        <f t="shared" si="0"/>
        <v>177.15355805243448</v>
      </c>
      <c r="F9" s="34">
        <f t="shared" si="0"/>
        <v>143.7860832573686</v>
      </c>
    </row>
    <row r="10" spans="2:8">
      <c r="B10" s="37">
        <v>1931</v>
      </c>
      <c r="C10" s="36">
        <v>2.508</v>
      </c>
      <c r="D10" s="33">
        <v>41043</v>
      </c>
      <c r="E10" s="34">
        <f t="shared" si="0"/>
        <v>187.86516853932585</v>
      </c>
      <c r="F10" s="34">
        <f t="shared" si="0"/>
        <v>155.89106654512307</v>
      </c>
    </row>
    <row r="11" spans="2:8">
      <c r="B11" s="37">
        <v>1936</v>
      </c>
      <c r="C11" s="36">
        <v>2.6419999999999999</v>
      </c>
      <c r="D11" s="33">
        <v>42399</v>
      </c>
      <c r="E11" s="34">
        <f t="shared" si="0"/>
        <v>197.90262172284645</v>
      </c>
      <c r="F11" s="34">
        <f t="shared" si="0"/>
        <v>161.04147675478578</v>
      </c>
    </row>
    <row r="12" spans="2:8">
      <c r="B12" s="32"/>
      <c r="C12" s="38"/>
      <c r="D12" s="35"/>
      <c r="E12" s="34"/>
      <c r="F12" s="34"/>
    </row>
    <row r="13" spans="2:8">
      <c r="B13" s="37">
        <v>1951</v>
      </c>
      <c r="C13" s="36">
        <v>3.22</v>
      </c>
      <c r="D13" s="33">
        <v>47516</v>
      </c>
      <c r="E13" s="34">
        <f t="shared" si="0"/>
        <v>241.19850187265919</v>
      </c>
      <c r="F13" s="34">
        <f t="shared" si="0"/>
        <v>180.47705864478883</v>
      </c>
    </row>
    <row r="14" spans="2:8">
      <c r="B14" s="37">
        <v>1961</v>
      </c>
      <c r="C14" s="36">
        <v>3.4209999999999998</v>
      </c>
      <c r="D14" s="33">
        <v>50624</v>
      </c>
      <c r="E14" s="34">
        <f t="shared" si="0"/>
        <v>256.25468164794006</v>
      </c>
      <c r="F14" s="34">
        <f t="shared" si="0"/>
        <v>192.28198116074142</v>
      </c>
    </row>
    <row r="15" spans="2:8">
      <c r="B15" s="37">
        <v>1971</v>
      </c>
      <c r="C15" s="36">
        <v>3.5830000000000002</v>
      </c>
      <c r="D15" s="33">
        <v>54137</v>
      </c>
      <c r="E15" s="34">
        <f t="shared" si="0"/>
        <v>268.38951310861427</v>
      </c>
      <c r="F15" s="34">
        <f t="shared" si="0"/>
        <v>205.62518991188088</v>
      </c>
    </row>
    <row r="16" spans="2:8">
      <c r="B16" s="37">
        <v>1981</v>
      </c>
      <c r="C16" s="36">
        <v>3.8719999999999999</v>
      </c>
      <c r="D16" s="33">
        <v>56557</v>
      </c>
      <c r="E16" s="34">
        <f t="shared" si="0"/>
        <v>290.0374531835206</v>
      </c>
      <c r="F16" s="34">
        <f t="shared" si="0"/>
        <v>214.81692494682468</v>
      </c>
      <c r="H16" s="18" t="s">
        <v>16</v>
      </c>
    </row>
    <row r="17" spans="2:8">
      <c r="B17" s="37">
        <v>1991</v>
      </c>
      <c r="C17" s="36">
        <v>4.032</v>
      </c>
      <c r="D17" s="33">
        <v>56778.031000000003</v>
      </c>
      <c r="E17" s="34">
        <f t="shared" si="0"/>
        <v>302.02247191011236</v>
      </c>
      <c r="F17" s="34">
        <f t="shared" si="0"/>
        <v>215.65645320571255</v>
      </c>
      <c r="H17" s="39" t="s">
        <v>261</v>
      </c>
    </row>
    <row r="18" spans="2:8">
      <c r="B18" s="37">
        <v>2001</v>
      </c>
      <c r="C18" s="36">
        <v>4.0209999999999999</v>
      </c>
      <c r="D18" s="33">
        <v>56996</v>
      </c>
      <c r="E18" s="34">
        <f t="shared" si="0"/>
        <v>301.19850187265922</v>
      </c>
      <c r="F18" s="34">
        <f t="shared" si="0"/>
        <v>216.48435126101489</v>
      </c>
    </row>
    <row r="19" spans="2:8">
      <c r="B19" s="37">
        <v>2011</v>
      </c>
      <c r="C19" s="36">
        <v>4.0529999999999999</v>
      </c>
      <c r="D19" s="33">
        <v>59433.743999999999</v>
      </c>
      <c r="E19" s="34">
        <f t="shared" si="0"/>
        <v>303.59550561797755</v>
      </c>
      <c r="F19" s="34">
        <f t="shared" si="0"/>
        <v>225.74348222424794</v>
      </c>
    </row>
    <row r="20" spans="2:8">
      <c r="B20" s="37">
        <v>2021</v>
      </c>
      <c r="C20" s="36">
        <v>3.923</v>
      </c>
      <c r="D20" s="33">
        <v>59030</v>
      </c>
      <c r="E20" s="34">
        <f t="shared" si="0"/>
        <v>293.85767790262173</v>
      </c>
      <c r="F20" s="34">
        <f t="shared" si="0"/>
        <v>224.20996657550899</v>
      </c>
      <c r="H20" s="16"/>
    </row>
    <row r="21" spans="2:8">
      <c r="B21" s="37">
        <v>2024</v>
      </c>
      <c r="C21" s="36">
        <v>3.8769999999999998</v>
      </c>
      <c r="D21" s="33">
        <v>58943</v>
      </c>
      <c r="E21" s="34">
        <f t="shared" si="0"/>
        <v>290.41198501872663</v>
      </c>
      <c r="F21" s="34">
        <f t="shared" si="0"/>
        <v>223.87951990276514</v>
      </c>
    </row>
    <row r="24" spans="2:8">
      <c r="B24" s="215"/>
      <c r="C24" s="215"/>
      <c r="D24" s="215"/>
    </row>
    <row r="25" spans="2:8">
      <c r="B25" s="215"/>
      <c r="C25" s="216"/>
      <c r="D25" s="215"/>
    </row>
    <row r="26" spans="2:8">
      <c r="B26" s="215"/>
      <c r="C26" s="216"/>
      <c r="D26" s="215"/>
    </row>
    <row r="27" spans="2:8">
      <c r="B27" s="215"/>
      <c r="C27" s="216"/>
      <c r="D27" s="215"/>
    </row>
    <row r="28" spans="2:8">
      <c r="B28" s="215"/>
      <c r="C28" s="216"/>
      <c r="D28" s="215"/>
    </row>
    <row r="29" spans="2:8">
      <c r="B29" s="215"/>
      <c r="C29" s="216"/>
      <c r="D29" s="215"/>
    </row>
    <row r="30" spans="2:8">
      <c r="B30" s="215"/>
      <c r="C30" s="216"/>
      <c r="D30" s="215"/>
    </row>
    <row r="31" spans="2:8">
      <c r="B31" s="215"/>
      <c r="C31" s="216"/>
      <c r="D31" s="215"/>
    </row>
    <row r="32" spans="2:8">
      <c r="B32" s="215"/>
      <c r="C32" s="217"/>
      <c r="D32" s="215"/>
    </row>
    <row r="33" spans="2:4">
      <c r="B33" s="215"/>
      <c r="C33" s="216"/>
      <c r="D33" s="215"/>
    </row>
    <row r="34" spans="2:4">
      <c r="B34" s="215"/>
      <c r="C34" s="216"/>
      <c r="D34" s="215"/>
    </row>
    <row r="35" spans="2:4">
      <c r="B35" s="215"/>
      <c r="C35" s="216"/>
      <c r="D35" s="215"/>
    </row>
    <row r="36" spans="2:4">
      <c r="B36" s="215"/>
      <c r="C36" s="216"/>
      <c r="D36" s="215"/>
    </row>
    <row r="37" spans="2:4">
      <c r="B37" s="215"/>
      <c r="C37" s="216"/>
      <c r="D37" s="215"/>
    </row>
    <row r="38" spans="2:4">
      <c r="B38" s="215"/>
      <c r="C38" s="218"/>
      <c r="D38" s="215"/>
    </row>
    <row r="39" spans="2:4">
      <c r="B39" s="215"/>
      <c r="C39" s="216"/>
      <c r="D39" s="215"/>
    </row>
    <row r="40" spans="2:4">
      <c r="B40" s="215"/>
      <c r="C40" s="216"/>
      <c r="D40" s="215"/>
    </row>
    <row r="41" spans="2:4">
      <c r="B41" s="215"/>
      <c r="C41" s="216"/>
      <c r="D41" s="215"/>
    </row>
    <row r="42" spans="2:4">
      <c r="B42" s="215"/>
      <c r="C42" s="216"/>
      <c r="D42" s="215"/>
    </row>
    <row r="43" spans="2:4">
      <c r="B43" s="215"/>
      <c r="C43" s="216"/>
      <c r="D43" s="215"/>
    </row>
    <row r="44" spans="2:4">
      <c r="B44" s="215"/>
      <c r="C44" s="216"/>
      <c r="D44" s="215"/>
    </row>
    <row r="45" spans="2:4">
      <c r="B45" s="215"/>
      <c r="C45" s="216"/>
      <c r="D45" s="215"/>
    </row>
    <row r="46" spans="2:4">
      <c r="B46" s="215"/>
      <c r="C46" s="216"/>
      <c r="D46" s="215"/>
    </row>
    <row r="47" spans="2:4">
      <c r="B47" s="215"/>
      <c r="C47" s="216"/>
      <c r="D47" s="215"/>
    </row>
    <row r="48" spans="2:4">
      <c r="B48" s="215"/>
      <c r="C48" s="216"/>
      <c r="D48" s="21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3"/>
  <sheetViews>
    <sheetView zoomScaleNormal="100" workbookViewId="0">
      <selection activeCell="L17" sqref="L17"/>
    </sheetView>
  </sheetViews>
  <sheetFormatPr defaultColWidth="8.88671875" defaultRowHeight="12"/>
  <cols>
    <col min="1" max="1" width="3.33203125" style="19" customWidth="1"/>
    <col min="2" max="2" width="3.33203125" style="25" customWidth="1"/>
    <col min="3" max="3" width="6" style="24" bestFit="1" customWidth="1"/>
    <col min="4" max="7" width="8.33203125" style="25" customWidth="1"/>
    <col min="8" max="8" width="3.33203125" style="25" customWidth="1"/>
    <col min="9" max="11" width="7.6640625" style="25" customWidth="1"/>
    <col min="12" max="16384" width="8.88671875" style="21"/>
  </cols>
  <sheetData>
    <row r="2" spans="2:13" ht="14.7" customHeight="1">
      <c r="B2" s="57"/>
      <c r="C2" s="230" t="s">
        <v>14</v>
      </c>
      <c r="D2" s="230"/>
      <c r="E2" s="230"/>
      <c r="F2" s="230"/>
      <c r="G2" s="230"/>
      <c r="I2" s="233" t="s">
        <v>18</v>
      </c>
      <c r="J2" s="234"/>
      <c r="K2" s="235"/>
    </row>
    <row r="3" spans="2:13" ht="53.7" customHeight="1">
      <c r="C3" s="26" t="s">
        <v>19</v>
      </c>
      <c r="D3" s="26" t="s">
        <v>20</v>
      </c>
      <c r="E3" s="26" t="s">
        <v>21</v>
      </c>
      <c r="F3" s="26" t="s">
        <v>22</v>
      </c>
      <c r="G3" s="26" t="s">
        <v>23</v>
      </c>
      <c r="I3" s="44"/>
      <c r="J3" s="41" t="s">
        <v>14</v>
      </c>
      <c r="K3" s="41" t="s">
        <v>15</v>
      </c>
      <c r="M3" s="54" t="s">
        <v>250</v>
      </c>
    </row>
    <row r="4" spans="2:13">
      <c r="C4" s="27">
        <v>1926</v>
      </c>
      <c r="D4" s="28">
        <v>13.35</v>
      </c>
      <c r="E4" s="28">
        <v>-0.35</v>
      </c>
      <c r="F4" s="28">
        <v>-1.21</v>
      </c>
      <c r="G4" s="28">
        <v>11.78</v>
      </c>
      <c r="I4" s="45" t="s">
        <v>24</v>
      </c>
      <c r="J4" s="46">
        <v>-4.6670964310817782</v>
      </c>
      <c r="K4" s="130">
        <v>-5.1860056371856853</v>
      </c>
      <c r="M4" s="23"/>
    </row>
    <row r="5" spans="2:13">
      <c r="C5" s="27">
        <v>1927</v>
      </c>
      <c r="D5" s="28">
        <v>15.25</v>
      </c>
      <c r="E5" s="28">
        <v>7.0000000000000007E-2</v>
      </c>
      <c r="F5" s="28">
        <v>-0.71</v>
      </c>
      <c r="G5" s="28">
        <v>14.61</v>
      </c>
      <c r="I5" s="45" t="s">
        <v>25</v>
      </c>
      <c r="J5" s="46">
        <v>-4.4148278533941952E-2</v>
      </c>
      <c r="K5" s="130">
        <v>3.5610658215673934</v>
      </c>
      <c r="M5" s="23"/>
    </row>
    <row r="6" spans="2:13">
      <c r="C6" s="27">
        <v>1928</v>
      </c>
      <c r="D6" s="28">
        <v>14.43</v>
      </c>
      <c r="E6" s="28">
        <v>-0.97</v>
      </c>
      <c r="F6" s="28">
        <v>-0.5</v>
      </c>
      <c r="G6" s="28">
        <v>12.96</v>
      </c>
      <c r="I6" s="45" t="s">
        <v>23</v>
      </c>
      <c r="J6" s="46">
        <v>-3.8788146105457568</v>
      </c>
      <c r="K6" s="130">
        <v>-2.3619615210242557</v>
      </c>
      <c r="M6" s="23"/>
    </row>
    <row r="7" spans="2:13">
      <c r="C7" s="27">
        <v>1929</v>
      </c>
      <c r="D7" s="28">
        <v>14.89</v>
      </c>
      <c r="E7" s="28">
        <v>0.67</v>
      </c>
      <c r="F7" s="28">
        <v>0.17</v>
      </c>
      <c r="G7" s="28">
        <v>15.73</v>
      </c>
      <c r="I7" s="117"/>
      <c r="K7" s="87"/>
      <c r="M7" s="23"/>
    </row>
    <row r="8" spans="2:13">
      <c r="C8" s="27">
        <v>1930</v>
      </c>
      <c r="D8" s="28">
        <v>16.420000000000002</v>
      </c>
      <c r="E8" s="28">
        <v>-1.53</v>
      </c>
      <c r="F8" s="28">
        <v>0.4</v>
      </c>
      <c r="G8" s="28">
        <v>15.3</v>
      </c>
      <c r="I8" s="117"/>
      <c r="K8" s="87"/>
      <c r="M8" s="23"/>
    </row>
    <row r="9" spans="2:13">
      <c r="C9" s="29">
        <v>1931</v>
      </c>
      <c r="D9" s="28">
        <v>14.51</v>
      </c>
      <c r="E9" s="28">
        <v>-0.94</v>
      </c>
      <c r="F9" s="28">
        <v>0.14000000000000001</v>
      </c>
      <c r="G9" s="28">
        <v>13.71</v>
      </c>
      <c r="I9" s="117"/>
      <c r="J9" s="87"/>
      <c r="K9" s="87"/>
      <c r="M9" s="23"/>
    </row>
    <row r="10" spans="2:13">
      <c r="C10" s="27">
        <v>1932</v>
      </c>
      <c r="D10" s="28">
        <v>13.79</v>
      </c>
      <c r="E10" s="28">
        <v>1.1299999999999999</v>
      </c>
      <c r="F10" s="28">
        <v>0.33</v>
      </c>
      <c r="G10" s="28">
        <v>15.24</v>
      </c>
      <c r="I10" s="118"/>
      <c r="J10" s="87"/>
      <c r="K10" s="87"/>
      <c r="M10" s="23"/>
    </row>
    <row r="11" spans="2:13">
      <c r="C11" s="27">
        <v>1933</v>
      </c>
      <c r="D11" s="28">
        <v>14.84</v>
      </c>
      <c r="E11" s="28">
        <v>-0.35</v>
      </c>
      <c r="F11" s="28">
        <v>0.18</v>
      </c>
      <c r="G11" s="28">
        <v>14.66</v>
      </c>
      <c r="I11" s="117"/>
      <c r="J11" s="87"/>
      <c r="K11" s="87"/>
      <c r="M11" s="23"/>
    </row>
    <row r="12" spans="2:13" ht="14.4">
      <c r="C12" s="27">
        <v>1934</v>
      </c>
      <c r="D12" s="28">
        <v>15.7</v>
      </c>
      <c r="E12" s="28">
        <v>-1.1499999999999999</v>
      </c>
      <c r="F12" s="28">
        <v>-0.03</v>
      </c>
      <c r="G12" s="28">
        <v>14.52</v>
      </c>
      <c r="I12" s="119"/>
      <c r="J12" s="119"/>
      <c r="K12" s="119"/>
      <c r="M12" s="23"/>
    </row>
    <row r="13" spans="2:13">
      <c r="C13" s="27">
        <v>1935</v>
      </c>
      <c r="D13" s="28">
        <v>14.74</v>
      </c>
      <c r="E13" s="28">
        <v>-1.6</v>
      </c>
      <c r="F13" s="28">
        <v>-0.42</v>
      </c>
      <c r="G13" s="28">
        <v>12.72</v>
      </c>
      <c r="I13" s="231"/>
      <c r="J13" s="231"/>
      <c r="K13" s="231"/>
      <c r="M13" s="23"/>
    </row>
    <row r="14" spans="2:13">
      <c r="C14" s="27">
        <v>1936</v>
      </c>
      <c r="D14" s="28">
        <v>13.68</v>
      </c>
      <c r="E14" s="28">
        <v>-0.68</v>
      </c>
      <c r="F14" s="28">
        <v>-0.13</v>
      </c>
      <c r="G14" s="28">
        <v>12.87</v>
      </c>
      <c r="I14" s="116"/>
      <c r="J14" s="116"/>
      <c r="K14" s="116"/>
      <c r="M14" s="23"/>
    </row>
    <row r="15" spans="2:13">
      <c r="C15" s="27">
        <v>1937</v>
      </c>
      <c r="D15" s="28">
        <v>13.85</v>
      </c>
      <c r="E15" s="28">
        <v>-2.46</v>
      </c>
      <c r="F15" s="28">
        <v>-0.27</v>
      </c>
      <c r="G15" s="28">
        <v>11.12</v>
      </c>
      <c r="I15" s="117"/>
      <c r="J15" s="87"/>
      <c r="K15" s="87"/>
      <c r="M15" s="23"/>
    </row>
    <row r="16" spans="2:13">
      <c r="C16" s="27">
        <v>1938</v>
      </c>
      <c r="D16" s="28">
        <v>15.24</v>
      </c>
      <c r="E16" s="28">
        <v>-2.0299999999999998</v>
      </c>
      <c r="F16" s="28">
        <v>-0.24</v>
      </c>
      <c r="G16" s="28">
        <v>12.97</v>
      </c>
      <c r="I16" s="117"/>
      <c r="J16" s="87"/>
      <c r="K16" s="87"/>
      <c r="M16" s="23"/>
    </row>
    <row r="17" spans="3:17">
      <c r="C17" s="27">
        <v>1939</v>
      </c>
      <c r="D17" s="28">
        <v>15.94</v>
      </c>
      <c r="E17" s="28">
        <v>-0.9</v>
      </c>
      <c r="F17" s="28">
        <v>0.34</v>
      </c>
      <c r="G17" s="28">
        <v>15.39</v>
      </c>
      <c r="I17" s="117"/>
      <c r="J17" s="87"/>
      <c r="K17" s="87"/>
      <c r="M17" s="39" t="s">
        <v>26</v>
      </c>
    </row>
    <row r="18" spans="3:17">
      <c r="C18" s="27">
        <v>1940</v>
      </c>
      <c r="D18" s="28">
        <v>14.91</v>
      </c>
      <c r="E18" s="28">
        <v>-0.35</v>
      </c>
      <c r="F18" s="28">
        <v>-0.01</v>
      </c>
      <c r="G18" s="28">
        <v>14.55</v>
      </c>
      <c r="I18" s="117"/>
      <c r="J18" s="87"/>
      <c r="K18" s="87"/>
      <c r="M18" s="39" t="s">
        <v>17</v>
      </c>
      <c r="N18" s="39"/>
      <c r="O18" s="39"/>
      <c r="P18" s="39"/>
      <c r="Q18" s="39"/>
    </row>
    <row r="19" spans="3:17">
      <c r="C19" s="29">
        <v>1941</v>
      </c>
      <c r="D19" s="28">
        <v>10.98</v>
      </c>
      <c r="E19" s="28">
        <v>-0.57999999999999996</v>
      </c>
      <c r="F19" s="28">
        <v>0.3</v>
      </c>
      <c r="G19" s="28">
        <v>10.69</v>
      </c>
      <c r="I19" s="117"/>
      <c r="J19" s="87"/>
      <c r="K19" s="87"/>
    </row>
    <row r="20" spans="3:17">
      <c r="C20" s="27">
        <v>1942</v>
      </c>
      <c r="D20" s="28">
        <v>11.96</v>
      </c>
      <c r="E20" s="28">
        <v>0.49</v>
      </c>
      <c r="F20" s="28">
        <v>0.06</v>
      </c>
      <c r="G20" s="28">
        <v>12.51</v>
      </c>
      <c r="M20" s="23"/>
    </row>
    <row r="21" spans="3:17">
      <c r="C21" s="27">
        <v>1943</v>
      </c>
      <c r="D21" s="28">
        <v>10.119999999999999</v>
      </c>
      <c r="E21" s="28">
        <v>-0.44</v>
      </c>
      <c r="F21" s="28">
        <v>0</v>
      </c>
      <c r="G21" s="28">
        <v>9.68</v>
      </c>
      <c r="M21" s="23"/>
    </row>
    <row r="22" spans="3:17">
      <c r="C22" s="27">
        <v>1944</v>
      </c>
      <c r="D22" s="28">
        <v>9.2799999999999994</v>
      </c>
      <c r="E22" s="28">
        <v>0.84</v>
      </c>
      <c r="F22" s="28">
        <v>0</v>
      </c>
      <c r="G22" s="28">
        <v>10.119999999999999</v>
      </c>
      <c r="M22" s="23"/>
    </row>
    <row r="23" spans="3:17">
      <c r="C23" s="27">
        <v>1945</v>
      </c>
      <c r="D23" s="28">
        <v>13.18</v>
      </c>
      <c r="E23" s="28">
        <v>2.06</v>
      </c>
      <c r="F23" s="28">
        <v>0</v>
      </c>
      <c r="G23" s="28">
        <v>15.23</v>
      </c>
      <c r="I23" s="229"/>
      <c r="J23" s="232"/>
      <c r="K23" s="232"/>
      <c r="L23" s="121"/>
      <c r="M23" s="23"/>
      <c r="P23" s="86"/>
    </row>
    <row r="24" spans="3:17">
      <c r="C24" s="27">
        <v>1946</v>
      </c>
      <c r="D24" s="28">
        <v>18.18</v>
      </c>
      <c r="E24" s="28">
        <v>0.39</v>
      </c>
      <c r="F24" s="28">
        <v>-1.6</v>
      </c>
      <c r="G24" s="28">
        <v>16.97</v>
      </c>
      <c r="I24" s="229"/>
      <c r="J24" s="120"/>
      <c r="K24" s="120"/>
      <c r="L24" s="120"/>
      <c r="M24" s="23"/>
    </row>
    <row r="25" spans="3:17">
      <c r="C25" s="27">
        <v>1947</v>
      </c>
      <c r="D25" s="28">
        <v>17.920000000000002</v>
      </c>
      <c r="E25" s="28">
        <v>-0.72</v>
      </c>
      <c r="F25" s="28">
        <v>-3.16</v>
      </c>
      <c r="G25" s="28">
        <v>14.04</v>
      </c>
      <c r="I25" s="121"/>
      <c r="J25" s="122"/>
      <c r="K25" s="122"/>
      <c r="L25" s="123"/>
      <c r="M25" s="23"/>
    </row>
    <row r="26" spans="3:17">
      <c r="C26" s="27">
        <v>1948</v>
      </c>
      <c r="D26" s="28">
        <v>18.899999999999999</v>
      </c>
      <c r="E26" s="28">
        <v>-1.49</v>
      </c>
      <c r="F26" s="28">
        <v>-3.21</v>
      </c>
      <c r="G26" s="28">
        <v>14.2</v>
      </c>
      <c r="I26" s="40"/>
      <c r="J26" s="42"/>
      <c r="K26" s="42"/>
      <c r="L26" s="43"/>
      <c r="M26" s="23"/>
    </row>
    <row r="27" spans="3:17">
      <c r="C27" s="27">
        <v>1949</v>
      </c>
      <c r="D27" s="28">
        <v>17.21</v>
      </c>
      <c r="E27" s="28">
        <v>-0.7</v>
      </c>
      <c r="F27" s="28">
        <v>-2.48</v>
      </c>
      <c r="G27" s="28">
        <v>14.03</v>
      </c>
      <c r="I27" s="40"/>
      <c r="J27" s="42"/>
      <c r="K27" s="42"/>
      <c r="L27" s="43"/>
      <c r="M27" s="23"/>
    </row>
    <row r="28" spans="3:17">
      <c r="C28" s="27">
        <v>1950</v>
      </c>
      <c r="D28" s="28">
        <v>17.29</v>
      </c>
      <c r="E28" s="28">
        <v>-1.99</v>
      </c>
      <c r="F28" s="28">
        <v>-1.62</v>
      </c>
      <c r="G28" s="28">
        <v>13.69</v>
      </c>
      <c r="L28" s="43"/>
      <c r="M28" s="23"/>
    </row>
    <row r="29" spans="3:17">
      <c r="C29" s="29">
        <v>1951</v>
      </c>
      <c r="D29" s="28">
        <v>15.26</v>
      </c>
      <c r="E29" s="28">
        <v>-2.25</v>
      </c>
      <c r="F29" s="28">
        <v>-3.28</v>
      </c>
      <c r="G29" s="28">
        <v>9.73</v>
      </c>
      <c r="L29" s="43"/>
      <c r="M29" s="23"/>
    </row>
    <row r="30" spans="3:17">
      <c r="C30" s="27">
        <v>1952</v>
      </c>
      <c r="D30" s="28">
        <v>14.43</v>
      </c>
      <c r="E30" s="28">
        <v>-1.69</v>
      </c>
      <c r="F30" s="28">
        <v>-3.76</v>
      </c>
      <c r="G30" s="28">
        <v>8.99</v>
      </c>
      <c r="L30" s="40"/>
      <c r="M30" s="23"/>
    </row>
    <row r="31" spans="3:17">
      <c r="C31" s="27">
        <v>1953</v>
      </c>
      <c r="D31" s="28">
        <v>14.58</v>
      </c>
      <c r="E31" s="28">
        <v>-1.7</v>
      </c>
      <c r="F31" s="28">
        <v>-2.13</v>
      </c>
      <c r="G31" s="28">
        <v>10.75</v>
      </c>
      <c r="L31" s="40"/>
      <c r="M31" s="23"/>
    </row>
    <row r="32" spans="3:17">
      <c r="C32" s="27">
        <v>1954</v>
      </c>
      <c r="D32" s="28">
        <v>15.62</v>
      </c>
      <c r="E32" s="28">
        <v>-2.2599999999999998</v>
      </c>
      <c r="F32" s="28">
        <v>-2.61</v>
      </c>
      <c r="G32" s="28">
        <v>10.75</v>
      </c>
      <c r="I32" s="40"/>
      <c r="J32" s="40"/>
      <c r="K32" s="40"/>
      <c r="L32" s="40"/>
      <c r="M32" s="23"/>
    </row>
    <row r="33" spans="3:13">
      <c r="C33" s="27">
        <v>1955</v>
      </c>
      <c r="D33" s="28">
        <v>16.010000000000002</v>
      </c>
      <c r="E33" s="28">
        <v>-4</v>
      </c>
      <c r="F33" s="28">
        <v>-3.48</v>
      </c>
      <c r="G33" s="28">
        <v>8.5299999999999994</v>
      </c>
      <c r="M33" s="23"/>
    </row>
    <row r="34" spans="3:13">
      <c r="C34" s="27">
        <v>1956</v>
      </c>
      <c r="D34" s="28">
        <v>14.95</v>
      </c>
      <c r="E34" s="28">
        <v>-5.52</v>
      </c>
      <c r="F34" s="28">
        <v>-3.91</v>
      </c>
      <c r="G34" s="28">
        <v>5.52</v>
      </c>
      <c r="M34" s="23"/>
    </row>
    <row r="35" spans="3:13">
      <c r="C35" s="27">
        <v>1957</v>
      </c>
      <c r="D35" s="28">
        <v>15.11</v>
      </c>
      <c r="E35" s="28">
        <v>-8.57</v>
      </c>
      <c r="F35" s="28">
        <v>-4.21</v>
      </c>
      <c r="G35" s="28">
        <v>2.33</v>
      </c>
      <c r="M35" s="23"/>
    </row>
    <row r="36" spans="3:13">
      <c r="C36" s="27">
        <v>1958</v>
      </c>
      <c r="D36" s="28">
        <v>14.89</v>
      </c>
      <c r="E36" s="28">
        <v>-7.04</v>
      </c>
      <c r="F36" s="28">
        <v>-3.12</v>
      </c>
      <c r="G36" s="28">
        <v>4.72</v>
      </c>
      <c r="M36" s="23"/>
    </row>
    <row r="37" spans="3:13">
      <c r="C37" s="27">
        <v>1959</v>
      </c>
      <c r="D37" s="28">
        <v>15.79</v>
      </c>
      <c r="E37" s="28">
        <v>-7.69</v>
      </c>
      <c r="F37" s="28">
        <v>-3.57</v>
      </c>
      <c r="G37" s="28">
        <v>4.53</v>
      </c>
      <c r="M37" s="23"/>
    </row>
    <row r="38" spans="3:13">
      <c r="C38" s="27">
        <v>1960</v>
      </c>
      <c r="D38" s="28">
        <v>15.26</v>
      </c>
      <c r="E38" s="28">
        <v>-10.28</v>
      </c>
      <c r="F38" s="28">
        <v>-9.6999999999999993</v>
      </c>
      <c r="G38" s="28">
        <v>-4.72</v>
      </c>
      <c r="M38" s="23"/>
    </row>
    <row r="39" spans="3:13">
      <c r="C39" s="29">
        <v>1961</v>
      </c>
      <c r="D39" s="28">
        <v>15.42</v>
      </c>
      <c r="E39" s="28">
        <v>-16.32</v>
      </c>
      <c r="F39" s="28">
        <v>-8.77</v>
      </c>
      <c r="G39" s="28">
        <v>-9.67</v>
      </c>
      <c r="M39" s="23"/>
    </row>
    <row r="40" spans="3:13">
      <c r="C40" s="27">
        <v>1962</v>
      </c>
      <c r="D40" s="28">
        <v>14.48</v>
      </c>
      <c r="E40" s="28">
        <v>-10.88</v>
      </c>
      <c r="F40" s="28">
        <v>-7.39</v>
      </c>
      <c r="G40" s="28">
        <v>-3.79</v>
      </c>
      <c r="M40" s="23"/>
    </row>
    <row r="41" spans="3:13">
      <c r="C41" s="27">
        <v>1963</v>
      </c>
      <c r="D41" s="28">
        <v>14.41</v>
      </c>
      <c r="E41" s="28">
        <v>-7.38</v>
      </c>
      <c r="F41" s="28">
        <v>-2.93</v>
      </c>
      <c r="G41" s="28">
        <v>4.0999999999999996</v>
      </c>
      <c r="M41" s="23"/>
    </row>
    <row r="42" spans="3:13">
      <c r="C42" s="27">
        <v>1964</v>
      </c>
      <c r="D42" s="28">
        <v>16.59</v>
      </c>
      <c r="E42" s="28">
        <v>-3.75</v>
      </c>
      <c r="F42" s="28">
        <v>-2.4</v>
      </c>
      <c r="G42" s="28">
        <v>10.45</v>
      </c>
      <c r="M42" s="23"/>
    </row>
    <row r="43" spans="3:13">
      <c r="C43" s="27">
        <v>1965</v>
      </c>
      <c r="D43" s="28">
        <v>15.42</v>
      </c>
      <c r="E43" s="28">
        <v>-1.95</v>
      </c>
      <c r="F43" s="28">
        <v>-2.77</v>
      </c>
      <c r="G43" s="28">
        <v>10.7</v>
      </c>
      <c r="M43" s="23"/>
    </row>
    <row r="44" spans="3:13">
      <c r="C44" s="27">
        <v>1966</v>
      </c>
      <c r="D44" s="28">
        <v>15.32</v>
      </c>
      <c r="E44" s="28">
        <v>-3.5</v>
      </c>
      <c r="F44" s="28">
        <v>-2.44</v>
      </c>
      <c r="G44" s="28">
        <v>9.3800000000000008</v>
      </c>
      <c r="M44" s="23"/>
    </row>
    <row r="45" spans="3:13">
      <c r="C45" s="27">
        <v>1967</v>
      </c>
      <c r="D45" s="28">
        <v>14.63</v>
      </c>
      <c r="E45" s="28">
        <v>-6.52</v>
      </c>
      <c r="F45" s="28">
        <v>-1.6</v>
      </c>
      <c r="G45" s="28">
        <v>6.51</v>
      </c>
      <c r="M45" s="23"/>
    </row>
    <row r="46" spans="3:13">
      <c r="C46" s="27">
        <v>1968</v>
      </c>
      <c r="D46" s="28">
        <v>13.48</v>
      </c>
      <c r="E46" s="28">
        <v>-6.96</v>
      </c>
      <c r="F46" s="28">
        <v>-2.27</v>
      </c>
      <c r="G46" s="28">
        <v>4.25</v>
      </c>
      <c r="M46" s="23"/>
    </row>
    <row r="47" spans="3:13">
      <c r="C47" s="27">
        <v>1969</v>
      </c>
      <c r="D47" s="28">
        <v>13.46</v>
      </c>
      <c r="E47" s="28">
        <v>-7.53</v>
      </c>
      <c r="F47" s="28">
        <v>-2.1800000000000002</v>
      </c>
      <c r="G47" s="28">
        <v>3.75</v>
      </c>
      <c r="M47" s="23"/>
    </row>
    <row r="48" spans="3:13">
      <c r="C48" s="27">
        <v>1970</v>
      </c>
      <c r="D48" s="28">
        <v>12.49</v>
      </c>
      <c r="E48" s="28">
        <v>-7.37</v>
      </c>
      <c r="F48" s="28">
        <v>-1.25</v>
      </c>
      <c r="G48" s="28">
        <v>3.87</v>
      </c>
      <c r="M48" s="23"/>
    </row>
    <row r="49" spans="3:13">
      <c r="C49" s="29">
        <v>1971</v>
      </c>
      <c r="D49" s="28">
        <v>12.46</v>
      </c>
      <c r="E49" s="28">
        <v>-5.36</v>
      </c>
      <c r="F49" s="28">
        <v>-2.13</v>
      </c>
      <c r="G49" s="28">
        <v>4.97</v>
      </c>
      <c r="M49" s="23"/>
    </row>
    <row r="50" spans="3:13">
      <c r="C50" s="27">
        <v>1972</v>
      </c>
      <c r="D50" s="28">
        <v>12</v>
      </c>
      <c r="E50" s="28">
        <v>-2.31</v>
      </c>
      <c r="F50" s="28">
        <v>-0.13</v>
      </c>
      <c r="G50" s="28">
        <v>9.56</v>
      </c>
      <c r="M50" s="23"/>
    </row>
    <row r="51" spans="3:13">
      <c r="C51" s="27">
        <v>1973</v>
      </c>
      <c r="D51" s="28">
        <v>11.46</v>
      </c>
      <c r="E51" s="28">
        <v>-0.97</v>
      </c>
      <c r="F51" s="28">
        <v>-0.1</v>
      </c>
      <c r="G51" s="28">
        <v>10.39</v>
      </c>
      <c r="M51" s="23"/>
    </row>
    <row r="52" spans="3:13">
      <c r="C52" s="27">
        <v>1974</v>
      </c>
      <c r="D52" s="28">
        <v>12.15</v>
      </c>
      <c r="E52" s="28">
        <v>-1.63</v>
      </c>
      <c r="F52" s="28">
        <v>0.5</v>
      </c>
      <c r="G52" s="28">
        <v>11.02</v>
      </c>
      <c r="M52" s="23"/>
    </row>
    <row r="53" spans="3:13">
      <c r="C53" s="27">
        <v>1975</v>
      </c>
      <c r="D53" s="28">
        <v>11.38</v>
      </c>
      <c r="E53" s="28">
        <v>-1.25</v>
      </c>
      <c r="F53" s="28">
        <v>2.0499999999999998</v>
      </c>
      <c r="G53" s="28">
        <v>12.19</v>
      </c>
      <c r="M53" s="23"/>
    </row>
    <row r="54" spans="3:13">
      <c r="C54" s="27">
        <v>1976</v>
      </c>
      <c r="D54" s="28">
        <v>11.14</v>
      </c>
      <c r="E54" s="28">
        <v>-0.85</v>
      </c>
      <c r="F54" s="28">
        <v>1.32</v>
      </c>
      <c r="G54" s="28">
        <v>11.61</v>
      </c>
      <c r="M54" s="23"/>
    </row>
    <row r="55" spans="3:13">
      <c r="C55" s="27">
        <v>1977</v>
      </c>
      <c r="D55" s="28">
        <v>10.27</v>
      </c>
      <c r="E55" s="28">
        <v>-1.8</v>
      </c>
      <c r="F55" s="28">
        <v>0.67</v>
      </c>
      <c r="G55" s="28">
        <v>9.1300000000000008</v>
      </c>
      <c r="M55" s="23"/>
    </row>
    <row r="56" spans="3:13">
      <c r="C56" s="27">
        <v>1978</v>
      </c>
      <c r="D56" s="28">
        <v>9.67</v>
      </c>
      <c r="E56" s="28">
        <v>-2.04</v>
      </c>
      <c r="F56" s="28">
        <v>0.23</v>
      </c>
      <c r="G56" s="28">
        <v>7.85</v>
      </c>
      <c r="M56" s="23"/>
    </row>
    <row r="57" spans="3:13">
      <c r="C57" s="27">
        <v>1979</v>
      </c>
      <c r="D57" s="28">
        <v>8.9</v>
      </c>
      <c r="E57" s="28">
        <v>-2.2000000000000002</v>
      </c>
      <c r="F57" s="28">
        <v>-0.4</v>
      </c>
      <c r="G57" s="28">
        <v>6.3</v>
      </c>
      <c r="M57" s="23"/>
    </row>
    <row r="58" spans="3:13">
      <c r="C58" s="27">
        <v>1980</v>
      </c>
      <c r="D58" s="28">
        <v>7.76</v>
      </c>
      <c r="E58" s="28">
        <v>-1.4</v>
      </c>
      <c r="F58" s="28">
        <v>-0.32</v>
      </c>
      <c r="G58" s="28">
        <v>6.05</v>
      </c>
      <c r="M58" s="23"/>
    </row>
    <row r="59" spans="3:13">
      <c r="C59" s="29">
        <v>1981</v>
      </c>
      <c r="D59" s="28">
        <v>7.72</v>
      </c>
      <c r="E59" s="28">
        <v>-1.87</v>
      </c>
      <c r="F59" s="28">
        <v>-0.45</v>
      </c>
      <c r="G59" s="28">
        <v>5.4</v>
      </c>
      <c r="M59" s="23"/>
    </row>
    <row r="60" spans="3:13">
      <c r="C60" s="27">
        <v>1982</v>
      </c>
      <c r="D60" s="28">
        <v>7.49</v>
      </c>
      <c r="E60" s="28">
        <v>0.49</v>
      </c>
      <c r="F60" s="28">
        <v>-0.5</v>
      </c>
      <c r="G60" s="28">
        <v>7.48</v>
      </c>
      <c r="M60" s="23"/>
    </row>
    <row r="61" spans="3:13">
      <c r="C61" s="27">
        <v>1983</v>
      </c>
      <c r="D61" s="28">
        <v>6.71</v>
      </c>
      <c r="E61" s="28">
        <v>1.72</v>
      </c>
      <c r="F61" s="28">
        <v>0.19</v>
      </c>
      <c r="G61" s="28">
        <v>8.6199999999999992</v>
      </c>
      <c r="M61" s="23"/>
    </row>
    <row r="62" spans="3:13">
      <c r="C62" s="27">
        <v>1984</v>
      </c>
      <c r="D62" s="28">
        <v>6.81</v>
      </c>
      <c r="E62" s="28">
        <v>0.36</v>
      </c>
      <c r="F62" s="28">
        <v>0.01</v>
      </c>
      <c r="G62" s="28">
        <v>7.17</v>
      </c>
      <c r="M62" s="23"/>
    </row>
    <row r="63" spans="3:13">
      <c r="C63" s="27">
        <v>1985</v>
      </c>
      <c r="D63" s="28">
        <v>5.84</v>
      </c>
      <c r="E63" s="28">
        <v>0.4</v>
      </c>
      <c r="F63" s="28">
        <v>0.14000000000000001</v>
      </c>
      <c r="G63" s="28">
        <v>6.38</v>
      </c>
      <c r="M63" s="23"/>
    </row>
    <row r="64" spans="3:13">
      <c r="C64" s="27">
        <v>1986</v>
      </c>
      <c r="D64" s="28">
        <v>5.36</v>
      </c>
      <c r="E64" s="28">
        <v>-0.47</v>
      </c>
      <c r="F64" s="28">
        <v>-0.21</v>
      </c>
      <c r="G64" s="28">
        <v>4.68</v>
      </c>
      <c r="M64" s="23"/>
    </row>
    <row r="65" spans="3:13">
      <c r="C65" s="27">
        <v>1987</v>
      </c>
      <c r="D65" s="28">
        <v>5.53</v>
      </c>
      <c r="E65" s="28">
        <v>-1.82</v>
      </c>
      <c r="F65" s="28">
        <v>0.04</v>
      </c>
      <c r="G65" s="28">
        <v>3.75</v>
      </c>
      <c r="M65" s="23"/>
    </row>
    <row r="66" spans="3:13">
      <c r="C66" s="27">
        <v>1988</v>
      </c>
      <c r="D66" s="28">
        <v>5.89</v>
      </c>
      <c r="E66" s="28">
        <v>-2.08</v>
      </c>
      <c r="F66" s="28">
        <v>7.0000000000000007E-2</v>
      </c>
      <c r="G66" s="28">
        <v>3.89</v>
      </c>
      <c r="M66" s="23"/>
    </row>
    <row r="67" spans="3:13">
      <c r="C67" s="27">
        <v>1989</v>
      </c>
      <c r="D67" s="28">
        <v>5.5</v>
      </c>
      <c r="E67" s="28">
        <v>-2.2799999999999998</v>
      </c>
      <c r="F67" s="28">
        <v>-0.76</v>
      </c>
      <c r="G67" s="28">
        <v>2.46</v>
      </c>
      <c r="M67" s="23"/>
    </row>
    <row r="68" spans="3:13">
      <c r="C68" s="27">
        <v>1990</v>
      </c>
      <c r="D68" s="28">
        <v>5.55</v>
      </c>
      <c r="E68" s="28">
        <v>-2.91</v>
      </c>
      <c r="F68" s="28">
        <v>-0.33</v>
      </c>
      <c r="G68" s="28">
        <v>2.31</v>
      </c>
      <c r="M68" s="23"/>
    </row>
    <row r="69" spans="3:13">
      <c r="C69" s="29">
        <v>1991</v>
      </c>
      <c r="D69" s="28">
        <v>4.8</v>
      </c>
      <c r="E69" s="28">
        <v>-2.73</v>
      </c>
      <c r="F69" s="28">
        <v>-0.3</v>
      </c>
      <c r="G69" s="28">
        <v>1.77</v>
      </c>
      <c r="M69" s="23"/>
    </row>
    <row r="70" spans="3:13">
      <c r="C70" s="27">
        <v>1992</v>
      </c>
      <c r="D70" s="28">
        <v>4.9458016069209005</v>
      </c>
      <c r="E70" s="28">
        <v>-2.6278984939824719</v>
      </c>
      <c r="F70" s="28">
        <v>-0.32164189016400269</v>
      </c>
      <c r="G70" s="28">
        <v>1.9962612227744261</v>
      </c>
      <c r="M70" s="23"/>
    </row>
    <row r="71" spans="3:13">
      <c r="C71" s="27">
        <v>1993</v>
      </c>
      <c r="D71" s="28">
        <v>4.2434236267191547</v>
      </c>
      <c r="E71" s="28">
        <v>-1.4723292954094602</v>
      </c>
      <c r="F71" s="28">
        <v>-0.27913682191725953</v>
      </c>
      <c r="G71" s="28">
        <v>2.4919575093924351</v>
      </c>
      <c r="M71" s="23"/>
    </row>
    <row r="72" spans="3:13">
      <c r="C72" s="27">
        <v>1994</v>
      </c>
      <c r="D72" s="28">
        <v>3.7308516261035254</v>
      </c>
      <c r="E72" s="28">
        <v>-1.8377898750806254</v>
      </c>
      <c r="F72" s="28">
        <v>-0.39134462162699674</v>
      </c>
      <c r="G72" s="28">
        <v>1.5017171293959033</v>
      </c>
      <c r="M72" s="23"/>
    </row>
    <row r="73" spans="3:13">
      <c r="C73" s="27">
        <v>1995</v>
      </c>
      <c r="D73" s="28">
        <v>3.4400240412171779</v>
      </c>
      <c r="E73" s="28">
        <v>-2.6442380583413678</v>
      </c>
      <c r="F73" s="28">
        <v>-0.48516320145588404</v>
      </c>
      <c r="G73" s="28">
        <v>0.310622781419926</v>
      </c>
      <c r="M73" s="23"/>
    </row>
    <row r="74" spans="3:13">
      <c r="C74" s="27">
        <v>1996</v>
      </c>
      <c r="D74" s="28">
        <v>3.2596374328388684</v>
      </c>
      <c r="E74" s="28">
        <v>-3.2699940991660665</v>
      </c>
      <c r="F74" s="28">
        <v>-0.79746330719425829</v>
      </c>
      <c r="G74" s="28">
        <v>-0.8078199735214564</v>
      </c>
      <c r="M74" s="23"/>
    </row>
    <row r="75" spans="3:13">
      <c r="C75" s="27">
        <v>1997</v>
      </c>
      <c r="D75" s="28">
        <v>2.9530075466296819</v>
      </c>
      <c r="E75" s="28">
        <v>-2.9932332051706014</v>
      </c>
      <c r="F75" s="28">
        <v>-0.74010276051666524</v>
      </c>
      <c r="G75" s="28">
        <v>-0.78032841905758477</v>
      </c>
      <c r="M75" s="23"/>
    </row>
    <row r="76" spans="3:13">
      <c r="C76" s="27">
        <v>1998</v>
      </c>
      <c r="D76" s="28">
        <v>2.2840656516883908</v>
      </c>
      <c r="E76" s="28">
        <v>-3.4458696582440203</v>
      </c>
      <c r="F76" s="28">
        <v>-0.94654527655989362</v>
      </c>
      <c r="G76" s="28">
        <v>-2.1083492831155231</v>
      </c>
      <c r="M76" s="23"/>
    </row>
    <row r="77" spans="3:13">
      <c r="C77" s="27">
        <v>1999</v>
      </c>
      <c r="D77" s="28">
        <v>2.4417544971867819</v>
      </c>
      <c r="E77" s="28">
        <v>-3.347630557096442</v>
      </c>
      <c r="F77" s="28">
        <v>-1.0495086773912354</v>
      </c>
      <c r="G77" s="28">
        <v>-1.9553847373008955</v>
      </c>
      <c r="M77" s="23"/>
    </row>
    <row r="78" spans="3:13">
      <c r="C78" s="27">
        <v>2000</v>
      </c>
      <c r="D78" s="28">
        <v>2.4652036565905551</v>
      </c>
      <c r="E78" s="28">
        <v>-3.639370108828754</v>
      </c>
      <c r="F78" s="28">
        <v>-0.83025379315067915</v>
      </c>
      <c r="G78" s="28">
        <v>-2.0044202453888782</v>
      </c>
      <c r="M78" s="23"/>
    </row>
    <row r="79" spans="3:13">
      <c r="C79" s="29">
        <v>2001</v>
      </c>
      <c r="D79" s="28">
        <v>2.4622535290435241</v>
      </c>
      <c r="E79" s="28">
        <v>-2.9430147484012141</v>
      </c>
      <c r="F79" s="28">
        <v>-0.85233766101334918</v>
      </c>
      <c r="G79" s="28">
        <v>-1.3330988803710393</v>
      </c>
      <c r="M79" s="23"/>
    </row>
    <row r="80" spans="3:13">
      <c r="C80" s="27">
        <v>2002</v>
      </c>
      <c r="D80" s="28">
        <v>2.0636836056345871</v>
      </c>
      <c r="E80" s="28">
        <v>-2.4783095095370795</v>
      </c>
      <c r="F80" s="28">
        <v>1.5130862572269008</v>
      </c>
      <c r="G80" s="28">
        <v>1.0984603533244084</v>
      </c>
      <c r="M80" s="23"/>
    </row>
    <row r="81" spans="3:13">
      <c r="C81" s="27">
        <v>2003</v>
      </c>
      <c r="D81" s="28">
        <v>1.5208523522590824</v>
      </c>
      <c r="E81" s="28">
        <v>-2.0196145040033726</v>
      </c>
      <c r="F81" s="28">
        <v>2.9126717100370549</v>
      </c>
      <c r="G81" s="28">
        <v>2.4139095582927648</v>
      </c>
      <c r="M81" s="23"/>
    </row>
    <row r="82" spans="3:13">
      <c r="C82" s="27">
        <v>2004</v>
      </c>
      <c r="D82" s="28">
        <v>2.3513462589333778</v>
      </c>
      <c r="E82" s="28">
        <v>-1.3861140421492983</v>
      </c>
      <c r="F82" s="28">
        <v>2.337242635155707</v>
      </c>
      <c r="G82" s="28">
        <v>3.3024748519397864</v>
      </c>
      <c r="M82" s="23"/>
    </row>
    <row r="83" spans="3:13">
      <c r="C83" s="27">
        <v>2005</v>
      </c>
      <c r="D83" s="28">
        <v>1.3534983105339344</v>
      </c>
      <c r="E83" s="28">
        <v>-1.7294563493709183</v>
      </c>
      <c r="F83" s="28">
        <v>1.7563633922029809</v>
      </c>
      <c r="G83" s="28">
        <v>1.380405353365997</v>
      </c>
      <c r="M83" s="23"/>
    </row>
    <row r="84" spans="3:13">
      <c r="C84" s="27">
        <v>2006</v>
      </c>
      <c r="D84" s="28">
        <v>1.2392710344436473</v>
      </c>
      <c r="E84" s="28">
        <v>-1.941261610460572</v>
      </c>
      <c r="F84" s="28">
        <v>1.6044442143105475</v>
      </c>
      <c r="G84" s="28">
        <v>0.9024536382936228</v>
      </c>
      <c r="M84" s="23"/>
    </row>
    <row r="85" spans="3:13">
      <c r="C85" s="27">
        <v>2007</v>
      </c>
      <c r="D85" s="28">
        <v>0.89460975478933613</v>
      </c>
      <c r="E85" s="28">
        <v>-1.8763184791043668</v>
      </c>
      <c r="F85" s="28">
        <v>4.3780764512435226</v>
      </c>
      <c r="G85" s="28">
        <v>3.3963677269284922</v>
      </c>
      <c r="M85" s="23"/>
    </row>
    <row r="86" spans="3:13">
      <c r="C86" s="27">
        <v>2008</v>
      </c>
      <c r="D86" s="28">
        <v>1.0069444572234463</v>
      </c>
      <c r="E86" s="28">
        <v>-1.9711968248862495</v>
      </c>
      <c r="F86" s="28">
        <v>3.1491549971888242</v>
      </c>
      <c r="G86" s="28">
        <v>2.1849026295260208</v>
      </c>
      <c r="M86" s="23"/>
    </row>
    <row r="87" spans="3:13">
      <c r="C87" s="27">
        <v>2009</v>
      </c>
      <c r="D87" s="28">
        <v>0.62494951201063365</v>
      </c>
      <c r="E87" s="28">
        <v>-0.79581310753880541</v>
      </c>
      <c r="F87" s="28">
        <v>2.6094640807024501</v>
      </c>
      <c r="G87" s="28">
        <v>2.4386004851742782</v>
      </c>
      <c r="M87" s="23"/>
    </row>
    <row r="88" spans="3:13">
      <c r="C88" s="27">
        <v>2010</v>
      </c>
      <c r="D88" s="28">
        <v>0.58181061759209263</v>
      </c>
      <c r="E88" s="28">
        <v>-0.92655110942593022</v>
      </c>
      <c r="F88" s="28">
        <v>3.1395311504896011</v>
      </c>
      <c r="G88" s="28">
        <v>2.7947906586557636</v>
      </c>
      <c r="M88" s="23"/>
    </row>
    <row r="89" spans="3:13">
      <c r="C89" s="29">
        <v>2011</v>
      </c>
      <c r="D89" s="28">
        <v>3.7053491712633106E-2</v>
      </c>
      <c r="E89" s="28">
        <v>-1.8673009639392737</v>
      </c>
      <c r="F89" s="28">
        <v>2.1322821842789592</v>
      </c>
      <c r="G89" s="28">
        <v>0.30203471205231858</v>
      </c>
      <c r="M89" s="23"/>
    </row>
    <row r="90" spans="3:13">
      <c r="C90" s="27">
        <v>2012</v>
      </c>
      <c r="D90" s="28">
        <v>-0.41375133691112292</v>
      </c>
      <c r="E90" s="28">
        <v>-4.4914599405101248</v>
      </c>
      <c r="F90" s="28">
        <v>1.9108232833865901</v>
      </c>
      <c r="G90" s="28">
        <v>-2.9943879940346569</v>
      </c>
      <c r="M90" s="23"/>
    </row>
    <row r="91" spans="3:13">
      <c r="C91" s="27">
        <v>2013</v>
      </c>
      <c r="D91" s="28">
        <v>-0.55188840591171895</v>
      </c>
      <c r="E91" s="28">
        <v>-3.5211655569726839</v>
      </c>
      <c r="F91" s="28">
        <v>0.95319501517937966</v>
      </c>
      <c r="G91" s="28">
        <v>-3.1198589477050236</v>
      </c>
      <c r="M91" s="23"/>
    </row>
    <row r="92" spans="3:13">
      <c r="C92" s="27">
        <v>2014</v>
      </c>
      <c r="D92" s="28">
        <v>-0.90602485647748199</v>
      </c>
      <c r="E92" s="28">
        <v>-3.0895251071206111</v>
      </c>
      <c r="F92" s="28">
        <v>0.42869126208058733</v>
      </c>
      <c r="G92" s="28">
        <v>-3.5668587015175062</v>
      </c>
      <c r="M92" s="23"/>
    </row>
    <row r="93" spans="3:13">
      <c r="C93" s="27">
        <v>2015</v>
      </c>
      <c r="D93" s="28">
        <v>-1.96</v>
      </c>
      <c r="E93" s="28">
        <v>-2.99</v>
      </c>
      <c r="F93" s="28">
        <v>0.13</v>
      </c>
      <c r="G93" s="28">
        <v>-4.82</v>
      </c>
      <c r="M93" s="23"/>
    </row>
    <row r="94" spans="3:13">
      <c r="C94" s="27">
        <v>2016</v>
      </c>
      <c r="D94" s="28">
        <v>-1.59</v>
      </c>
      <c r="E94" s="28">
        <v>-3.39</v>
      </c>
      <c r="F94" s="28">
        <v>0.1</v>
      </c>
      <c r="G94" s="28">
        <v>-4.88</v>
      </c>
      <c r="M94" s="23"/>
    </row>
    <row r="95" spans="3:13">
      <c r="C95" s="27">
        <v>2017</v>
      </c>
      <c r="D95" s="28">
        <v>-2.57</v>
      </c>
      <c r="E95" s="28">
        <v>-3.58</v>
      </c>
      <c r="F95" s="28">
        <v>0.39</v>
      </c>
      <c r="G95" s="28">
        <v>-5.76</v>
      </c>
      <c r="M95" s="23"/>
    </row>
    <row r="96" spans="3:13">
      <c r="C96" s="27">
        <v>2018</v>
      </c>
      <c r="D96" s="28">
        <v>-2.48</v>
      </c>
      <c r="E96" s="28">
        <v>-4.24</v>
      </c>
      <c r="F96" s="28">
        <v>0.35</v>
      </c>
      <c r="G96" s="28">
        <v>-6.38</v>
      </c>
      <c r="M96" s="23"/>
    </row>
    <row r="97" spans="3:13">
      <c r="C97" s="27">
        <v>2019</v>
      </c>
      <c r="D97" s="28">
        <v>-2.91</v>
      </c>
      <c r="E97" s="28">
        <v>-2.98</v>
      </c>
      <c r="F97" s="28">
        <v>1.06</v>
      </c>
      <c r="G97" s="28">
        <v>-4.84</v>
      </c>
      <c r="M97" s="23"/>
    </row>
    <row r="98" spans="3:13">
      <c r="C98" s="27">
        <v>2020</v>
      </c>
      <c r="D98" s="28">
        <v>-4.45</v>
      </c>
      <c r="E98" s="28">
        <v>-1.8</v>
      </c>
      <c r="F98" s="28">
        <v>0.9</v>
      </c>
      <c r="G98" s="28">
        <v>-5.35</v>
      </c>
      <c r="M98" s="23"/>
    </row>
    <row r="99" spans="3:13">
      <c r="C99" s="27">
        <v>2021</v>
      </c>
      <c r="D99" s="28">
        <v>-5.07</v>
      </c>
      <c r="E99" s="28">
        <v>-1.75</v>
      </c>
      <c r="F99" s="28">
        <v>2.2799999999999998</v>
      </c>
      <c r="G99" s="28">
        <v>-4.54</v>
      </c>
      <c r="M99" s="23"/>
    </row>
    <row r="100" spans="3:13">
      <c r="C100" s="27">
        <v>2022</v>
      </c>
      <c r="D100" s="28">
        <v>-4.6900000000000004</v>
      </c>
      <c r="E100" s="28">
        <v>-2.89</v>
      </c>
      <c r="F100" s="28">
        <v>2.89</v>
      </c>
      <c r="G100" s="28">
        <v>-4.7</v>
      </c>
      <c r="M100" s="23"/>
    </row>
    <row r="101" spans="3:13">
      <c r="C101" s="27">
        <v>2023</v>
      </c>
      <c r="D101" s="28">
        <v>-4.57</v>
      </c>
      <c r="E101" s="28">
        <v>-2.84</v>
      </c>
      <c r="F101" s="28">
        <v>2.61</v>
      </c>
      <c r="G101" s="28">
        <v>-4.8</v>
      </c>
      <c r="M101" s="23"/>
    </row>
    <row r="102" spans="3:13">
      <c r="C102" s="27">
        <v>2024</v>
      </c>
      <c r="D102" s="28">
        <v>-4.55</v>
      </c>
      <c r="E102" s="28">
        <v>-2.17</v>
      </c>
      <c r="F102" s="28">
        <v>2.56</v>
      </c>
      <c r="G102" s="28">
        <v>-4.16</v>
      </c>
      <c r="M102" s="23"/>
    </row>
    <row r="103" spans="3:13">
      <c r="E103" s="88"/>
      <c r="F103" s="88"/>
      <c r="G103" s="88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L28" sqref="L28"/>
    </sheetView>
  </sheetViews>
  <sheetFormatPr defaultRowHeight="14.4"/>
  <cols>
    <col min="1" max="1" width="3.33203125" style="19" customWidth="1"/>
    <col min="2" max="2" width="8.88671875" style="21"/>
    <col min="3" max="4" width="8.88671875" style="20"/>
    <col min="5" max="5" width="8.88671875" style="21"/>
  </cols>
  <sheetData>
    <row r="2" spans="2:6" ht="21" customHeight="1">
      <c r="B2" s="111" t="s">
        <v>27</v>
      </c>
      <c r="C2" s="30"/>
      <c r="D2" s="30"/>
      <c r="F2" s="54" t="s">
        <v>251</v>
      </c>
    </row>
    <row r="3" spans="2:6">
      <c r="B3" s="31"/>
      <c r="C3" s="47" t="s">
        <v>14</v>
      </c>
      <c r="D3" s="47" t="s">
        <v>15</v>
      </c>
    </row>
    <row r="4" spans="2:6">
      <c r="B4" s="31">
        <v>1881</v>
      </c>
      <c r="C4" s="48">
        <v>13.52</v>
      </c>
      <c r="D4" s="48">
        <v>15.913783293408484</v>
      </c>
    </row>
    <row r="5" spans="2:6">
      <c r="B5" s="31"/>
      <c r="C5" s="48"/>
      <c r="D5" s="48"/>
    </row>
    <row r="6" spans="2:6">
      <c r="B6" s="31">
        <v>1901</v>
      </c>
      <c r="C6" s="48">
        <v>16</v>
      </c>
      <c r="D6" s="48">
        <v>18.0854183246778</v>
      </c>
    </row>
    <row r="7" spans="2:6">
      <c r="B7" s="31">
        <v>1911</v>
      </c>
      <c r="C7" s="48">
        <v>17.11</v>
      </c>
      <c r="D7" s="48">
        <v>19.129833000447871</v>
      </c>
    </row>
    <row r="8" spans="2:6">
      <c r="B8" s="31">
        <v>1921</v>
      </c>
      <c r="C8" s="48">
        <v>19.059999999999999</v>
      </c>
      <c r="D8" s="48">
        <v>21.610463789294357</v>
      </c>
    </row>
    <row r="9" spans="2:6">
      <c r="B9" s="31">
        <v>1931</v>
      </c>
      <c r="C9" s="48">
        <v>21.06</v>
      </c>
      <c r="D9" s="48">
        <v>24.626870770154216</v>
      </c>
    </row>
    <row r="10" spans="2:6">
      <c r="B10" s="31">
        <v>1936</v>
      </c>
      <c r="C10" s="48">
        <v>19.97</v>
      </c>
      <c r="D10" s="48">
        <v>24.276084370347093</v>
      </c>
    </row>
    <row r="11" spans="2:6">
      <c r="B11" s="31"/>
      <c r="C11" s="48"/>
      <c r="D11" s="48"/>
    </row>
    <row r="12" spans="2:6">
      <c r="B12" s="31">
        <v>1951</v>
      </c>
      <c r="C12" s="48">
        <v>23.21</v>
      </c>
      <c r="D12" s="48">
        <v>33.531266062719183</v>
      </c>
    </row>
    <row r="13" spans="2:6">
      <c r="B13" s="31">
        <v>1961</v>
      </c>
      <c r="C13" s="48">
        <v>27.51</v>
      </c>
      <c r="D13" s="48">
        <v>41.871290228037921</v>
      </c>
    </row>
    <row r="14" spans="2:6">
      <c r="B14" s="31">
        <v>1971</v>
      </c>
      <c r="C14" s="48">
        <v>31.33</v>
      </c>
      <c r="D14" s="48">
        <v>47.600159347126329</v>
      </c>
    </row>
    <row r="15" spans="2:6">
      <c r="B15" s="31">
        <v>1981</v>
      </c>
      <c r="C15" s="48">
        <v>39.450000000000003</v>
      </c>
      <c r="D15" s="48">
        <v>61.719691936105484</v>
      </c>
      <c r="F15" s="39" t="s">
        <v>16</v>
      </c>
    </row>
    <row r="16" spans="2:6">
      <c r="B16" s="31">
        <v>1991</v>
      </c>
      <c r="C16" s="48">
        <v>60.87</v>
      </c>
      <c r="D16" s="48">
        <v>96.572418060878178</v>
      </c>
      <c r="F16" s="39" t="s">
        <v>259</v>
      </c>
    </row>
    <row r="17" spans="2:6">
      <c r="B17" s="31">
        <v>2001</v>
      </c>
      <c r="C17" s="48">
        <v>95.23</v>
      </c>
      <c r="D17" s="48">
        <v>131.37888373522264</v>
      </c>
    </row>
    <row r="18" spans="2:6">
      <c r="B18" s="31">
        <v>2011</v>
      </c>
      <c r="C18" s="48">
        <v>130.09</v>
      </c>
      <c r="D18" s="48">
        <v>148.74979627177038</v>
      </c>
    </row>
    <row r="19" spans="2:6">
      <c r="B19" s="31">
        <v>2021</v>
      </c>
      <c r="C19" s="48">
        <v>187.02</v>
      </c>
      <c r="D19" s="48">
        <v>187.60732436602069</v>
      </c>
      <c r="F19" s="17"/>
    </row>
    <row r="20" spans="2:6">
      <c r="B20" s="31">
        <v>2024</v>
      </c>
      <c r="C20" s="48">
        <v>209.44</v>
      </c>
      <c r="D20" s="48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/>
  </sheetViews>
  <sheetFormatPr defaultRowHeight="14.4"/>
  <cols>
    <col min="1" max="1" width="3.33203125" style="19" customWidth="1"/>
    <col min="2" max="2" width="14.44140625" style="21" customWidth="1"/>
    <col min="3" max="4" width="8.6640625" style="21"/>
  </cols>
  <sheetData>
    <row r="2" spans="2:6" ht="25.95" customHeight="1">
      <c r="B2" s="111" t="s">
        <v>28</v>
      </c>
      <c r="F2" s="54" t="s">
        <v>252</v>
      </c>
    </row>
    <row r="3" spans="2:6">
      <c r="B3" s="92"/>
      <c r="C3" s="92">
        <v>2025</v>
      </c>
      <c r="D3" s="92">
        <v>1974</v>
      </c>
      <c r="E3" s="7"/>
    </row>
    <row r="4" spans="2:6">
      <c r="B4" s="31" t="s">
        <v>29</v>
      </c>
      <c r="C4" s="34">
        <v>82.075000000000003</v>
      </c>
      <c r="D4" s="34">
        <v>71.314999999999998</v>
      </c>
      <c r="E4" s="7"/>
    </row>
    <row r="5" spans="2:6">
      <c r="B5" s="31" t="s">
        <v>30</v>
      </c>
      <c r="C5" s="34">
        <v>82.593999999999994</v>
      </c>
      <c r="D5" s="34">
        <v>73.768000000000001</v>
      </c>
      <c r="E5" s="7"/>
    </row>
    <row r="6" spans="2:6">
      <c r="B6" s="31" t="s">
        <v>31</v>
      </c>
      <c r="C6" s="34">
        <v>82.605999999999995</v>
      </c>
      <c r="D6" s="34">
        <v>73.165000000000006</v>
      </c>
      <c r="E6" s="7"/>
    </row>
    <row r="7" spans="2:6">
      <c r="B7" s="31" t="s">
        <v>32</v>
      </c>
      <c r="C7" s="34">
        <v>82.864999999999995</v>
      </c>
      <c r="D7" s="34">
        <v>73.873000000000005</v>
      </c>
      <c r="E7" s="7"/>
    </row>
    <row r="8" spans="2:6">
      <c r="B8" s="31" t="s">
        <v>33</v>
      </c>
      <c r="C8" s="34">
        <v>83.091999999999999</v>
      </c>
      <c r="D8" s="34">
        <v>73.375</v>
      </c>
      <c r="E8" s="7"/>
    </row>
    <row r="9" spans="2:6">
      <c r="B9" s="31" t="s">
        <v>34</v>
      </c>
      <c r="C9" s="34">
        <v>83.106999999999999</v>
      </c>
      <c r="D9" s="34">
        <v>73.777000000000001</v>
      </c>
      <c r="E9" s="7"/>
    </row>
    <row r="10" spans="2:6">
      <c r="B10" s="31" t="s">
        <v>14</v>
      </c>
      <c r="C10" s="34">
        <v>83.507000000000005</v>
      </c>
      <c r="D10" s="34">
        <v>73.149000000000001</v>
      </c>
      <c r="E10" s="7"/>
    </row>
    <row r="11" spans="2:6">
      <c r="B11" s="31" t="s">
        <v>35</v>
      </c>
      <c r="C11" s="34">
        <v>83.591999999999999</v>
      </c>
      <c r="D11" s="34">
        <v>71.960999999999999</v>
      </c>
      <c r="E11" s="7"/>
    </row>
    <row r="12" spans="2:6">
      <c r="B12" s="31" t="s">
        <v>36</v>
      </c>
      <c r="C12" s="34">
        <v>83.641000000000005</v>
      </c>
      <c r="D12" s="34">
        <v>73.552999999999997</v>
      </c>
      <c r="E12" s="7"/>
    </row>
    <row r="13" spans="2:6">
      <c r="B13" s="31" t="s">
        <v>37</v>
      </c>
      <c r="C13" s="34">
        <v>83.688999999999993</v>
      </c>
      <c r="D13" s="34">
        <v>72.671999999999997</v>
      </c>
      <c r="E13" s="7"/>
    </row>
    <row r="14" spans="2:6">
      <c r="B14" s="31" t="s">
        <v>38</v>
      </c>
      <c r="C14" s="34">
        <v>83.695999999999998</v>
      </c>
      <c r="D14" s="34">
        <v>73.768000000000001</v>
      </c>
      <c r="E14" s="7"/>
    </row>
    <row r="15" spans="2:6">
      <c r="B15" s="31" t="s">
        <v>39</v>
      </c>
      <c r="C15" s="34">
        <v>83.72</v>
      </c>
      <c r="D15" s="34">
        <v>71.960999999999999</v>
      </c>
      <c r="E15" s="7"/>
      <c r="F15" s="39" t="s">
        <v>40</v>
      </c>
    </row>
    <row r="16" spans="2:6">
      <c r="B16" s="31" t="s">
        <v>41</v>
      </c>
      <c r="C16" s="34">
        <v>83.741</v>
      </c>
      <c r="D16" s="34">
        <v>72.430999999999997</v>
      </c>
      <c r="E16" s="7"/>
      <c r="F16" s="39" t="s">
        <v>42</v>
      </c>
    </row>
    <row r="17" spans="2:5">
      <c r="B17" s="31" t="s">
        <v>43</v>
      </c>
      <c r="C17" s="34">
        <v>84.102000000000004</v>
      </c>
      <c r="D17" s="34">
        <v>74.335999999999999</v>
      </c>
      <c r="E17" s="7"/>
    </row>
    <row r="18" spans="2:5">
      <c r="B18" s="31" t="s">
        <v>44</v>
      </c>
      <c r="C18" s="34">
        <v>84.105000000000004</v>
      </c>
      <c r="D18" s="34">
        <v>71.858999999999995</v>
      </c>
      <c r="E18" s="7"/>
    </row>
    <row r="19" spans="2:5">
      <c r="B19" s="31" t="s">
        <v>45</v>
      </c>
      <c r="C19" s="34">
        <v>84.218999999999994</v>
      </c>
      <c r="D19" s="34">
        <v>73.224000000000004</v>
      </c>
      <c r="E19" s="7"/>
    </row>
    <row r="20" spans="2:5">
      <c r="B20" s="31" t="s">
        <v>46</v>
      </c>
      <c r="C20" s="34">
        <v>84.262</v>
      </c>
      <c r="D20" s="34">
        <v>71.712000000000003</v>
      </c>
      <c r="E20" s="7"/>
    </row>
    <row r="21" spans="2:5">
      <c r="B21" s="31" t="s">
        <v>47</v>
      </c>
      <c r="C21" s="34">
        <v>84.308999999999997</v>
      </c>
      <c r="D21" s="34">
        <v>74.197999999999993</v>
      </c>
      <c r="E21" s="7"/>
    </row>
    <row r="22" spans="2:5">
      <c r="B22" s="31" t="s">
        <v>48</v>
      </c>
      <c r="C22" s="34">
        <v>84.424000000000007</v>
      </c>
      <c r="D22" s="34">
        <v>72.384</v>
      </c>
      <c r="E22" s="7"/>
    </row>
    <row r="23" spans="2:5">
      <c r="B23" s="31" t="s">
        <v>49</v>
      </c>
      <c r="C23" s="34">
        <v>84.448999999999998</v>
      </c>
      <c r="D23" s="34">
        <v>74.316999999999993</v>
      </c>
      <c r="E23" s="7"/>
    </row>
    <row r="24" spans="2:5">
      <c r="B24" s="31" t="s">
        <v>50</v>
      </c>
      <c r="C24" s="34">
        <v>84.799000000000007</v>
      </c>
      <c r="D24" s="34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4" zoomScaleNormal="100" workbookViewId="0">
      <selection activeCell="G24" sqref="G24"/>
    </sheetView>
  </sheetViews>
  <sheetFormatPr defaultColWidth="8.88671875" defaultRowHeight="14.4"/>
  <cols>
    <col min="1" max="1" width="3.33203125" style="25" customWidth="1"/>
    <col min="2" max="11" width="7.33203125" style="25" customWidth="1"/>
    <col min="12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57" t="s">
        <v>51</v>
      </c>
    </row>
    <row r="3" spans="2:47">
      <c r="B3" s="58"/>
      <c r="C3" s="58">
        <v>1980</v>
      </c>
      <c r="D3" s="58">
        <v>1981</v>
      </c>
      <c r="E3" s="58">
        <v>1982</v>
      </c>
      <c r="F3" s="58">
        <v>1983</v>
      </c>
      <c r="G3" s="58">
        <v>1984</v>
      </c>
      <c r="H3" s="58">
        <v>1985</v>
      </c>
      <c r="I3" s="58">
        <v>1986</v>
      </c>
      <c r="J3" s="58">
        <v>1987</v>
      </c>
      <c r="K3" s="58">
        <v>1988</v>
      </c>
      <c r="L3" s="58">
        <v>1989</v>
      </c>
      <c r="M3" s="58">
        <v>1990</v>
      </c>
      <c r="N3" s="58">
        <v>1991</v>
      </c>
      <c r="O3" s="58">
        <v>1992</v>
      </c>
      <c r="P3" s="58">
        <v>1993</v>
      </c>
      <c r="Q3" s="58">
        <v>1994</v>
      </c>
      <c r="R3" s="58">
        <v>1995</v>
      </c>
      <c r="S3" s="59" t="s">
        <v>52</v>
      </c>
      <c r="T3" s="59" t="s">
        <v>53</v>
      </c>
      <c r="U3" s="59" t="s">
        <v>54</v>
      </c>
      <c r="V3" s="59" t="s">
        <v>55</v>
      </c>
      <c r="W3" s="59" t="s">
        <v>56</v>
      </c>
      <c r="X3" s="59" t="s">
        <v>57</v>
      </c>
      <c r="Y3" s="59" t="s">
        <v>58</v>
      </c>
      <c r="Z3" s="59" t="s">
        <v>59</v>
      </c>
      <c r="AA3" s="59" t="s">
        <v>60</v>
      </c>
      <c r="AB3" s="59" t="s">
        <v>61</v>
      </c>
      <c r="AC3" s="59" t="s">
        <v>62</v>
      </c>
      <c r="AD3" s="59" t="s">
        <v>63</v>
      </c>
      <c r="AE3" s="59" t="s">
        <v>64</v>
      </c>
      <c r="AF3" s="59" t="s">
        <v>65</v>
      </c>
      <c r="AG3" s="59" t="s">
        <v>66</v>
      </c>
      <c r="AH3" s="59" t="s">
        <v>67</v>
      </c>
      <c r="AI3" s="59" t="s">
        <v>68</v>
      </c>
      <c r="AJ3" s="59" t="s">
        <v>69</v>
      </c>
      <c r="AK3" s="59" t="s">
        <v>70</v>
      </c>
      <c r="AL3" s="59" t="s">
        <v>71</v>
      </c>
      <c r="AM3" s="59" t="s">
        <v>72</v>
      </c>
      <c r="AN3" s="59" t="s">
        <v>73</v>
      </c>
      <c r="AO3" s="59" t="s">
        <v>74</v>
      </c>
      <c r="AP3" s="59" t="s">
        <v>75</v>
      </c>
      <c r="AQ3" s="59" t="s">
        <v>76</v>
      </c>
      <c r="AR3" s="59" t="s">
        <v>77</v>
      </c>
      <c r="AS3" s="59" t="s">
        <v>78</v>
      </c>
      <c r="AT3" s="59" t="s">
        <v>79</v>
      </c>
      <c r="AU3" s="59" t="s">
        <v>80</v>
      </c>
    </row>
    <row r="4" spans="2:47">
      <c r="B4" s="58" t="s">
        <v>15</v>
      </c>
      <c r="C4" s="60">
        <v>100</v>
      </c>
      <c r="D4" s="60">
        <v>100.78086567443879</v>
      </c>
      <c r="E4" s="60">
        <v>101.41684313837888</v>
      </c>
      <c r="F4" s="60">
        <v>102.67084194299576</v>
      </c>
      <c r="G4" s="60">
        <v>105.50288410026344</v>
      </c>
      <c r="H4" s="60">
        <v>108.64118833249898</v>
      </c>
      <c r="I4" s="60">
        <v>111.38533389869873</v>
      </c>
      <c r="J4" s="60">
        <v>114.71006208287578</v>
      </c>
      <c r="K4" s="60">
        <v>119.23965992322279</v>
      </c>
      <c r="L4" s="60">
        <v>122.66371342196449</v>
      </c>
      <c r="M4" s="60">
        <v>125.08519411476473</v>
      </c>
      <c r="N4" s="60">
        <v>126.82407840043982</v>
      </c>
      <c r="O4" s="60">
        <v>127.78865717835448</v>
      </c>
      <c r="P4" s="60">
        <v>126.6593317092801</v>
      </c>
      <c r="Q4" s="60">
        <v>129.45528205157103</v>
      </c>
      <c r="R4" s="60">
        <v>133.24036730166381</v>
      </c>
      <c r="S4" s="60">
        <v>135.03322939413661</v>
      </c>
      <c r="T4" s="60">
        <v>137.6335929548479</v>
      </c>
      <c r="U4" s="60">
        <v>140.11701673299436</v>
      </c>
      <c r="V4" s="60">
        <v>142.46816847512846</v>
      </c>
      <c r="W4" s="60">
        <v>147.99893196601741</v>
      </c>
      <c r="X4" s="60">
        <v>150.96842329048107</v>
      </c>
      <c r="Y4" s="60">
        <v>151.37593184789623</v>
      </c>
      <c r="Z4" s="60">
        <v>151.47668665626568</v>
      </c>
      <c r="AA4" s="60">
        <v>153.70947741458843</v>
      </c>
      <c r="AB4" s="60">
        <v>154.88137488242924</v>
      </c>
      <c r="AC4" s="60">
        <v>157.66844248689381</v>
      </c>
      <c r="AD4" s="60">
        <v>159.97400710904463</v>
      </c>
      <c r="AE4" s="60">
        <v>158.33725143348877</v>
      </c>
      <c r="AF4" s="60">
        <v>149.93721638603631</v>
      </c>
      <c r="AG4" s="60">
        <v>152.22991495690263</v>
      </c>
      <c r="AH4" s="60">
        <v>153.28861792546351</v>
      </c>
      <c r="AI4" s="60">
        <v>148.49798260372177</v>
      </c>
      <c r="AJ4" s="60">
        <v>145.79825199585818</v>
      </c>
      <c r="AK4" s="60">
        <v>145.79622887408377</v>
      </c>
      <c r="AL4" s="60">
        <v>147.08749888662314</v>
      </c>
      <c r="AM4" s="60">
        <v>148.90582556143022</v>
      </c>
      <c r="AN4" s="60">
        <v>151.2938282158853</v>
      </c>
      <c r="AO4" s="60">
        <v>152.54449367281146</v>
      </c>
      <c r="AP4" s="60">
        <v>153.19915748700009</v>
      </c>
      <c r="AQ4" s="60">
        <v>139.61311729103724</v>
      </c>
      <c r="AR4" s="60">
        <v>152.08205150721545</v>
      </c>
      <c r="AS4" s="60">
        <v>159.41419593804881</v>
      </c>
      <c r="AT4" s="60">
        <v>160.96959202224627</v>
      </c>
      <c r="AU4" s="60">
        <v>162.08458292017585</v>
      </c>
    </row>
    <row r="5" spans="2:47">
      <c r="B5" s="58" t="s">
        <v>14</v>
      </c>
      <c r="C5" s="60">
        <v>100</v>
      </c>
      <c r="D5" s="60">
        <v>97.973120023528864</v>
      </c>
      <c r="E5" s="60">
        <v>97.911746642500006</v>
      </c>
      <c r="F5" s="60">
        <v>101.57302683226169</v>
      </c>
      <c r="G5" s="60">
        <v>104.15459912562187</v>
      </c>
      <c r="H5" s="60">
        <v>106.12212562733976</v>
      </c>
      <c r="I5" s="60">
        <v>111.15599771666956</v>
      </c>
      <c r="J5" s="60">
        <v>114.72653826512978</v>
      </c>
      <c r="K5" s="60">
        <v>120.95463014926428</v>
      </c>
      <c r="L5" s="60">
        <v>122.61575516064391</v>
      </c>
      <c r="M5" s="60">
        <v>124.12678705596886</v>
      </c>
      <c r="N5" s="60">
        <v>127.26957740155095</v>
      </c>
      <c r="O5" s="60">
        <v>128.73384097543243</v>
      </c>
      <c r="P5" s="60">
        <v>125.19624018244018</v>
      </c>
      <c r="Q5" s="60">
        <v>128.89092614417584</v>
      </c>
      <c r="R5" s="60">
        <v>128.82892428769125</v>
      </c>
      <c r="S5" s="60">
        <v>129.60367911788032</v>
      </c>
      <c r="T5" s="60">
        <v>131.20303092805247</v>
      </c>
      <c r="U5" s="60">
        <v>135.20695825460828</v>
      </c>
      <c r="V5" s="60">
        <v>140.86007954113015</v>
      </c>
      <c r="W5" s="60">
        <v>145.46070369984798</v>
      </c>
      <c r="X5" s="60">
        <v>147.4077177138831</v>
      </c>
      <c r="Y5" s="60">
        <v>145.33407293765069</v>
      </c>
      <c r="Z5" s="60">
        <v>143.31379272462516</v>
      </c>
      <c r="AA5" s="60">
        <v>144.55086431527036</v>
      </c>
      <c r="AB5" s="60">
        <v>145.18419424692758</v>
      </c>
      <c r="AC5" s="60">
        <v>148.24728495087138</v>
      </c>
      <c r="AD5" s="60">
        <v>148.90720910379673</v>
      </c>
      <c r="AE5" s="60">
        <v>144.1655122878883</v>
      </c>
      <c r="AF5" s="60">
        <v>137.7334092750817</v>
      </c>
      <c r="AG5" s="60">
        <v>138.32270903907644</v>
      </c>
      <c r="AH5" s="60">
        <v>138.71140735920085</v>
      </c>
      <c r="AI5" s="60">
        <v>136.77390386138083</v>
      </c>
      <c r="AJ5" s="60">
        <v>132.08187307459571</v>
      </c>
      <c r="AK5" s="60">
        <v>132.39660071304712</v>
      </c>
      <c r="AL5" s="60">
        <v>134.01374071095492</v>
      </c>
      <c r="AM5" s="60">
        <v>134.80205683278407</v>
      </c>
      <c r="AN5" s="60">
        <v>135.35560410063681</v>
      </c>
      <c r="AO5" s="60">
        <v>136.26720469192094</v>
      </c>
      <c r="AP5" s="60">
        <v>136.3975339882019</v>
      </c>
      <c r="AQ5" s="60">
        <v>126.52614651894324</v>
      </c>
      <c r="AR5" s="60">
        <v>137.83890555680102</v>
      </c>
      <c r="AS5" s="60">
        <v>145.46510671661423</v>
      </c>
      <c r="AT5" s="60">
        <v>146.66713029380008</v>
      </c>
      <c r="AU5" s="60">
        <v>146.47832893486336</v>
      </c>
    </row>
    <row r="8" spans="2:47" ht="27.75" customHeight="1">
      <c r="B8" s="93"/>
      <c r="C8" s="236" t="s">
        <v>81</v>
      </c>
      <c r="D8" s="237"/>
      <c r="E8" s="238"/>
      <c r="F8" s="93"/>
      <c r="G8" s="93"/>
    </row>
    <row r="9" spans="2:47" ht="31.2" customHeight="1">
      <c r="B9" s="93"/>
      <c r="C9" s="58" t="s">
        <v>82</v>
      </c>
      <c r="D9" s="236" t="s">
        <v>83</v>
      </c>
      <c r="E9" s="238"/>
      <c r="F9" s="93"/>
      <c r="G9" s="136" t="s">
        <v>260</v>
      </c>
    </row>
    <row r="10" spans="2:47" ht="14.7" customHeight="1">
      <c r="B10" s="93"/>
      <c r="C10" s="58"/>
      <c r="D10" s="58">
        <v>1980</v>
      </c>
      <c r="E10" s="58">
        <v>2024</v>
      </c>
      <c r="F10" s="93"/>
      <c r="G10" s="93"/>
    </row>
    <row r="11" spans="2:47">
      <c r="B11" s="93"/>
      <c r="C11" s="58" t="s">
        <v>84</v>
      </c>
      <c r="D11" s="61">
        <v>149.30472193287761</v>
      </c>
      <c r="E11" s="61">
        <v>141.98482437738528</v>
      </c>
      <c r="F11" s="93"/>
      <c r="G11" s="93"/>
    </row>
    <row r="12" spans="2:47">
      <c r="B12" s="93"/>
      <c r="C12" s="58" t="s">
        <v>85</v>
      </c>
      <c r="D12" s="61">
        <v>125.11263399392858</v>
      </c>
      <c r="E12" s="61">
        <v>134.90758328398252</v>
      </c>
      <c r="F12" s="93"/>
      <c r="G12" s="93"/>
    </row>
    <row r="13" spans="2:47">
      <c r="B13" s="93"/>
      <c r="C13" s="58" t="s">
        <v>86</v>
      </c>
      <c r="D13" s="61">
        <v>176.41712211270649</v>
      </c>
      <c r="E13" s="61">
        <v>125.20784005248231</v>
      </c>
      <c r="F13" s="93"/>
      <c r="G13" s="93"/>
    </row>
    <row r="14" spans="2:47">
      <c r="B14" s="93"/>
      <c r="C14" s="58" t="s">
        <v>87</v>
      </c>
      <c r="D14" s="61">
        <v>117.76698066075613</v>
      </c>
      <c r="E14" s="61">
        <v>119.32844715878876</v>
      </c>
      <c r="F14" s="93"/>
      <c r="G14" s="93"/>
    </row>
    <row r="15" spans="2:47">
      <c r="B15" s="93"/>
      <c r="C15" s="58" t="s">
        <v>88</v>
      </c>
      <c r="D15" s="61">
        <v>119.57578601462022</v>
      </c>
      <c r="E15" s="61">
        <v>116.20036217513344</v>
      </c>
      <c r="F15" s="93"/>
      <c r="G15" s="93"/>
    </row>
    <row r="16" spans="2:47">
      <c r="B16" s="93"/>
      <c r="C16" s="58" t="s">
        <v>89</v>
      </c>
      <c r="D16" s="61">
        <v>105.36763735270354</v>
      </c>
      <c r="E16" s="61">
        <v>110.77096122556608</v>
      </c>
      <c r="F16" s="93"/>
      <c r="G16" s="93"/>
    </row>
    <row r="17" spans="2:7">
      <c r="B17" s="93"/>
      <c r="C17" s="58" t="s">
        <v>90</v>
      </c>
      <c r="D17" s="61">
        <v>106.41060243182538</v>
      </c>
      <c r="E17" s="61">
        <v>105.41430990041205</v>
      </c>
      <c r="F17" s="93"/>
      <c r="G17" s="93"/>
    </row>
    <row r="18" spans="2:7">
      <c r="B18" s="93"/>
      <c r="C18" s="58" t="s">
        <v>91</v>
      </c>
      <c r="D18" s="61">
        <v>114.53652846875787</v>
      </c>
      <c r="E18" s="61">
        <v>104.33265241498937</v>
      </c>
      <c r="F18" s="93"/>
      <c r="G18" s="93"/>
    </row>
    <row r="19" spans="2:7">
      <c r="C19" s="58" t="s">
        <v>92</v>
      </c>
      <c r="D19" s="61">
        <v>107.67930233357623</v>
      </c>
      <c r="E19" s="61">
        <v>103.66931924729887</v>
      </c>
      <c r="F19" s="88"/>
      <c r="G19" s="88"/>
    </row>
    <row r="20" spans="2:7">
      <c r="C20" s="58" t="s">
        <v>93</v>
      </c>
      <c r="D20" s="61">
        <v>95.675189555475498</v>
      </c>
      <c r="E20" s="61">
        <v>103.52576446342682</v>
      </c>
      <c r="F20" s="88"/>
      <c r="G20" s="88"/>
    </row>
    <row r="21" spans="2:7">
      <c r="C21" s="58" t="s">
        <v>94</v>
      </c>
      <c r="D21" s="61">
        <v>92.316300807073929</v>
      </c>
      <c r="E21" s="61">
        <v>91.440265673653442</v>
      </c>
      <c r="F21" s="88"/>
      <c r="G21" s="88"/>
    </row>
    <row r="22" spans="2:7">
      <c r="C22" s="58" t="s">
        <v>95</v>
      </c>
      <c r="D22" s="61">
        <v>103.32698646976564</v>
      </c>
      <c r="E22" s="61">
        <v>86.88484107136064</v>
      </c>
      <c r="F22" s="88"/>
      <c r="G22" s="39" t="s">
        <v>96</v>
      </c>
    </row>
    <row r="23" spans="2:7">
      <c r="C23" s="58" t="s">
        <v>97</v>
      </c>
      <c r="D23" s="61">
        <v>88.078630084804459</v>
      </c>
      <c r="E23" s="61">
        <v>86.135597505812513</v>
      </c>
      <c r="F23" s="88"/>
      <c r="G23" s="212" t="s">
        <v>264</v>
      </c>
    </row>
    <row r="24" spans="2:7">
      <c r="C24" s="58" t="s">
        <v>98</v>
      </c>
      <c r="D24" s="61">
        <v>77.918558223729562</v>
      </c>
      <c r="E24" s="61">
        <v>75.494933010993435</v>
      </c>
      <c r="F24" s="88"/>
    </row>
    <row r="25" spans="2:7">
      <c r="C25" s="58" t="s">
        <v>99</v>
      </c>
      <c r="D25" s="61">
        <v>81.663094846308198</v>
      </c>
      <c r="E25" s="61">
        <v>74.022457775165194</v>
      </c>
      <c r="F25" s="88"/>
      <c r="G25" s="88"/>
    </row>
    <row r="26" spans="2:7">
      <c r="C26" s="58" t="s">
        <v>100</v>
      </c>
      <c r="D26" s="61">
        <v>60.875797363006953</v>
      </c>
      <c r="E26" s="61">
        <v>73.455096819518843</v>
      </c>
      <c r="F26" s="88"/>
      <c r="G26" s="88"/>
    </row>
    <row r="27" spans="2:7">
      <c r="C27" s="58" t="s">
        <v>101</v>
      </c>
      <c r="D27" s="61">
        <v>75.21308615093551</v>
      </c>
      <c r="E27" s="61">
        <v>66.522545366014867</v>
      </c>
      <c r="F27" s="88"/>
      <c r="G27" s="88"/>
    </row>
    <row r="28" spans="2:7">
      <c r="C28" s="58" t="s">
        <v>102</v>
      </c>
      <c r="D28" s="61">
        <v>69.537312853130985</v>
      </c>
      <c r="E28" s="61">
        <v>65.115379694945489</v>
      </c>
      <c r="F28" s="88"/>
      <c r="G28" s="88"/>
    </row>
    <row r="29" spans="2:7">
      <c r="C29" s="58" t="s">
        <v>103</v>
      </c>
      <c r="D29" s="61">
        <v>75.759749257013283</v>
      </c>
      <c r="E29" s="61">
        <v>63.230149361285825</v>
      </c>
      <c r="F29" s="88"/>
      <c r="G29" s="88"/>
    </row>
    <row r="30" spans="2:7">
      <c r="C30" s="58" t="s">
        <v>104</v>
      </c>
      <c r="D30" s="61">
        <v>58.622669689557441</v>
      </c>
      <c r="E30" s="61">
        <v>58.090240890110564</v>
      </c>
      <c r="F30" s="88"/>
      <c r="G30" s="88"/>
    </row>
    <row r="31" spans="2:7">
      <c r="D31" s="87"/>
      <c r="E31" s="87"/>
      <c r="F31" s="88"/>
      <c r="G31" s="88"/>
    </row>
    <row r="35" spans="11:12">
      <c r="K35" s="62"/>
      <c r="L35" s="62"/>
    </row>
    <row r="36" spans="11:12">
      <c r="K36" s="62"/>
      <c r="L36" s="62"/>
    </row>
    <row r="37" spans="11:12">
      <c r="K37" s="62"/>
      <c r="L37" s="62"/>
    </row>
    <row r="38" spans="11:12">
      <c r="K38" s="62"/>
      <c r="L38" s="62"/>
    </row>
    <row r="39" spans="11:12">
      <c r="K39" s="62"/>
      <c r="L39" s="62"/>
    </row>
    <row r="40" spans="11:12">
      <c r="K40" s="62"/>
      <c r="L40" s="62"/>
    </row>
    <row r="41" spans="11:12">
      <c r="K41" s="62"/>
      <c r="L41" s="62"/>
    </row>
    <row r="42" spans="11:12">
      <c r="K42" s="62"/>
      <c r="L42" s="62"/>
    </row>
    <row r="43" spans="11:12">
      <c r="K43" s="62"/>
      <c r="L43" s="62"/>
    </row>
    <row r="44" spans="11:12">
      <c r="K44" s="62"/>
      <c r="L44" s="62"/>
    </row>
    <row r="45" spans="11:12">
      <c r="K45" s="62"/>
      <c r="L45" s="62"/>
    </row>
    <row r="46" spans="11:12">
      <c r="K46" s="62"/>
      <c r="L46" s="62"/>
    </row>
    <row r="47" spans="11:12">
      <c r="K47" s="62"/>
      <c r="L47" s="62"/>
    </row>
    <row r="48" spans="11:12">
      <c r="K48" s="62"/>
      <c r="L48" s="62"/>
    </row>
    <row r="49" spans="11:12">
      <c r="K49" s="62"/>
      <c r="L49" s="62"/>
    </row>
    <row r="50" spans="11:12">
      <c r="K50" s="62"/>
      <c r="L50" s="62"/>
    </row>
    <row r="51" spans="11:12">
      <c r="K51" s="62"/>
      <c r="L51" s="62"/>
    </row>
    <row r="52" spans="11:12">
      <c r="K52" s="62"/>
      <c r="L52" s="62"/>
    </row>
    <row r="53" spans="11:12">
      <c r="K53" s="62"/>
      <c r="L53" s="62"/>
    </row>
    <row r="54" spans="11:12">
      <c r="K54" s="62"/>
      <c r="L54" s="62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ignoredErrors>
    <ignoredError sqref="S3:AU7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J15" sqref="J15"/>
    </sheetView>
  </sheetViews>
  <sheetFormatPr defaultRowHeight="14.4"/>
  <cols>
    <col min="1" max="1" width="3.33203125" style="19" customWidth="1"/>
    <col min="2" max="3" width="8.109375" style="21" customWidth="1"/>
    <col min="4" max="4" width="11.33203125" style="21" customWidth="1"/>
    <col min="5" max="8" width="8.109375" style="21" customWidth="1"/>
    <col min="19" max="19" width="8.6640625" customWidth="1"/>
  </cols>
  <sheetData>
    <row r="1" spans="2:10" ht="12" customHeight="1"/>
    <row r="2" spans="2:10">
      <c r="J2" s="54" t="s">
        <v>253</v>
      </c>
    </row>
    <row r="3" spans="2:10" ht="36">
      <c r="B3" s="31"/>
      <c r="C3" s="31"/>
      <c r="D3" s="22" t="s">
        <v>105</v>
      </c>
      <c r="E3" s="22" t="s">
        <v>106</v>
      </c>
      <c r="F3" s="22" t="s">
        <v>107</v>
      </c>
      <c r="G3" s="22" t="s">
        <v>108</v>
      </c>
      <c r="H3" s="22" t="s">
        <v>109</v>
      </c>
    </row>
    <row r="4" spans="2:10">
      <c r="B4" s="31">
        <v>1951</v>
      </c>
      <c r="C4" s="31" t="s">
        <v>14</v>
      </c>
      <c r="D4" s="34">
        <v>24</v>
      </c>
      <c r="E4" s="34">
        <v>68.8</v>
      </c>
      <c r="F4" s="34">
        <v>4</v>
      </c>
      <c r="G4" s="34">
        <v>2.2999999999999998</v>
      </c>
      <c r="H4" s="34">
        <v>0.8</v>
      </c>
    </row>
    <row r="5" spans="2:10">
      <c r="B5" s="31"/>
      <c r="C5" s="31" t="s">
        <v>15</v>
      </c>
      <c r="D5" s="34">
        <v>12.898040235455399</v>
      </c>
      <c r="E5" s="34">
        <v>76.896527268858904</v>
      </c>
      <c r="F5" s="34">
        <v>5.9454859223186212</v>
      </c>
      <c r="G5" s="34">
        <v>3.2623342237772155</v>
      </c>
      <c r="H5" s="34">
        <v>0.99761234958984424</v>
      </c>
    </row>
    <row r="6" spans="2:10">
      <c r="B6" s="31" t="s">
        <v>110</v>
      </c>
      <c r="C6" s="31"/>
      <c r="D6" s="31"/>
      <c r="E6" s="31"/>
      <c r="F6" s="34"/>
      <c r="G6" s="34"/>
      <c r="H6" s="34"/>
    </row>
    <row r="7" spans="2:10">
      <c r="B7" s="31">
        <v>2024</v>
      </c>
      <c r="C7" s="31" t="s">
        <v>14</v>
      </c>
      <c r="D7" s="34">
        <v>0.7</v>
      </c>
      <c r="E7" s="34">
        <v>20.100000000000001</v>
      </c>
      <c r="F7" s="34">
        <v>31.2</v>
      </c>
      <c r="G7" s="34">
        <v>33.700000000000003</v>
      </c>
      <c r="H7" s="34">
        <v>14.3</v>
      </c>
    </row>
    <row r="8" spans="2:10">
      <c r="B8" s="31"/>
      <c r="C8" s="31" t="s">
        <v>15</v>
      </c>
      <c r="D8" s="34">
        <v>0.49350460846215255</v>
      </c>
      <c r="E8" s="34">
        <v>16.612236011321578</v>
      </c>
      <c r="F8" s="34">
        <v>28.623267290804851</v>
      </c>
      <c r="G8" s="34">
        <v>37.4283329704623</v>
      </c>
      <c r="H8" s="34">
        <v>16.840844763770956</v>
      </c>
    </row>
    <row r="10" spans="2:10">
      <c r="E10" s="56"/>
    </row>
    <row r="11" spans="2:10">
      <c r="E11" s="56"/>
    </row>
    <row r="13" spans="2:10">
      <c r="J13" s="39" t="s">
        <v>16</v>
      </c>
    </row>
    <row r="14" spans="2:10">
      <c r="J14" s="39" t="s">
        <v>265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K2" sqref="K2"/>
    </sheetView>
  </sheetViews>
  <sheetFormatPr defaultColWidth="9" defaultRowHeight="12"/>
  <cols>
    <col min="1" max="1" width="3.33203125" style="21" customWidth="1"/>
    <col min="2" max="3" width="7.109375" style="13" customWidth="1"/>
    <col min="4" max="5" width="10.109375" style="13" customWidth="1"/>
    <col min="6" max="7" width="1.3320312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4" t="s">
        <v>266</v>
      </c>
    </row>
    <row r="3" spans="2:11">
      <c r="B3" s="94"/>
      <c r="C3" s="94"/>
      <c r="D3" s="95" t="s">
        <v>111</v>
      </c>
      <c r="E3" s="95" t="s">
        <v>112</v>
      </c>
      <c r="F3" s="95"/>
      <c r="G3" s="95"/>
      <c r="H3" s="95" t="s">
        <v>113</v>
      </c>
    </row>
    <row r="4" spans="2:11">
      <c r="B4" s="94">
        <v>1977</v>
      </c>
      <c r="C4" s="31" t="s">
        <v>14</v>
      </c>
      <c r="D4" s="94">
        <v>74.8</v>
      </c>
      <c r="E4" s="94">
        <v>30.3</v>
      </c>
      <c r="F4" s="94"/>
      <c r="G4" s="94"/>
      <c r="H4" s="94">
        <v>51.9</v>
      </c>
    </row>
    <row r="5" spans="2:11">
      <c r="B5" s="94"/>
      <c r="C5" s="94" t="s">
        <v>15</v>
      </c>
      <c r="D5" s="94">
        <v>74.599999999999994</v>
      </c>
      <c r="E5" s="96">
        <v>33.5</v>
      </c>
      <c r="F5" s="94"/>
      <c r="G5" s="94"/>
      <c r="H5" s="94">
        <v>53.8</v>
      </c>
    </row>
    <row r="6" spans="2:11">
      <c r="B6" s="94" t="s">
        <v>110</v>
      </c>
      <c r="C6" s="94"/>
      <c r="D6" s="94"/>
      <c r="E6" s="94"/>
      <c r="F6" s="94"/>
      <c r="G6" s="94"/>
      <c r="H6" s="94"/>
    </row>
    <row r="7" spans="2:11">
      <c r="B7" s="94">
        <v>2025</v>
      </c>
      <c r="C7" s="31" t="s">
        <v>14</v>
      </c>
      <c r="D7" s="94">
        <v>64.2</v>
      </c>
      <c r="E7" s="94">
        <v>37.9</v>
      </c>
      <c r="F7" s="94"/>
      <c r="G7" s="94"/>
      <c r="H7" s="94">
        <v>51</v>
      </c>
    </row>
    <row r="8" spans="2:11">
      <c r="B8" s="94"/>
      <c r="C8" s="94" t="s">
        <v>15</v>
      </c>
      <c r="D8" s="94">
        <v>71.2</v>
      </c>
      <c r="E8" s="96">
        <v>53.8</v>
      </c>
      <c r="F8" s="94"/>
      <c r="G8" s="94"/>
      <c r="H8" s="94">
        <v>62.5</v>
      </c>
    </row>
    <row r="18" spans="11:11">
      <c r="K18" s="39" t="s">
        <v>114</v>
      </c>
    </row>
    <row r="19" spans="11:11">
      <c r="K19" s="39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zoomScaleNormal="100" workbookViewId="0">
      <selection activeCell="N23" sqref="N23"/>
    </sheetView>
  </sheetViews>
  <sheetFormatPr defaultRowHeight="14.4"/>
  <cols>
    <col min="1" max="1" width="3.33203125" style="19" customWidth="1"/>
    <col min="2" max="2" width="6.44140625" style="21" customWidth="1"/>
    <col min="3" max="6" width="7.44140625" style="21" customWidth="1"/>
    <col min="7" max="7" width="4.44140625" customWidth="1"/>
    <col min="8" max="8" width="4.88671875" style="21" customWidth="1"/>
    <col min="9" max="10" width="6.6640625" style="21" customWidth="1"/>
    <col min="11" max="11" width="7.44140625" style="21" customWidth="1"/>
  </cols>
  <sheetData>
    <row r="2" spans="2:29" ht="24">
      <c r="B2" s="31"/>
      <c r="C2" s="22" t="s">
        <v>115</v>
      </c>
      <c r="D2" s="22" t="s">
        <v>116</v>
      </c>
      <c r="E2" s="22" t="s">
        <v>117</v>
      </c>
      <c r="F2" s="22" t="s">
        <v>118</v>
      </c>
      <c r="G2" s="2"/>
      <c r="H2" s="22" t="s">
        <v>119</v>
      </c>
      <c r="I2" s="22" t="s">
        <v>120</v>
      </c>
      <c r="J2" s="22" t="s">
        <v>121</v>
      </c>
      <c r="L2" s="54" t="s">
        <v>1</v>
      </c>
    </row>
    <row r="3" spans="2:29">
      <c r="B3" s="63">
        <v>1861</v>
      </c>
      <c r="C3" s="63">
        <v>65.900000000000006</v>
      </c>
      <c r="D3" s="63">
        <v>69.7</v>
      </c>
      <c r="E3" s="63">
        <v>23</v>
      </c>
      <c r="F3" s="63">
        <v>18.100000000000001</v>
      </c>
      <c r="H3" s="63">
        <v>1861</v>
      </c>
      <c r="I3" s="63">
        <v>11.1</v>
      </c>
      <c r="J3" s="63">
        <v>12.2</v>
      </c>
    </row>
    <row r="4" spans="2:29">
      <c r="B4" s="64">
        <v>1871</v>
      </c>
      <c r="C4" s="63">
        <v>65</v>
      </c>
      <c r="D4" s="63">
        <v>67.5</v>
      </c>
      <c r="E4" s="63">
        <v>23.1</v>
      </c>
      <c r="F4" s="63">
        <v>19.2</v>
      </c>
      <c r="H4" s="64">
        <v>1871</v>
      </c>
      <c r="I4" s="63">
        <v>11.9</v>
      </c>
      <c r="J4" s="63">
        <v>13.3</v>
      </c>
    </row>
    <row r="5" spans="2:29">
      <c r="B5" s="64">
        <v>1881</v>
      </c>
      <c r="C5" s="63">
        <v>65.099999999999994</v>
      </c>
      <c r="D5" s="63">
        <v>65.400000000000006</v>
      </c>
      <c r="E5" s="63">
        <v>22.2</v>
      </c>
      <c r="F5" s="63">
        <v>20.2</v>
      </c>
      <c r="H5" s="64">
        <v>1881</v>
      </c>
      <c r="I5" s="63">
        <v>12.7</v>
      </c>
      <c r="J5" s="63">
        <v>14.4</v>
      </c>
    </row>
    <row r="6" spans="2:29">
      <c r="B6" s="64">
        <v>1891</v>
      </c>
      <c r="D6" s="65"/>
      <c r="E6" s="65"/>
      <c r="F6" s="65"/>
      <c r="H6" s="64">
        <v>1891</v>
      </c>
      <c r="I6" s="65"/>
      <c r="J6" s="65"/>
    </row>
    <row r="7" spans="2:29">
      <c r="B7" s="64">
        <v>1901</v>
      </c>
      <c r="C7" s="63">
        <v>63.9</v>
      </c>
      <c r="D7" s="63">
        <v>61.7</v>
      </c>
      <c r="E7" s="63">
        <v>21.7</v>
      </c>
      <c r="F7" s="63">
        <v>22.3</v>
      </c>
      <c r="H7" s="64">
        <v>1901</v>
      </c>
      <c r="I7" s="63">
        <v>14.4</v>
      </c>
      <c r="J7" s="63">
        <v>16</v>
      </c>
    </row>
    <row r="8" spans="2:29">
      <c r="B8" s="64">
        <v>1911</v>
      </c>
      <c r="C8" s="63">
        <v>63.4</v>
      </c>
      <c r="D8" s="63">
        <v>58.4</v>
      </c>
      <c r="E8" s="63">
        <v>21</v>
      </c>
      <c r="F8" s="63">
        <v>23.7</v>
      </c>
      <c r="H8" s="64">
        <v>1911</v>
      </c>
      <c r="I8" s="63">
        <v>15.6</v>
      </c>
      <c r="J8" s="63">
        <v>17.899999999999999</v>
      </c>
    </row>
    <row r="9" spans="2:29">
      <c r="B9" s="64">
        <v>1921</v>
      </c>
      <c r="C9" s="63">
        <v>63.1</v>
      </c>
      <c r="D9" s="63">
        <v>55.7</v>
      </c>
      <c r="E9" s="63">
        <v>20.7</v>
      </c>
      <c r="F9" s="63">
        <v>24.8</v>
      </c>
      <c r="H9" s="64">
        <v>1921</v>
      </c>
      <c r="I9" s="63">
        <v>16.2</v>
      </c>
      <c r="J9" s="63">
        <v>19.5</v>
      </c>
    </row>
    <row r="10" spans="2:29">
      <c r="B10" s="64">
        <v>1931</v>
      </c>
      <c r="C10" s="63">
        <v>61.9</v>
      </c>
      <c r="D10" s="63">
        <v>51.7</v>
      </c>
      <c r="E10" s="63">
        <v>20.7</v>
      </c>
      <c r="F10" s="63">
        <v>26.3</v>
      </c>
      <c r="H10" s="64">
        <v>1931</v>
      </c>
      <c r="I10" s="63">
        <v>17.399999999999999</v>
      </c>
      <c r="J10" s="63">
        <v>22</v>
      </c>
    </row>
    <row r="11" spans="2:29">
      <c r="B11" s="64">
        <v>1936</v>
      </c>
      <c r="C11" s="63">
        <v>60.2</v>
      </c>
      <c r="D11" s="63">
        <v>49.4</v>
      </c>
      <c r="E11" s="63">
        <v>21</v>
      </c>
      <c r="F11" s="63">
        <v>27.3</v>
      </c>
      <c r="H11" s="64">
        <v>1936</v>
      </c>
      <c r="I11" s="63">
        <v>18.8</v>
      </c>
      <c r="J11" s="63">
        <v>23.3</v>
      </c>
    </row>
    <row r="12" spans="2:29">
      <c r="B12" s="64">
        <v>1941</v>
      </c>
      <c r="C12" s="65"/>
      <c r="D12" s="65"/>
      <c r="E12" s="65"/>
      <c r="F12" s="65"/>
      <c r="H12" s="64">
        <v>1941</v>
      </c>
      <c r="I12" s="65"/>
      <c r="J12" s="6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4">
        <v>1951</v>
      </c>
      <c r="C13" s="63">
        <v>58.2</v>
      </c>
      <c r="D13" s="63">
        <v>42.2</v>
      </c>
      <c r="E13" s="63">
        <v>22</v>
      </c>
      <c r="F13" s="63">
        <v>32.1</v>
      </c>
      <c r="H13" s="64">
        <v>1951</v>
      </c>
      <c r="I13" s="63">
        <v>19.8</v>
      </c>
      <c r="J13" s="63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4">
        <v>1961</v>
      </c>
      <c r="C14" s="63">
        <v>50.3</v>
      </c>
      <c r="D14" s="63">
        <v>29</v>
      </c>
      <c r="E14" s="63">
        <v>27.4</v>
      </c>
      <c r="F14" s="63">
        <v>40.4</v>
      </c>
      <c r="H14" s="64">
        <v>1961</v>
      </c>
      <c r="I14" s="63">
        <v>22.3</v>
      </c>
      <c r="J14" s="63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4">
        <v>1971</v>
      </c>
      <c r="C15" s="63">
        <v>36.9</v>
      </c>
      <c r="D15" s="63">
        <v>17.2</v>
      </c>
      <c r="E15" s="63">
        <v>32</v>
      </c>
      <c r="F15" s="63">
        <v>44.3</v>
      </c>
      <c r="H15" s="64">
        <v>1971</v>
      </c>
      <c r="I15" s="63">
        <v>31.1</v>
      </c>
      <c r="J15" s="63">
        <v>38.4</v>
      </c>
    </row>
    <row r="16" spans="2:29">
      <c r="B16" s="64">
        <v>1981</v>
      </c>
      <c r="C16" s="63">
        <v>25.7</v>
      </c>
      <c r="D16" s="63">
        <v>11.1</v>
      </c>
      <c r="E16" s="63">
        <v>28.9</v>
      </c>
      <c r="F16" s="63">
        <v>39.5</v>
      </c>
      <c r="H16" s="64">
        <v>1981</v>
      </c>
      <c r="I16" s="63">
        <v>45.4</v>
      </c>
      <c r="J16" s="63">
        <v>49.4</v>
      </c>
      <c r="L16" s="39" t="s">
        <v>216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4">
        <v>1991</v>
      </c>
      <c r="C17" s="63">
        <v>18.600000000000001</v>
      </c>
      <c r="D17" s="63">
        <v>7.6</v>
      </c>
      <c r="E17" s="63">
        <v>29.3</v>
      </c>
      <c r="F17" s="63">
        <v>35.6</v>
      </c>
      <c r="H17" s="64">
        <v>1991</v>
      </c>
      <c r="I17" s="63">
        <v>52.1</v>
      </c>
      <c r="J17" s="63">
        <v>56.7</v>
      </c>
      <c r="L17" s="39" t="s">
        <v>263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4">
        <v>2001</v>
      </c>
      <c r="C18" s="63">
        <v>12</v>
      </c>
      <c r="D18" s="63">
        <v>5.5</v>
      </c>
      <c r="E18" s="63">
        <v>28.7</v>
      </c>
      <c r="F18" s="63">
        <v>33.5</v>
      </c>
      <c r="H18" s="64">
        <v>2001</v>
      </c>
      <c r="I18" s="63">
        <v>59.3</v>
      </c>
      <c r="J18" s="63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4">
        <v>2011</v>
      </c>
      <c r="C19" s="63">
        <v>12.1</v>
      </c>
      <c r="D19" s="63">
        <v>5.5</v>
      </c>
      <c r="E19" s="63">
        <v>22.4</v>
      </c>
      <c r="F19" s="63">
        <v>27.1</v>
      </c>
      <c r="H19" s="64">
        <v>2011</v>
      </c>
      <c r="I19" s="63">
        <v>65.5</v>
      </c>
      <c r="J19" s="63">
        <v>67.400000000000006</v>
      </c>
    </row>
    <row r="20" spans="2:29">
      <c r="B20" s="64">
        <v>2021</v>
      </c>
      <c r="C20" s="63">
        <v>6.4</v>
      </c>
      <c r="D20" s="63">
        <v>3.6</v>
      </c>
      <c r="E20" s="63">
        <v>20.9</v>
      </c>
      <c r="F20" s="63">
        <v>24.2</v>
      </c>
      <c r="H20" s="64">
        <v>2021</v>
      </c>
      <c r="I20" s="63">
        <v>72.7</v>
      </c>
      <c r="J20" s="63">
        <v>72.2</v>
      </c>
    </row>
    <row r="21" spans="2:29">
      <c r="B21" s="64">
        <v>2024</v>
      </c>
      <c r="C21" s="65">
        <v>5.9761135466280617</v>
      </c>
      <c r="D21" s="65">
        <v>3.4351130984197469</v>
      </c>
      <c r="E21" s="65">
        <v>21.533868534969528</v>
      </c>
      <c r="F21" s="65">
        <v>24.373506933770937</v>
      </c>
      <c r="H21" s="64">
        <v>2024</v>
      </c>
      <c r="I21" s="65">
        <v>72.49001791840243</v>
      </c>
      <c r="J21" s="65">
        <v>72.19137996780934</v>
      </c>
    </row>
    <row r="23" spans="2:29">
      <c r="C23" s="66"/>
      <c r="D23" s="66"/>
      <c r="E23" s="66"/>
    </row>
    <row r="24" spans="2:29">
      <c r="C24" s="66"/>
      <c r="D24" s="66"/>
      <c r="E24" s="66"/>
    </row>
    <row r="26" spans="2:29">
      <c r="C26" s="67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M1" zoomScaleNormal="100" workbookViewId="0">
      <selection activeCell="Y13" sqref="Y13"/>
    </sheetView>
  </sheetViews>
  <sheetFormatPr defaultColWidth="8.6640625" defaultRowHeight="13.2"/>
  <cols>
    <col min="1" max="1" width="3.33203125" style="19" customWidth="1"/>
    <col min="2" max="2" width="12.44140625" style="68" customWidth="1"/>
    <col min="3" max="3" width="7.88671875" style="68" customWidth="1"/>
    <col min="4" max="4" width="9.5546875" style="68" customWidth="1"/>
    <col min="5" max="5" width="3.44140625" style="68" customWidth="1"/>
    <col min="6" max="8" width="7.5546875" style="68" customWidth="1"/>
    <col min="9" max="9" width="3.6640625" style="68" customWidth="1"/>
    <col min="10" max="12" width="5.6640625" style="79" customWidth="1"/>
    <col min="13" max="16384" width="8.6640625" style="4"/>
  </cols>
  <sheetData>
    <row r="1" spans="1:14" s="6" customFormat="1" ht="24.75" customHeight="1">
      <c r="A1" s="19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11"/>
    </row>
    <row r="2" spans="1:14" s="6" customFormat="1" ht="25.95" customHeight="1">
      <c r="A2" s="19"/>
      <c r="B2" s="239" t="s">
        <v>122</v>
      </c>
      <c r="C2" s="239"/>
      <c r="D2" s="239"/>
      <c r="E2" s="68"/>
      <c r="F2" s="240" t="s">
        <v>123</v>
      </c>
      <c r="G2" s="240"/>
      <c r="H2" s="240"/>
      <c r="I2" s="68"/>
      <c r="J2" s="240" t="s">
        <v>124</v>
      </c>
      <c r="K2" s="240"/>
      <c r="L2" s="240"/>
      <c r="M2" s="11"/>
      <c r="N2" s="54" t="s">
        <v>267</v>
      </c>
    </row>
    <row r="3" spans="1:14" s="6" customFormat="1" ht="6" customHeight="1">
      <c r="A3" s="19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11"/>
    </row>
    <row r="4" spans="1:14" s="6" customFormat="1" ht="14.4">
      <c r="A4" s="19"/>
      <c r="B4" s="69" t="s">
        <v>119</v>
      </c>
      <c r="C4" s="55" t="s">
        <v>14</v>
      </c>
      <c r="D4" s="55" t="s">
        <v>15</v>
      </c>
      <c r="E4" s="70"/>
      <c r="F4" s="69" t="s">
        <v>119</v>
      </c>
      <c r="G4" s="55" t="s">
        <v>14</v>
      </c>
      <c r="H4" s="55" t="s">
        <v>15</v>
      </c>
      <c r="I4" s="68"/>
      <c r="J4" s="69" t="s">
        <v>119</v>
      </c>
      <c r="K4" s="55" t="s">
        <v>14</v>
      </c>
      <c r="L4" s="69" t="s">
        <v>15</v>
      </c>
      <c r="M4" s="11"/>
    </row>
    <row r="5" spans="1:14" s="6" customFormat="1" ht="18" customHeight="1">
      <c r="A5" s="19"/>
      <c r="B5" s="31">
        <v>1961</v>
      </c>
      <c r="C5" s="71">
        <v>385539</v>
      </c>
      <c r="D5" s="71">
        <v>4294004</v>
      </c>
      <c r="E5" s="72"/>
      <c r="F5" s="73">
        <v>1961</v>
      </c>
      <c r="G5" s="71">
        <v>3421.2170000000001</v>
      </c>
      <c r="H5" s="71">
        <v>50623.569000000003</v>
      </c>
      <c r="I5" s="68"/>
      <c r="J5" s="74">
        <v>1961</v>
      </c>
      <c r="K5" s="75">
        <f>C5/G5</f>
        <v>112.69060103466106</v>
      </c>
      <c r="L5" s="75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1">
        <v>369812</v>
      </c>
      <c r="D6" s="71">
        <v>3607298</v>
      </c>
      <c r="E6" s="72"/>
      <c r="F6" s="73">
        <v>1971</v>
      </c>
      <c r="G6" s="71">
        <v>3582.7869999999998</v>
      </c>
      <c r="H6" s="71">
        <v>54136.546999999999</v>
      </c>
      <c r="I6" s="68"/>
      <c r="J6" s="74">
        <v>1970</v>
      </c>
      <c r="K6" s="75">
        <f t="shared" ref="K6:K11" si="0">C6/G6</f>
        <v>103.21908614718096</v>
      </c>
      <c r="L6" s="75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1">
        <v>354181</v>
      </c>
      <c r="D7" s="71">
        <v>3269170</v>
      </c>
      <c r="E7" s="72"/>
      <c r="F7" s="73">
        <v>1981</v>
      </c>
      <c r="G7" s="71">
        <v>3871.6170000000002</v>
      </c>
      <c r="H7" s="71">
        <v>56556.911</v>
      </c>
      <c r="I7" s="68"/>
      <c r="J7" s="74">
        <v>1982</v>
      </c>
      <c r="K7" s="75">
        <f t="shared" si="0"/>
        <v>91.481414613067358</v>
      </c>
      <c r="L7" s="75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1">
        <v>350604</v>
      </c>
      <c r="D8" s="71">
        <v>3023344</v>
      </c>
      <c r="E8" s="72"/>
      <c r="F8" s="73">
        <v>1991</v>
      </c>
      <c r="G8" s="71">
        <v>4031.8850000000002</v>
      </c>
      <c r="H8" s="71">
        <v>56778.031000000003</v>
      </c>
      <c r="I8" s="68"/>
      <c r="J8" s="74">
        <v>1990</v>
      </c>
      <c r="K8" s="75">
        <f t="shared" si="0"/>
        <v>86.957837339110611</v>
      </c>
      <c r="L8" s="75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1">
        <v>336694</v>
      </c>
      <c r="D9" s="71">
        <v>2396274</v>
      </c>
      <c r="E9" s="72"/>
      <c r="F9" s="76">
        <v>2001</v>
      </c>
      <c r="G9" s="71">
        <v>4020.7069999999999</v>
      </c>
      <c r="H9" s="71">
        <v>56995.743999999999</v>
      </c>
      <c r="I9" s="68"/>
      <c r="J9" s="77">
        <v>2000</v>
      </c>
      <c r="K9" s="75">
        <f t="shared" si="0"/>
        <v>83.73999896038184</v>
      </c>
      <c r="L9" s="75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1">
        <v>271754</v>
      </c>
      <c r="D10" s="71">
        <v>1620884</v>
      </c>
      <c r="E10" s="72"/>
      <c r="F10" s="76">
        <v>2011</v>
      </c>
      <c r="G10" s="71">
        <v>4052.5659999999998</v>
      </c>
      <c r="H10" s="71">
        <v>59433.743999999999</v>
      </c>
      <c r="I10" s="68"/>
      <c r="J10" s="77">
        <v>2010</v>
      </c>
      <c r="K10" s="75">
        <f t="shared" si="0"/>
        <v>67.057266926682999</v>
      </c>
      <c r="L10" s="75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1">
        <v>194272</v>
      </c>
      <c r="D11" s="71">
        <v>1118014</v>
      </c>
      <c r="E11" s="72"/>
      <c r="F11" s="76">
        <v>2021</v>
      </c>
      <c r="G11" s="71">
        <v>3922.9409999999998</v>
      </c>
      <c r="H11" s="71">
        <v>59030.133000000002</v>
      </c>
      <c r="I11" s="68"/>
      <c r="J11" s="77">
        <v>2020</v>
      </c>
      <c r="K11" s="75">
        <f t="shared" si="0"/>
        <v>49.522029518159975</v>
      </c>
      <c r="L11" s="75">
        <f t="shared" si="1"/>
        <v>18.93971677143265</v>
      </c>
      <c r="M11" s="9"/>
    </row>
    <row r="12" spans="1:14" s="6" customFormat="1" ht="12.75" customHeight="1">
      <c r="A12" s="19"/>
      <c r="B12" s="78"/>
      <c r="C12" s="78"/>
      <c r="D12" s="68"/>
      <c r="E12" s="68"/>
      <c r="F12" s="68"/>
      <c r="G12" s="79"/>
      <c r="H12" s="68"/>
      <c r="I12" s="68"/>
      <c r="J12" s="68"/>
      <c r="K12" s="68"/>
      <c r="L12" s="68"/>
      <c r="M12" s="9"/>
    </row>
    <row r="13" spans="1:14" s="6" customFormat="1" ht="12.75" customHeight="1">
      <c r="A13" s="19"/>
      <c r="B13" s="78"/>
      <c r="C13" s="78"/>
      <c r="D13" s="68"/>
      <c r="E13" s="68"/>
      <c r="F13" s="68"/>
      <c r="G13" s="79"/>
      <c r="H13" s="68"/>
      <c r="I13" s="68"/>
      <c r="J13" s="68"/>
      <c r="K13" s="68"/>
      <c r="L13" s="68"/>
      <c r="M13" s="9"/>
    </row>
    <row r="14" spans="1:14" s="6" customFormat="1" ht="12.75" customHeight="1">
      <c r="A14" s="19"/>
      <c r="B14" s="78"/>
      <c r="C14" s="78"/>
      <c r="D14" s="68"/>
      <c r="E14" s="68"/>
      <c r="F14" s="68"/>
      <c r="G14" s="79"/>
      <c r="H14" s="68"/>
      <c r="I14" s="68"/>
      <c r="J14" s="68"/>
      <c r="K14" s="68"/>
      <c r="L14" s="68"/>
      <c r="M14" s="9"/>
    </row>
    <row r="15" spans="1:14" s="6" customFormat="1" ht="12">
      <c r="A15" s="19"/>
      <c r="B15" s="68"/>
      <c r="C15" s="68"/>
      <c r="D15" s="68"/>
      <c r="E15" s="68"/>
      <c r="F15" s="68"/>
      <c r="G15" s="68"/>
      <c r="H15" s="68"/>
      <c r="I15" s="68"/>
      <c r="J15" s="79"/>
      <c r="K15" s="79"/>
      <c r="L15" s="79"/>
    </row>
    <row r="17" spans="2:14">
      <c r="N17" s="39" t="s">
        <v>125</v>
      </c>
    </row>
    <row r="18" spans="2:14">
      <c r="N18" s="39"/>
    </row>
    <row r="19" spans="2:14" ht="22.95" customHeight="1">
      <c r="B19" s="239" t="s">
        <v>126</v>
      </c>
      <c r="C19" s="239"/>
      <c r="D19" s="239"/>
      <c r="E19" s="81"/>
      <c r="F19" s="240" t="s">
        <v>123</v>
      </c>
      <c r="G19" s="240"/>
      <c r="H19" s="240"/>
      <c r="I19" s="82"/>
      <c r="J19" s="240" t="s">
        <v>127</v>
      </c>
      <c r="K19" s="240"/>
      <c r="L19" s="240"/>
    </row>
    <row r="20" spans="2:14">
      <c r="J20" s="68"/>
      <c r="K20" s="68"/>
      <c r="L20" s="68"/>
    </row>
    <row r="21" spans="2:14">
      <c r="B21" s="69" t="s">
        <v>119</v>
      </c>
      <c r="C21" s="55" t="s">
        <v>14</v>
      </c>
      <c r="D21" s="55" t="s">
        <v>15</v>
      </c>
      <c r="E21" s="70"/>
      <c r="F21" s="69" t="s">
        <v>119</v>
      </c>
      <c r="G21" s="55" t="s">
        <v>14</v>
      </c>
      <c r="H21" s="55" t="s">
        <v>15</v>
      </c>
      <c r="I21" s="70"/>
      <c r="J21" s="69" t="s">
        <v>119</v>
      </c>
      <c r="K21" s="55" t="s">
        <v>14</v>
      </c>
      <c r="L21" s="69" t="s">
        <v>15</v>
      </c>
    </row>
    <row r="22" spans="2:14">
      <c r="B22" s="73">
        <v>1951</v>
      </c>
      <c r="C22" s="83">
        <v>88033</v>
      </c>
      <c r="D22" s="83">
        <v>1631467</v>
      </c>
      <c r="E22" s="80"/>
      <c r="F22" s="73">
        <v>1951</v>
      </c>
      <c r="G22" s="33">
        <v>3220.4850000000001</v>
      </c>
      <c r="H22" s="33">
        <v>47515.536999999997</v>
      </c>
      <c r="I22" s="84"/>
      <c r="J22" s="85">
        <v>1951</v>
      </c>
      <c r="K22" s="75">
        <f t="shared" ref="K22:L29" si="2">C22/G22</f>
        <v>27.335323716769366</v>
      </c>
      <c r="L22" s="75">
        <f t="shared" si="2"/>
        <v>34.335442741602606</v>
      </c>
    </row>
    <row r="23" spans="2:14">
      <c r="B23" s="73">
        <v>1961</v>
      </c>
      <c r="C23" s="83">
        <v>114520</v>
      </c>
      <c r="D23" s="83">
        <v>2035039</v>
      </c>
      <c r="E23" s="80"/>
      <c r="F23" s="73">
        <v>1961</v>
      </c>
      <c r="G23" s="33">
        <v>3421.2170000000001</v>
      </c>
      <c r="H23" s="33">
        <v>50623.569000000003</v>
      </c>
      <c r="I23" s="84"/>
      <c r="J23" s="85">
        <v>1961</v>
      </c>
      <c r="K23" s="75">
        <f t="shared" si="2"/>
        <v>33.473468651652318</v>
      </c>
      <c r="L23" s="75">
        <f t="shared" si="2"/>
        <v>40.199437538668995</v>
      </c>
    </row>
    <row r="24" spans="2:14">
      <c r="B24" s="73">
        <v>1971</v>
      </c>
      <c r="C24" s="83">
        <v>135657</v>
      </c>
      <c r="D24" s="83">
        <v>2389102</v>
      </c>
      <c r="E24" s="80"/>
      <c r="F24" s="73">
        <v>1971</v>
      </c>
      <c r="G24" s="33">
        <v>3582.7869999999998</v>
      </c>
      <c r="H24" s="33">
        <v>54136.546999999999</v>
      </c>
      <c r="I24" s="84"/>
      <c r="J24" s="85">
        <v>1971</v>
      </c>
      <c r="K24" s="75">
        <f t="shared" si="2"/>
        <v>37.863540310936713</v>
      </c>
      <c r="L24" s="75">
        <f t="shared" si="2"/>
        <v>44.131037762715088</v>
      </c>
    </row>
    <row r="25" spans="2:14">
      <c r="B25" s="73">
        <v>1981</v>
      </c>
      <c r="C25" s="83">
        <v>166124</v>
      </c>
      <c r="D25" s="83">
        <v>3044262</v>
      </c>
      <c r="E25" s="80"/>
      <c r="F25" s="73">
        <v>1981</v>
      </c>
      <c r="G25" s="33">
        <v>3871.6170000000002</v>
      </c>
      <c r="H25" s="33">
        <v>56556.911</v>
      </c>
      <c r="I25" s="84"/>
      <c r="J25" s="85">
        <v>1981</v>
      </c>
      <c r="K25" s="75">
        <f t="shared" si="2"/>
        <v>42.908169893871218</v>
      </c>
      <c r="L25" s="75">
        <f t="shared" si="2"/>
        <v>53.826525285300676</v>
      </c>
    </row>
    <row r="26" spans="2:14">
      <c r="B26" s="73">
        <v>1991</v>
      </c>
      <c r="C26" s="83">
        <v>174955</v>
      </c>
      <c r="D26" s="83">
        <v>3161689</v>
      </c>
      <c r="E26" s="80"/>
      <c r="F26" s="73">
        <v>1991</v>
      </c>
      <c r="G26" s="33">
        <v>4031.8850000000002</v>
      </c>
      <c r="H26" s="33">
        <v>56778.031000000003</v>
      </c>
      <c r="I26" s="84"/>
      <c r="J26" s="85">
        <v>1991</v>
      </c>
      <c r="K26" s="75">
        <f t="shared" si="2"/>
        <v>43.392854706917483</v>
      </c>
      <c r="L26" s="75">
        <f t="shared" si="2"/>
        <v>55.685076504326119</v>
      </c>
    </row>
    <row r="27" spans="2:14">
      <c r="B27" s="76">
        <v>2001</v>
      </c>
      <c r="C27" s="83">
        <v>197230</v>
      </c>
      <c r="D27" s="83">
        <v>3566745</v>
      </c>
      <c r="E27" s="80"/>
      <c r="F27" s="76">
        <v>2001</v>
      </c>
      <c r="G27" s="33">
        <v>4020.7069999999999</v>
      </c>
      <c r="H27" s="33">
        <v>56995.743999999999</v>
      </c>
      <c r="I27" s="84"/>
      <c r="J27" s="85">
        <v>2001</v>
      </c>
      <c r="K27" s="75">
        <f t="shared" si="2"/>
        <v>49.053561973055984</v>
      </c>
      <c r="L27" s="75">
        <f t="shared" si="2"/>
        <v>62.57914626046464</v>
      </c>
    </row>
    <row r="28" spans="2:14">
      <c r="B28" s="76">
        <v>2011</v>
      </c>
      <c r="C28" s="83">
        <v>267986</v>
      </c>
      <c r="D28" s="83">
        <v>4775856</v>
      </c>
      <c r="E28" s="80"/>
      <c r="F28" s="76">
        <v>2011</v>
      </c>
      <c r="G28" s="33">
        <v>4052.5659999999998</v>
      </c>
      <c r="H28" s="33">
        <v>59433.743999999999</v>
      </c>
      <c r="I28" s="84"/>
      <c r="J28" s="85">
        <v>2011</v>
      </c>
      <c r="K28" s="75">
        <f t="shared" si="2"/>
        <v>66.127485647365148</v>
      </c>
      <c r="L28" s="75">
        <f t="shared" si="2"/>
        <v>80.35596747867676</v>
      </c>
    </row>
    <row r="29" spans="2:14">
      <c r="B29" s="76">
        <v>2021</v>
      </c>
      <c r="C29" s="83">
        <v>293290</v>
      </c>
      <c r="D29" s="83">
        <v>5144482</v>
      </c>
      <c r="E29" s="80"/>
      <c r="F29" s="76">
        <v>2021</v>
      </c>
      <c r="G29" s="33">
        <v>3922.9409999999998</v>
      </c>
      <c r="H29" s="33">
        <v>59030.133000000002</v>
      </c>
      <c r="I29" s="84"/>
      <c r="J29" s="85">
        <v>2023</v>
      </c>
      <c r="K29" s="75">
        <f t="shared" si="2"/>
        <v>74.762786389089214</v>
      </c>
      <c r="L29" s="75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H10" sqref="H10"/>
    </sheetView>
  </sheetViews>
  <sheetFormatPr defaultRowHeight="14.4"/>
  <cols>
    <col min="1" max="1" width="3.33203125" style="19" customWidth="1"/>
    <col min="2" max="2" width="14.6640625" style="21" bestFit="1" customWidth="1"/>
    <col min="3" max="3" width="8.5546875" style="21" customWidth="1"/>
    <col min="4" max="5" width="9.6640625" style="21" customWidth="1"/>
  </cols>
  <sheetData>
    <row r="2" spans="2:8" ht="32.700000000000003" customHeight="1">
      <c r="B2" s="31"/>
      <c r="C2" s="31"/>
      <c r="D2" s="97" t="s">
        <v>14</v>
      </c>
      <c r="E2" s="97" t="s">
        <v>15</v>
      </c>
      <c r="H2" s="54" t="s">
        <v>254</v>
      </c>
    </row>
    <row r="3" spans="2:8">
      <c r="B3" s="97" t="s">
        <v>128</v>
      </c>
      <c r="C3" s="22" t="s">
        <v>225</v>
      </c>
      <c r="D3" s="98">
        <v>2.8</v>
      </c>
      <c r="E3" s="98">
        <v>6.3594478498222431</v>
      </c>
    </row>
    <row r="4" spans="2:8">
      <c r="B4" s="97"/>
      <c r="C4" s="22" t="s">
        <v>226</v>
      </c>
      <c r="D4" s="98">
        <v>13.4</v>
      </c>
      <c r="E4" s="98">
        <v>14.335683517239115</v>
      </c>
      <c r="F4" s="1"/>
    </row>
    <row r="5" spans="2:8" ht="24">
      <c r="B5" s="97" t="s">
        <v>154</v>
      </c>
      <c r="C5" s="213" t="s">
        <v>223</v>
      </c>
      <c r="D5" s="98">
        <v>12.8</v>
      </c>
      <c r="E5" s="98">
        <v>10.42</v>
      </c>
      <c r="F5" s="1"/>
    </row>
    <row r="6" spans="2:8" ht="24">
      <c r="B6" s="97" t="s">
        <v>129</v>
      </c>
      <c r="C6" s="22" t="s">
        <v>224</v>
      </c>
      <c r="D6" s="98">
        <v>22.9</v>
      </c>
      <c r="E6" s="98">
        <v>25.68955238471332</v>
      </c>
      <c r="F6" s="1"/>
    </row>
    <row r="7" spans="2:8">
      <c r="B7" s="97"/>
      <c r="C7" s="97" t="s">
        <v>130</v>
      </c>
      <c r="D7" s="98">
        <v>48.1</v>
      </c>
      <c r="E7" s="98">
        <v>43.187465639923964</v>
      </c>
      <c r="F7" s="1"/>
    </row>
    <row r="8" spans="2:8">
      <c r="B8" s="30"/>
      <c r="C8" s="30"/>
      <c r="D8" s="30"/>
      <c r="E8" s="30"/>
      <c r="F8" s="1"/>
    </row>
    <row r="9" spans="2:8">
      <c r="B9" s="30"/>
      <c r="C9" s="30"/>
      <c r="D9" s="30"/>
      <c r="E9" s="30"/>
      <c r="F9" s="1"/>
    </row>
    <row r="10" spans="2:8">
      <c r="B10" s="30"/>
      <c r="C10" s="30"/>
      <c r="D10" s="30"/>
      <c r="E10" s="30"/>
      <c r="F10" s="1"/>
      <c r="H10" s="39" t="s">
        <v>131</v>
      </c>
    </row>
    <row r="14" spans="2:8">
      <c r="H14" s="17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topLeftCell="H1" zoomScaleNormal="100" workbookViewId="0">
      <selection activeCell="M18" sqref="M18"/>
    </sheetView>
  </sheetViews>
  <sheetFormatPr defaultColWidth="8.6640625" defaultRowHeight="14.4"/>
  <cols>
    <col min="1" max="1" width="3.33203125" style="19" customWidth="1"/>
    <col min="2" max="2" width="12.33203125" style="100" customWidth="1"/>
    <col min="3" max="3" width="8.6640625" style="100"/>
    <col min="4" max="9" width="7.6640625" style="100" customWidth="1"/>
    <col min="10" max="16384" width="8.6640625" style="15"/>
  </cols>
  <sheetData>
    <row r="2" spans="2:11">
      <c r="B2" s="110" t="s">
        <v>132</v>
      </c>
      <c r="C2" s="99"/>
      <c r="D2" s="102" t="s">
        <v>133</v>
      </c>
      <c r="E2" s="102" t="s">
        <v>134</v>
      </c>
      <c r="F2" s="102" t="s">
        <v>135</v>
      </c>
      <c r="G2" s="102" t="s">
        <v>136</v>
      </c>
      <c r="H2" s="102" t="s">
        <v>137</v>
      </c>
      <c r="I2" s="102" t="s">
        <v>113</v>
      </c>
      <c r="K2" s="137" t="s">
        <v>255</v>
      </c>
    </row>
    <row r="3" spans="2:11">
      <c r="B3" s="99" t="s">
        <v>138</v>
      </c>
      <c r="C3" s="99" t="s">
        <v>15</v>
      </c>
      <c r="D3" s="101">
        <v>45.434047804201981</v>
      </c>
      <c r="E3" s="101">
        <v>16.87973429416656</v>
      </c>
      <c r="F3" s="101">
        <v>16.035299666734975</v>
      </c>
      <c r="G3" s="101">
        <v>13.994354434822897</v>
      </c>
      <c r="H3" s="101">
        <v>7.6565638000735863</v>
      </c>
      <c r="I3" s="101">
        <v>100</v>
      </c>
    </row>
    <row r="4" spans="2:11" ht="17.25" customHeight="1">
      <c r="B4" s="99"/>
      <c r="C4" s="132" t="s">
        <v>14</v>
      </c>
      <c r="D4" s="101">
        <v>7.129627208129949</v>
      </c>
      <c r="E4" s="101">
        <v>11.425022934450801</v>
      </c>
      <c r="F4" s="101">
        <v>40.989235037995037</v>
      </c>
      <c r="G4" s="101">
        <v>33.674722055993392</v>
      </c>
      <c r="H4" s="101">
        <v>6.7813927634308193</v>
      </c>
      <c r="I4" s="101">
        <v>100</v>
      </c>
    </row>
    <row r="5" spans="2:11">
      <c r="B5" s="99" t="s">
        <v>110</v>
      </c>
      <c r="C5" s="99"/>
      <c r="D5" s="101"/>
      <c r="E5" s="101"/>
      <c r="F5" s="101"/>
      <c r="G5" s="101"/>
      <c r="H5" s="101"/>
      <c r="I5" s="101"/>
    </row>
    <row r="6" spans="2:11">
      <c r="B6" s="99" t="s">
        <v>139</v>
      </c>
      <c r="C6" s="99" t="s">
        <v>15</v>
      </c>
      <c r="D6" s="101">
        <v>26.799949386308995</v>
      </c>
      <c r="E6" s="101">
        <v>18.575224598253829</v>
      </c>
      <c r="F6" s="101">
        <v>19.815260027837532</v>
      </c>
      <c r="G6" s="101">
        <v>19.865873718840945</v>
      </c>
      <c r="H6" s="101">
        <v>14.943692268758699</v>
      </c>
      <c r="I6" s="101">
        <v>100</v>
      </c>
    </row>
    <row r="7" spans="2:11">
      <c r="B7" s="99"/>
      <c r="C7" s="132" t="s">
        <v>14</v>
      </c>
      <c r="D7" s="101">
        <v>1.9455252918287937</v>
      </c>
      <c r="E7" s="101">
        <v>10.116731517509727</v>
      </c>
      <c r="F7" s="101">
        <v>25.291828793774318</v>
      </c>
      <c r="G7" s="101">
        <v>43.190661478599225</v>
      </c>
      <c r="H7" s="101">
        <v>19.455252918287936</v>
      </c>
      <c r="I7" s="101">
        <v>100</v>
      </c>
    </row>
    <row r="9" spans="2:11">
      <c r="B9" s="112"/>
      <c r="D9" s="113"/>
      <c r="E9" s="113"/>
      <c r="F9" s="113"/>
      <c r="G9" s="113"/>
      <c r="H9" s="113"/>
      <c r="I9" s="113"/>
    </row>
    <row r="10" spans="2:11">
      <c r="D10" s="114"/>
      <c r="E10" s="114"/>
      <c r="F10" s="114"/>
      <c r="G10" s="114"/>
      <c r="H10" s="114"/>
      <c r="I10" s="114"/>
    </row>
    <row r="11" spans="2:11">
      <c r="D11" s="114"/>
      <c r="E11" s="114"/>
      <c r="F11" s="114"/>
      <c r="G11" s="114"/>
      <c r="H11" s="114"/>
      <c r="I11" s="114"/>
    </row>
    <row r="12" spans="2:11">
      <c r="D12" s="115"/>
      <c r="E12" s="115"/>
      <c r="F12" s="115"/>
      <c r="G12" s="115"/>
      <c r="H12" s="115"/>
      <c r="I12" s="115"/>
    </row>
    <row r="13" spans="2:11">
      <c r="D13" s="114"/>
      <c r="E13" s="114"/>
      <c r="F13" s="114"/>
      <c r="G13" s="114"/>
      <c r="H13" s="114"/>
      <c r="I13" s="114"/>
    </row>
    <row r="14" spans="2:11">
      <c r="D14" s="114"/>
      <c r="E14" s="114"/>
      <c r="F14" s="114"/>
      <c r="G14" s="114"/>
      <c r="H14" s="114"/>
      <c r="I14" s="114"/>
    </row>
    <row r="15" spans="2:11">
      <c r="K15" s="39" t="s">
        <v>140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0"/>
  <sheetViews>
    <sheetView topLeftCell="A4" zoomScaleNormal="100" workbookViewId="0">
      <selection activeCell="T27" sqref="T27"/>
    </sheetView>
  </sheetViews>
  <sheetFormatPr defaultRowHeight="14.4"/>
  <cols>
    <col min="1" max="1" width="3.33203125" style="19" customWidth="1"/>
    <col min="2" max="2" width="13.6640625" style="21" customWidth="1"/>
    <col min="3" max="21" width="7.109375" style="21" customWidth="1"/>
  </cols>
  <sheetData>
    <row r="2" spans="1:22" s="12" customFormat="1" ht="36">
      <c r="A2" s="19"/>
      <c r="B2" s="129" t="s">
        <v>141</v>
      </c>
      <c r="C2" s="92">
        <v>1861</v>
      </c>
      <c r="D2" s="92">
        <v>1871</v>
      </c>
      <c r="E2" s="92">
        <v>1881</v>
      </c>
      <c r="F2" s="92"/>
      <c r="G2" s="92">
        <v>1901</v>
      </c>
      <c r="H2" s="92">
        <v>1911</v>
      </c>
      <c r="I2" s="92">
        <v>1921</v>
      </c>
      <c r="J2" s="92">
        <v>1931</v>
      </c>
      <c r="K2" s="92">
        <v>1936</v>
      </c>
      <c r="L2" s="92"/>
      <c r="M2" s="92">
        <v>1951</v>
      </c>
      <c r="N2" s="92">
        <v>1961</v>
      </c>
      <c r="O2" s="92">
        <v>1971</v>
      </c>
      <c r="P2" s="92">
        <v>1981</v>
      </c>
      <c r="Q2" s="92">
        <v>1991</v>
      </c>
      <c r="R2" s="92">
        <v>2001</v>
      </c>
      <c r="S2" s="92">
        <v>2011</v>
      </c>
      <c r="T2" s="92">
        <v>2021</v>
      </c>
      <c r="U2" s="92">
        <v>2024</v>
      </c>
    </row>
    <row r="3" spans="1:22">
      <c r="B3" s="31" t="s">
        <v>142</v>
      </c>
      <c r="C3" s="105">
        <v>100</v>
      </c>
      <c r="D3" s="105">
        <v>138.07493829930448</v>
      </c>
      <c r="E3" s="105">
        <v>162.93470944581557</v>
      </c>
      <c r="F3" s="105"/>
      <c r="G3" s="105">
        <v>211.44267444469375</v>
      </c>
      <c r="H3" s="105">
        <v>272.89656719766657</v>
      </c>
      <c r="I3" s="105">
        <v>305.69890060578865</v>
      </c>
      <c r="J3" s="105">
        <v>387.25600179492932</v>
      </c>
      <c r="K3" s="105">
        <v>444.06551492034998</v>
      </c>
      <c r="L3" s="105"/>
      <c r="M3" s="105">
        <v>601.70518285842491</v>
      </c>
      <c r="N3" s="105">
        <v>700.06730984967464</v>
      </c>
      <c r="O3" s="105">
        <v>801.59299977563387</v>
      </c>
      <c r="P3" s="105">
        <v>832.4433475431905</v>
      </c>
      <c r="Q3" s="105">
        <v>768.02782140453223</v>
      </c>
      <c r="R3" s="105">
        <v>710.18622391743327</v>
      </c>
      <c r="S3" s="105">
        <v>708.84002692393983</v>
      </c>
      <c r="T3" s="105">
        <v>708.88490015705634</v>
      </c>
      <c r="U3" s="105">
        <v>708.61566075835765</v>
      </c>
    </row>
    <row r="4" spans="1:22">
      <c r="B4" s="31" t="s">
        <v>143</v>
      </c>
      <c r="C4" s="105">
        <v>100</v>
      </c>
      <c r="D4" s="105">
        <v>106.82175708872236</v>
      </c>
      <c r="E4" s="105">
        <v>119.05953829343707</v>
      </c>
      <c r="F4" s="105"/>
      <c r="G4" s="105">
        <v>146.67668916562695</v>
      </c>
      <c r="H4" s="105">
        <v>160.67279898948414</v>
      </c>
      <c r="I4" s="105">
        <v>172.71374658059716</v>
      </c>
      <c r="J4" s="105">
        <v>180.97843354540734</v>
      </c>
      <c r="K4" s="105">
        <v>189.40043241400153</v>
      </c>
      <c r="L4" s="105"/>
      <c r="M4" s="105">
        <v>228.74700681168292</v>
      </c>
      <c r="N4" s="105">
        <v>240.92589291941445</v>
      </c>
      <c r="O4" s="105">
        <v>249.97326472571157</v>
      </c>
      <c r="P4" s="105">
        <v>271.3033639949474</v>
      </c>
      <c r="Q4" s="105">
        <v>285.92717156296737</v>
      </c>
      <c r="R4" s="105">
        <v>287.07252621219283</v>
      </c>
      <c r="S4" s="105">
        <v>289.59881589857645</v>
      </c>
      <c r="T4" s="105">
        <v>279.52310470153361</v>
      </c>
      <c r="U4" s="105">
        <v>275.96770068891766</v>
      </c>
    </row>
    <row r="5" spans="1:22">
      <c r="V5" s="39"/>
    </row>
    <row r="7" spans="1:22">
      <c r="B7" s="31"/>
      <c r="C7" s="31">
        <v>1881</v>
      </c>
      <c r="D7" s="31"/>
      <c r="E7" s="31">
        <v>2024</v>
      </c>
      <c r="F7" s="31"/>
      <c r="I7" s="10" t="s">
        <v>256</v>
      </c>
      <c r="L7" s="104"/>
    </row>
    <row r="8" spans="1:22" ht="26.7" customHeight="1">
      <c r="B8" s="97" t="s">
        <v>144</v>
      </c>
      <c r="C8" s="22" t="s">
        <v>142</v>
      </c>
      <c r="D8" s="22" t="s">
        <v>143</v>
      </c>
      <c r="E8" s="22" t="s">
        <v>142</v>
      </c>
      <c r="F8" s="22" t="s">
        <v>143</v>
      </c>
      <c r="I8" s="241"/>
      <c r="J8" s="241"/>
    </row>
    <row r="9" spans="1:22" ht="34.950000000000003" customHeight="1">
      <c r="B9" s="103" t="s">
        <v>145</v>
      </c>
      <c r="C9" s="105"/>
      <c r="D9" s="105"/>
      <c r="E9" s="105"/>
      <c r="F9" s="105"/>
      <c r="H9" s="128"/>
      <c r="I9" s="128"/>
      <c r="J9" s="128"/>
      <c r="K9" s="128"/>
    </row>
    <row r="10" spans="1:22">
      <c r="B10" s="103" t="s">
        <v>146</v>
      </c>
      <c r="C10" s="105"/>
      <c r="D10" s="105"/>
      <c r="E10" s="105"/>
      <c r="F10" s="105"/>
      <c r="H10" s="127"/>
      <c r="I10" s="126"/>
      <c r="J10" s="126"/>
    </row>
    <row r="11" spans="1:22">
      <c r="B11" s="103" t="s">
        <v>147</v>
      </c>
      <c r="C11" s="105">
        <v>4.1188609162195622</v>
      </c>
      <c r="D11" s="105">
        <v>4.4933264158263491</v>
      </c>
      <c r="E11" s="105">
        <v>24.7</v>
      </c>
      <c r="F11" s="105">
        <v>24.8</v>
      </c>
      <c r="H11" s="127"/>
      <c r="I11" s="126"/>
      <c r="J11" s="126"/>
    </row>
    <row r="12" spans="1:22">
      <c r="B12" s="124"/>
      <c r="C12" s="125"/>
      <c r="D12" s="125"/>
      <c r="E12" s="126"/>
      <c r="F12" s="126"/>
      <c r="G12" s="126"/>
      <c r="H12" s="127"/>
      <c r="I12" s="126"/>
      <c r="J12" s="126"/>
    </row>
    <row r="13" spans="1:22">
      <c r="C13" s="125"/>
      <c r="D13" s="125"/>
      <c r="E13" s="126"/>
      <c r="F13" s="126"/>
      <c r="G13" s="126"/>
      <c r="H13" s="126"/>
      <c r="I13" s="126"/>
      <c r="J13" s="126"/>
    </row>
    <row r="19" spans="9:16" ht="15" customHeight="1">
      <c r="I19" s="242" t="s">
        <v>16</v>
      </c>
      <c r="J19" s="242"/>
      <c r="K19" s="242"/>
      <c r="L19" s="242"/>
      <c r="M19" s="242"/>
      <c r="N19" s="242"/>
      <c r="O19" s="242"/>
      <c r="P19" s="242"/>
    </row>
    <row r="20" spans="9:16">
      <c r="I20" s="39" t="s">
        <v>261</v>
      </c>
    </row>
  </sheetData>
  <mergeCells count="2">
    <mergeCell ref="I8:J8"/>
    <mergeCell ref="I19:P19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H19" sqref="H19"/>
    </sheetView>
  </sheetViews>
  <sheetFormatPr defaultRowHeight="14.4"/>
  <cols>
    <col min="1" max="1" width="3.33203125" style="19" customWidth="1"/>
    <col min="2" max="2" width="8.88671875" style="21"/>
    <col min="3" max="3" width="9.33203125" style="21" bestFit="1" customWidth="1"/>
    <col min="4" max="5" width="8.88671875" style="21"/>
  </cols>
  <sheetData>
    <row r="2" spans="2:7">
      <c r="B2" s="106"/>
      <c r="G2" s="54" t="s">
        <v>257</v>
      </c>
    </row>
    <row r="4" spans="2:7">
      <c r="B4" s="31"/>
      <c r="C4" s="31"/>
      <c r="D4" s="108" t="s">
        <v>148</v>
      </c>
      <c r="E4" s="108" t="s">
        <v>149</v>
      </c>
    </row>
    <row r="5" spans="2:7">
      <c r="B5" s="31">
        <v>1951</v>
      </c>
      <c r="C5" s="134" t="s">
        <v>142</v>
      </c>
      <c r="D5" s="105">
        <v>5.13</v>
      </c>
      <c r="E5" s="105">
        <v>2.25</v>
      </c>
    </row>
    <row r="6" spans="2:7">
      <c r="B6" s="31"/>
      <c r="C6" s="135" t="s">
        <v>143</v>
      </c>
      <c r="D6" s="105">
        <v>2.04</v>
      </c>
      <c r="E6" s="105">
        <v>0.69</v>
      </c>
    </row>
    <row r="7" spans="2:7">
      <c r="B7" s="31">
        <v>1991</v>
      </c>
      <c r="C7" s="134" t="s">
        <v>142</v>
      </c>
      <c r="D7" s="105">
        <v>21.61</v>
      </c>
      <c r="E7" s="105">
        <v>7.07</v>
      </c>
    </row>
    <row r="8" spans="2:7">
      <c r="B8" s="31"/>
      <c r="C8" s="135" t="s">
        <v>143</v>
      </c>
      <c r="D8" s="105">
        <v>14.63</v>
      </c>
      <c r="E8" s="105">
        <v>2.48</v>
      </c>
    </row>
    <row r="9" spans="2:7">
      <c r="B9" s="31">
        <v>2024</v>
      </c>
      <c r="C9" s="134" t="s">
        <v>142</v>
      </c>
      <c r="D9" s="105">
        <v>34.120157207477469</v>
      </c>
      <c r="E9" s="105">
        <v>20.938863009727719</v>
      </c>
    </row>
    <row r="10" spans="2:7">
      <c r="B10" s="31"/>
      <c r="C10" s="133" t="s">
        <v>143</v>
      </c>
      <c r="D10" s="105">
        <v>33.625888241802954</v>
      </c>
      <c r="E10" s="105">
        <v>13.727650387425815</v>
      </c>
    </row>
    <row r="13" spans="2:7">
      <c r="D13" s="107"/>
    </row>
    <row r="14" spans="2:7">
      <c r="D14" s="107"/>
    </row>
    <row r="15" spans="2:7">
      <c r="D15" s="107"/>
    </row>
    <row r="16" spans="2:7">
      <c r="D16" s="107"/>
      <c r="G16" s="39" t="s">
        <v>16</v>
      </c>
    </row>
    <row r="17" spans="4:7">
      <c r="D17" s="107"/>
      <c r="G17" s="39" t="s">
        <v>268</v>
      </c>
    </row>
    <row r="18" spans="4:7">
      <c r="D18" s="107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O26"/>
  <sheetViews>
    <sheetView zoomScaleNormal="100" workbookViewId="0">
      <selection activeCell="K20" sqref="K20"/>
    </sheetView>
  </sheetViews>
  <sheetFormatPr defaultRowHeight="14.4"/>
  <cols>
    <col min="1" max="1" width="3.33203125" style="19" customWidth="1"/>
    <col min="2" max="2" width="10.6640625" style="21" customWidth="1"/>
    <col min="3" max="3" width="9.33203125" style="21" bestFit="1" customWidth="1"/>
    <col min="4" max="6" width="8.88671875" style="21"/>
    <col min="7" max="7" width="9.88671875" style="21" customWidth="1"/>
  </cols>
  <sheetData>
    <row r="2" spans="2:9">
      <c r="B2" s="104" t="s">
        <v>150</v>
      </c>
      <c r="I2" s="10" t="s">
        <v>258</v>
      </c>
    </row>
    <row r="4" spans="2:9">
      <c r="B4" s="31"/>
      <c r="C4" s="31"/>
      <c r="D4" s="47" t="s">
        <v>111</v>
      </c>
      <c r="E4" s="47" t="s">
        <v>112</v>
      </c>
      <c r="F4" s="47" t="s">
        <v>113</v>
      </c>
      <c r="I4" s="131"/>
    </row>
    <row r="5" spans="2:9">
      <c r="B5" s="31">
        <v>1951</v>
      </c>
      <c r="C5" s="31" t="s">
        <v>142</v>
      </c>
      <c r="D5" s="34">
        <v>69.7</v>
      </c>
      <c r="E5" s="34">
        <v>10.9</v>
      </c>
      <c r="F5" s="34">
        <v>39.4</v>
      </c>
    </row>
    <row r="6" spans="2:9">
      <c r="B6" s="31"/>
      <c r="C6" s="31" t="s">
        <v>143</v>
      </c>
      <c r="D6" s="34">
        <v>84.110371542418136</v>
      </c>
      <c r="E6" s="34">
        <v>31.950645191673733</v>
      </c>
      <c r="F6" s="34">
        <v>57.48456267029384</v>
      </c>
    </row>
    <row r="7" spans="2:9">
      <c r="B7" s="31" t="s">
        <v>110</v>
      </c>
      <c r="C7" s="31"/>
      <c r="D7" s="34"/>
      <c r="E7" s="34"/>
      <c r="F7" s="34"/>
    </row>
    <row r="8" spans="2:9">
      <c r="B8" s="31">
        <v>2024</v>
      </c>
      <c r="C8" s="31" t="s">
        <v>142</v>
      </c>
      <c r="D8" s="34">
        <v>69.163246810113961</v>
      </c>
      <c r="E8" s="34">
        <v>50.11842539200304</v>
      </c>
      <c r="F8" s="34">
        <v>59.551406205866932</v>
      </c>
    </row>
    <row r="9" spans="2:9">
      <c r="B9" s="31"/>
      <c r="C9" s="31" t="s">
        <v>143</v>
      </c>
      <c r="D9" s="34">
        <v>66.287945404749522</v>
      </c>
      <c r="E9" s="34">
        <v>43.566975835610279</v>
      </c>
      <c r="F9" s="34">
        <v>54.936121662915184</v>
      </c>
    </row>
    <row r="15" spans="2:9">
      <c r="B15" s="104" t="s">
        <v>151</v>
      </c>
      <c r="I15" s="39" t="s">
        <v>152</v>
      </c>
    </row>
    <row r="16" spans="2:9">
      <c r="I16" s="39" t="s">
        <v>262</v>
      </c>
    </row>
    <row r="18" spans="2:15">
      <c r="B18" s="31"/>
      <c r="C18" s="31">
        <v>1951</v>
      </c>
      <c r="D18" s="31"/>
      <c r="E18" s="31" t="s">
        <v>110</v>
      </c>
      <c r="F18" s="64">
        <v>2024</v>
      </c>
      <c r="G18" s="31"/>
    </row>
    <row r="19" spans="2:15">
      <c r="B19" s="31"/>
      <c r="C19" s="31" t="s">
        <v>142</v>
      </c>
      <c r="D19" s="31" t="s">
        <v>143</v>
      </c>
      <c r="E19" s="31"/>
      <c r="F19" s="31" t="s">
        <v>142</v>
      </c>
      <c r="G19" s="31" t="s">
        <v>143</v>
      </c>
      <c r="J19" s="214"/>
      <c r="K19" s="214"/>
      <c r="L19" s="214"/>
      <c r="M19" s="214"/>
      <c r="N19" s="214"/>
      <c r="O19" s="214"/>
    </row>
    <row r="20" spans="2:15">
      <c r="B20" s="103" t="s">
        <v>153</v>
      </c>
      <c r="C20" s="109">
        <v>8.7609228473998293</v>
      </c>
      <c r="D20" s="109">
        <v>61.341888041057246</v>
      </c>
      <c r="E20" s="109"/>
      <c r="F20" s="109">
        <v>0.2</v>
      </c>
      <c r="G20" s="109">
        <v>5.1101703092058814</v>
      </c>
      <c r="J20" s="214"/>
      <c r="K20" s="214"/>
      <c r="L20" s="214"/>
      <c r="M20" s="214"/>
      <c r="N20" s="214"/>
      <c r="O20" s="214"/>
    </row>
    <row r="21" spans="2:15">
      <c r="B21" s="103" t="s">
        <v>154</v>
      </c>
      <c r="C21" s="109">
        <v>35.208866155157715</v>
      </c>
      <c r="D21" s="109">
        <v>21.16462124842861</v>
      </c>
      <c r="E21" s="109"/>
      <c r="F21" s="109">
        <v>11.959561481231454</v>
      </c>
      <c r="G21" s="109">
        <v>21.210689859994723</v>
      </c>
    </row>
    <row r="22" spans="2:15">
      <c r="B22" s="103" t="s">
        <v>129</v>
      </c>
      <c r="C22" s="109">
        <v>56.030210997442452</v>
      </c>
      <c r="D22" s="109">
        <v>17.493490710514145</v>
      </c>
      <c r="E22" s="109"/>
      <c r="F22" s="109">
        <v>87.84</v>
      </c>
      <c r="G22" s="109">
        <v>73.6791398307994</v>
      </c>
    </row>
    <row r="26" spans="2:15">
      <c r="D26" s="138"/>
      <c r="E26" s="138"/>
      <c r="F26" s="138"/>
      <c r="G26" s="138"/>
      <c r="H26" s="138"/>
      <c r="I26" s="138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2" sqref="G2"/>
    </sheetView>
  </sheetViews>
  <sheetFormatPr defaultRowHeight="14.4"/>
  <cols>
    <col min="1" max="1" width="3.33203125" style="8" customWidth="1"/>
    <col min="2" max="2" width="6.33203125" style="21" customWidth="1"/>
    <col min="3" max="5" width="9.6640625" style="21" customWidth="1"/>
  </cols>
  <sheetData>
    <row r="1" spans="2:12">
      <c r="B1" s="30"/>
      <c r="C1" s="30"/>
      <c r="D1" s="30"/>
    </row>
    <row r="2" spans="2:12">
      <c r="B2" s="139"/>
      <c r="C2" s="140" t="s">
        <v>145</v>
      </c>
      <c r="D2" s="140" t="s">
        <v>146</v>
      </c>
      <c r="E2" s="140" t="s">
        <v>147</v>
      </c>
      <c r="G2" s="54" t="s">
        <v>155</v>
      </c>
    </row>
    <row r="3" spans="2:12">
      <c r="B3" s="141">
        <v>1881</v>
      </c>
      <c r="C3" s="142">
        <v>526571</v>
      </c>
      <c r="D3" s="33">
        <v>991318</v>
      </c>
      <c r="E3" s="139">
        <v>71175</v>
      </c>
    </row>
    <row r="4" spans="2:12">
      <c r="B4" s="141">
        <v>1901</v>
      </c>
      <c r="C4" s="142">
        <v>689123</v>
      </c>
      <c r="D4" s="33">
        <v>1157247</v>
      </c>
      <c r="E4" s="139">
        <v>110262</v>
      </c>
      <c r="L4" s="143"/>
    </row>
    <row r="5" spans="2:12">
      <c r="B5" s="141">
        <v>1911</v>
      </c>
      <c r="C5" s="142">
        <v>742817</v>
      </c>
      <c r="D5" s="33">
        <v>1254783</v>
      </c>
      <c r="E5" s="139">
        <v>127117</v>
      </c>
      <c r="L5" s="144"/>
    </row>
    <row r="6" spans="2:12">
      <c r="B6" s="141">
        <v>1921</v>
      </c>
      <c r="C6" s="35">
        <v>774984</v>
      </c>
      <c r="D6" s="35">
        <v>1353291</v>
      </c>
      <c r="E6" s="139">
        <v>147715</v>
      </c>
      <c r="L6" s="145"/>
    </row>
    <row r="7" spans="2:12">
      <c r="B7" s="141">
        <v>1931</v>
      </c>
      <c r="C7" s="142">
        <v>846607</v>
      </c>
      <c r="D7" s="33">
        <v>1461161</v>
      </c>
      <c r="E7" s="139">
        <v>178303</v>
      </c>
      <c r="L7" s="144"/>
    </row>
    <row r="8" spans="2:12">
      <c r="B8" s="141">
        <v>1936</v>
      </c>
      <c r="C8" s="142">
        <v>934685</v>
      </c>
      <c r="D8" s="33">
        <v>1515629</v>
      </c>
      <c r="E8" s="139">
        <v>186645</v>
      </c>
      <c r="L8" s="144"/>
    </row>
    <row r="9" spans="2:12">
      <c r="B9" s="141">
        <v>1951</v>
      </c>
      <c r="C9" s="142">
        <v>985708</v>
      </c>
      <c r="D9" s="33">
        <v>2005990</v>
      </c>
      <c r="E9" s="139">
        <v>228787</v>
      </c>
      <c r="L9" s="144"/>
    </row>
    <row r="10" spans="2:12">
      <c r="B10" s="146">
        <v>1961</v>
      </c>
      <c r="C10" s="142">
        <v>992882</v>
      </c>
      <c r="D10" s="33">
        <v>2155151</v>
      </c>
      <c r="E10" s="139">
        <v>273184</v>
      </c>
      <c r="L10" s="144"/>
    </row>
    <row r="11" spans="2:12">
      <c r="B11" s="146">
        <v>1971</v>
      </c>
      <c r="C11" s="142">
        <v>1065655</v>
      </c>
      <c r="D11" s="33">
        <v>2183270</v>
      </c>
      <c r="E11" s="139">
        <v>333862</v>
      </c>
      <c r="L11" s="145"/>
    </row>
    <row r="12" spans="2:12">
      <c r="B12" s="141">
        <v>1981</v>
      </c>
      <c r="C12" s="147">
        <v>1033896</v>
      </c>
      <c r="D12" s="35">
        <v>2429799</v>
      </c>
      <c r="E12" s="139">
        <v>407922</v>
      </c>
    </row>
    <row r="13" spans="2:12">
      <c r="B13" s="146">
        <v>1991</v>
      </c>
      <c r="C13" s="142">
        <v>818207</v>
      </c>
      <c r="D13" s="33">
        <v>2715646</v>
      </c>
      <c r="E13" s="139">
        <v>498032</v>
      </c>
    </row>
    <row r="14" spans="2:12">
      <c r="B14" s="146">
        <v>2001</v>
      </c>
      <c r="C14" s="142">
        <v>671257</v>
      </c>
      <c r="D14" s="33">
        <v>2710185</v>
      </c>
      <c r="E14" s="139">
        <v>639265</v>
      </c>
    </row>
    <row r="15" spans="2:12">
      <c r="B15" s="146">
        <v>2011</v>
      </c>
      <c r="C15" s="142">
        <v>593311</v>
      </c>
      <c r="D15" s="33">
        <v>2687392</v>
      </c>
      <c r="E15" s="139">
        <v>771863</v>
      </c>
      <c r="G15" s="18" t="s">
        <v>16</v>
      </c>
    </row>
    <row r="16" spans="2:12">
      <c r="B16" s="146">
        <v>2021</v>
      </c>
      <c r="C16" s="142">
        <v>491274</v>
      </c>
      <c r="D16" s="33">
        <v>2512878</v>
      </c>
      <c r="E16" s="139">
        <v>918789</v>
      </c>
      <c r="G16" s="17"/>
    </row>
    <row r="17" spans="2:19">
      <c r="B17" s="146">
        <v>2024</v>
      </c>
      <c r="C17" s="142">
        <v>458186</v>
      </c>
      <c r="D17" s="33">
        <v>2459594</v>
      </c>
      <c r="E17" s="139">
        <v>959615</v>
      </c>
    </row>
    <row r="21" spans="2:19">
      <c r="C21"/>
      <c r="D21"/>
      <c r="E21"/>
    </row>
    <row r="22" spans="2:19">
      <c r="C22"/>
      <c r="D22" s="144"/>
      <c r="E22" s="144"/>
      <c r="F22" s="144"/>
      <c r="G22" s="144"/>
      <c r="H22" s="144"/>
      <c r="I22" s="144"/>
      <c r="J22" s="145"/>
      <c r="R22" s="148"/>
      <c r="S22" s="148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topLeftCell="M1" zoomScaleNormal="100" workbookViewId="0">
      <selection activeCell="V24" sqref="V24"/>
    </sheetView>
  </sheetViews>
  <sheetFormatPr defaultRowHeight="14.4"/>
  <sheetData>
    <row r="2" spans="1:26">
      <c r="A2" s="21" t="s">
        <v>19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L2" s="21"/>
      <c r="O2" s="54" t="s">
        <v>156</v>
      </c>
    </row>
    <row r="3" spans="1:26">
      <c r="A3" s="21"/>
      <c r="B3" s="161" t="s">
        <v>157</v>
      </c>
      <c r="C3" s="161" t="s">
        <v>158</v>
      </c>
      <c r="D3" s="161" t="s">
        <v>159</v>
      </c>
      <c r="E3" s="21"/>
      <c r="F3" s="108" t="s">
        <v>157</v>
      </c>
      <c r="G3" s="108" t="s">
        <v>158</v>
      </c>
      <c r="H3" s="108" t="s">
        <v>159</v>
      </c>
      <c r="I3" s="21"/>
      <c r="J3" s="108" t="s">
        <v>157</v>
      </c>
      <c r="K3" s="108" t="s">
        <v>158</v>
      </c>
      <c r="L3" s="108" t="s">
        <v>159</v>
      </c>
    </row>
    <row r="4" spans="1:26">
      <c r="A4" s="31" t="s">
        <v>160</v>
      </c>
      <c r="B4" s="162">
        <v>103969</v>
      </c>
      <c r="C4" s="162">
        <v>100750</v>
      </c>
      <c r="D4" s="162">
        <v>204719</v>
      </c>
      <c r="E4" s="21"/>
      <c r="F4" s="31">
        <v>160016</v>
      </c>
      <c r="G4" s="31">
        <v>152217</v>
      </c>
      <c r="H4" s="31">
        <v>312233</v>
      </c>
      <c r="I4" s="21"/>
      <c r="J4" s="163">
        <v>67306</v>
      </c>
      <c r="K4" s="163">
        <v>63261</v>
      </c>
      <c r="L4" s="163">
        <v>130567</v>
      </c>
      <c r="U4" s="149"/>
      <c r="Z4" s="149"/>
    </row>
    <row r="5" spans="1:26">
      <c r="A5" s="31" t="s">
        <v>161</v>
      </c>
      <c r="B5" s="162">
        <v>86868</v>
      </c>
      <c r="C5" s="162">
        <v>84315</v>
      </c>
      <c r="D5" s="162">
        <v>171183</v>
      </c>
      <c r="E5" s="21"/>
      <c r="F5" s="31">
        <v>176991</v>
      </c>
      <c r="G5" s="31">
        <v>168781</v>
      </c>
      <c r="H5" s="31">
        <v>345772</v>
      </c>
      <c r="I5" s="21"/>
      <c r="J5" s="163">
        <v>78073</v>
      </c>
      <c r="K5" s="163">
        <v>73648</v>
      </c>
      <c r="L5" s="163">
        <v>151721</v>
      </c>
      <c r="P5" s="149" t="s">
        <v>162</v>
      </c>
      <c r="U5" s="149" t="s">
        <v>163</v>
      </c>
      <c r="Z5" s="149" t="s">
        <v>164</v>
      </c>
    </row>
    <row r="6" spans="1:26">
      <c r="A6" s="31" t="s">
        <v>165</v>
      </c>
      <c r="B6" s="162">
        <v>77685</v>
      </c>
      <c r="C6" s="162">
        <v>72984</v>
      </c>
      <c r="D6" s="162">
        <v>150669</v>
      </c>
      <c r="E6" s="21"/>
      <c r="F6" s="31">
        <v>166403</v>
      </c>
      <c r="G6" s="31">
        <v>161300</v>
      </c>
      <c r="H6" s="31">
        <v>327703</v>
      </c>
      <c r="I6" s="21"/>
      <c r="J6" s="163">
        <v>90578</v>
      </c>
      <c r="K6" s="163">
        <v>85320</v>
      </c>
      <c r="L6" s="163">
        <v>175898</v>
      </c>
    </row>
    <row r="7" spans="1:26">
      <c r="A7" s="31" t="s">
        <v>166</v>
      </c>
      <c r="B7" s="162">
        <v>72005</v>
      </c>
      <c r="C7" s="162">
        <v>72579</v>
      </c>
      <c r="D7" s="162">
        <v>144584</v>
      </c>
      <c r="E7" s="21"/>
      <c r="F7" s="31">
        <v>154477</v>
      </c>
      <c r="G7" s="31">
        <v>152882</v>
      </c>
      <c r="H7" s="31">
        <v>307359</v>
      </c>
      <c r="I7" s="21"/>
      <c r="J7" s="163">
        <v>100881</v>
      </c>
      <c r="K7" s="163">
        <v>93589</v>
      </c>
      <c r="L7" s="163">
        <v>194470</v>
      </c>
    </row>
    <row r="8" spans="1:26">
      <c r="A8" s="31" t="s">
        <v>167</v>
      </c>
      <c r="B8" s="162">
        <v>67952</v>
      </c>
      <c r="C8" s="162">
        <v>70583</v>
      </c>
      <c r="D8" s="162">
        <v>138535</v>
      </c>
      <c r="E8" s="21"/>
      <c r="F8" s="31">
        <v>146675</v>
      </c>
      <c r="G8" s="31">
        <v>146285</v>
      </c>
      <c r="H8" s="31">
        <v>292960</v>
      </c>
      <c r="I8" s="21"/>
      <c r="J8" s="163">
        <v>107190</v>
      </c>
      <c r="K8" s="163">
        <v>100150</v>
      </c>
      <c r="L8" s="163">
        <v>207340</v>
      </c>
    </row>
    <row r="9" spans="1:26">
      <c r="A9" s="31" t="s">
        <v>168</v>
      </c>
      <c r="B9" s="162">
        <v>64391</v>
      </c>
      <c r="C9" s="162">
        <v>64076</v>
      </c>
      <c r="D9" s="162">
        <v>128467</v>
      </c>
      <c r="E9" s="21"/>
      <c r="F9" s="31">
        <v>128836</v>
      </c>
      <c r="G9" s="31">
        <v>132881</v>
      </c>
      <c r="H9" s="31">
        <v>261717</v>
      </c>
      <c r="I9" s="21"/>
      <c r="J9" s="163">
        <v>106160</v>
      </c>
      <c r="K9" s="163">
        <v>96510</v>
      </c>
      <c r="L9" s="163">
        <v>202670</v>
      </c>
    </row>
    <row r="10" spans="1:26">
      <c r="A10" s="31" t="s">
        <v>169</v>
      </c>
      <c r="B10" s="162">
        <v>60647</v>
      </c>
      <c r="C10" s="162">
        <v>59346</v>
      </c>
      <c r="D10" s="162">
        <v>119993</v>
      </c>
      <c r="E10" s="21"/>
      <c r="F10" s="31">
        <v>98894</v>
      </c>
      <c r="G10" s="31">
        <v>106909</v>
      </c>
      <c r="H10" s="31">
        <v>205803</v>
      </c>
      <c r="I10" s="21"/>
      <c r="J10" s="163">
        <v>107717</v>
      </c>
      <c r="K10" s="163">
        <v>102046</v>
      </c>
      <c r="L10" s="163">
        <v>209763</v>
      </c>
    </row>
    <row r="11" spans="1:26">
      <c r="A11" s="31" t="s">
        <v>170</v>
      </c>
      <c r="B11" s="162">
        <v>47444</v>
      </c>
      <c r="C11" s="162">
        <v>46036</v>
      </c>
      <c r="D11" s="162">
        <v>93480</v>
      </c>
      <c r="E11" s="21"/>
      <c r="F11" s="31">
        <v>93139</v>
      </c>
      <c r="G11" s="31">
        <v>96956</v>
      </c>
      <c r="H11" s="31">
        <v>190095</v>
      </c>
      <c r="I11" s="21"/>
      <c r="J11" s="163">
        <v>110771</v>
      </c>
      <c r="K11" s="163">
        <v>108441</v>
      </c>
      <c r="L11" s="163">
        <v>219212</v>
      </c>
    </row>
    <row r="12" spans="1:26">
      <c r="A12" s="31" t="s">
        <v>171</v>
      </c>
      <c r="B12" s="162">
        <v>52342</v>
      </c>
      <c r="C12" s="162">
        <v>53184</v>
      </c>
      <c r="D12" s="162">
        <v>105526</v>
      </c>
      <c r="E12" s="21"/>
      <c r="F12" s="31">
        <v>98825</v>
      </c>
      <c r="G12" s="31">
        <v>101474</v>
      </c>
      <c r="H12" s="31">
        <v>200299</v>
      </c>
      <c r="I12" s="21"/>
      <c r="J12" s="163">
        <v>118463</v>
      </c>
      <c r="K12" s="163">
        <v>120565</v>
      </c>
      <c r="L12" s="163">
        <v>239028</v>
      </c>
    </row>
    <row r="13" spans="1:26">
      <c r="A13" s="31" t="s">
        <v>172</v>
      </c>
      <c r="B13" s="162">
        <v>33739</v>
      </c>
      <c r="C13" s="162">
        <v>35736</v>
      </c>
      <c r="D13" s="162">
        <v>69475</v>
      </c>
      <c r="E13" s="21"/>
      <c r="F13" s="31">
        <v>79603</v>
      </c>
      <c r="G13" s="31">
        <v>82394</v>
      </c>
      <c r="H13" s="31">
        <v>161997</v>
      </c>
      <c r="I13" s="21"/>
      <c r="J13" s="163">
        <v>140605</v>
      </c>
      <c r="K13" s="163">
        <v>142757</v>
      </c>
      <c r="L13" s="163">
        <v>283362</v>
      </c>
    </row>
    <row r="14" spans="1:26">
      <c r="A14" s="31" t="s">
        <v>173</v>
      </c>
      <c r="B14" s="162">
        <v>39605</v>
      </c>
      <c r="C14" s="162">
        <v>42525</v>
      </c>
      <c r="D14" s="162">
        <v>82130</v>
      </c>
      <c r="E14" s="21"/>
      <c r="F14" s="31">
        <v>66228</v>
      </c>
      <c r="G14" s="31">
        <v>72423</v>
      </c>
      <c r="H14" s="31">
        <v>138651</v>
      </c>
      <c r="I14" s="21"/>
      <c r="J14" s="163">
        <v>148126</v>
      </c>
      <c r="K14" s="163">
        <v>153771</v>
      </c>
      <c r="L14" s="163">
        <v>301897</v>
      </c>
    </row>
    <row r="15" spans="1:26">
      <c r="A15" s="31" t="s">
        <v>174</v>
      </c>
      <c r="B15" s="162">
        <v>23278</v>
      </c>
      <c r="C15" s="162">
        <v>25558</v>
      </c>
      <c r="D15" s="162">
        <v>48836</v>
      </c>
      <c r="E15" s="21"/>
      <c r="F15" s="31">
        <v>52484</v>
      </c>
      <c r="G15" s="31">
        <v>65574</v>
      </c>
      <c r="H15" s="31">
        <v>118058</v>
      </c>
      <c r="I15" s="21"/>
      <c r="J15" s="163">
        <v>150316</v>
      </c>
      <c r="K15" s="163">
        <v>160610</v>
      </c>
      <c r="L15" s="163">
        <v>310926</v>
      </c>
    </row>
    <row r="16" spans="1:26">
      <c r="A16" s="31" t="s">
        <v>175</v>
      </c>
      <c r="B16" s="162">
        <v>28392</v>
      </c>
      <c r="C16" s="162">
        <v>31681</v>
      </c>
      <c r="D16" s="162">
        <v>60073</v>
      </c>
      <c r="E16" s="21"/>
      <c r="F16" s="31">
        <v>48383</v>
      </c>
      <c r="G16" s="31">
        <v>60713</v>
      </c>
      <c r="H16" s="31">
        <v>109096</v>
      </c>
      <c r="I16" s="21"/>
      <c r="J16" s="163">
        <v>139499</v>
      </c>
      <c r="K16" s="163">
        <v>151427</v>
      </c>
      <c r="L16" s="163">
        <v>290926</v>
      </c>
    </row>
    <row r="17" spans="1:15">
      <c r="A17" s="31" t="s">
        <v>176</v>
      </c>
      <c r="B17" s="162">
        <v>12048</v>
      </c>
      <c r="C17" s="162">
        <v>12615</v>
      </c>
      <c r="D17" s="162">
        <v>24663</v>
      </c>
      <c r="E17" s="21"/>
      <c r="F17" s="31">
        <v>41425</v>
      </c>
      <c r="G17" s="31">
        <v>49203</v>
      </c>
      <c r="H17" s="31">
        <v>90628</v>
      </c>
      <c r="I17" s="21"/>
      <c r="J17" s="163">
        <v>118915</v>
      </c>
      <c r="K17" s="163">
        <v>132960</v>
      </c>
      <c r="L17" s="163">
        <v>251875</v>
      </c>
    </row>
    <row r="18" spans="1:15">
      <c r="A18" s="31" t="s">
        <v>177</v>
      </c>
      <c r="B18" s="162">
        <v>11988</v>
      </c>
      <c r="C18" s="162">
        <v>13342</v>
      </c>
      <c r="D18" s="162">
        <v>25330</v>
      </c>
      <c r="E18" s="21"/>
      <c r="F18" s="31">
        <v>33680</v>
      </c>
      <c r="G18" s="31">
        <v>36685</v>
      </c>
      <c r="H18" s="31">
        <v>70365</v>
      </c>
      <c r="I18" s="21"/>
      <c r="J18" s="163">
        <v>103665</v>
      </c>
      <c r="K18" s="163">
        <v>117999</v>
      </c>
      <c r="L18" s="163">
        <v>221664</v>
      </c>
      <c r="O18" s="18" t="s">
        <v>16</v>
      </c>
    </row>
    <row r="19" spans="1:15">
      <c r="A19" s="31" t="s">
        <v>178</v>
      </c>
      <c r="B19" s="162">
        <v>4681</v>
      </c>
      <c r="C19" s="162">
        <v>4753</v>
      </c>
      <c r="D19" s="162">
        <v>9434</v>
      </c>
      <c r="E19" s="21"/>
      <c r="F19" s="31">
        <v>21605</v>
      </c>
      <c r="G19" s="31">
        <v>22725</v>
      </c>
      <c r="H19" s="31">
        <v>44330</v>
      </c>
      <c r="I19" s="21"/>
      <c r="J19" s="163">
        <v>92778</v>
      </c>
      <c r="K19" s="163">
        <v>111086</v>
      </c>
      <c r="L19" s="163">
        <v>203864</v>
      </c>
    </row>
    <row r="20" spans="1:15">
      <c r="A20" s="31" t="s">
        <v>179</v>
      </c>
      <c r="B20" s="162">
        <v>3975</v>
      </c>
      <c r="C20" s="162">
        <v>5128</v>
      </c>
      <c r="D20" s="162">
        <v>9103</v>
      </c>
      <c r="E20" s="21"/>
      <c r="F20" s="31">
        <v>10132</v>
      </c>
      <c r="G20" s="31">
        <v>11515</v>
      </c>
      <c r="H20" s="31">
        <v>21647</v>
      </c>
      <c r="I20" s="21"/>
      <c r="J20" s="163">
        <v>58564</v>
      </c>
      <c r="K20" s="163">
        <v>77490</v>
      </c>
      <c r="L20" s="163">
        <v>136054</v>
      </c>
    </row>
    <row r="21" spans="1:15">
      <c r="A21" s="31" t="s">
        <v>180</v>
      </c>
      <c r="B21" s="162">
        <v>821</v>
      </c>
      <c r="C21" s="162">
        <v>895</v>
      </c>
      <c r="D21" s="162">
        <v>1716</v>
      </c>
      <c r="E21" s="21"/>
      <c r="F21" s="31">
        <v>3748</v>
      </c>
      <c r="G21" s="31">
        <v>4578</v>
      </c>
      <c r="H21" s="31">
        <v>8326</v>
      </c>
      <c r="I21" s="21"/>
      <c r="J21" s="163">
        <v>37008</v>
      </c>
      <c r="K21" s="163">
        <v>57089</v>
      </c>
      <c r="L21" s="163">
        <v>94097</v>
      </c>
    </row>
    <row r="22" spans="1:15">
      <c r="A22" s="31" t="s">
        <v>181</v>
      </c>
      <c r="B22" s="162">
        <v>293</v>
      </c>
      <c r="C22" s="162">
        <v>419</v>
      </c>
      <c r="D22" s="162">
        <v>712</v>
      </c>
      <c r="E22" s="21"/>
      <c r="F22" s="31">
        <v>665</v>
      </c>
      <c r="G22" s="31">
        <v>930</v>
      </c>
      <c r="H22" s="31">
        <v>1595</v>
      </c>
      <c r="I22" s="21"/>
      <c r="J22" s="163">
        <v>13682</v>
      </c>
      <c r="K22" s="163">
        <v>27225</v>
      </c>
      <c r="L22" s="163">
        <v>40907</v>
      </c>
    </row>
    <row r="23" spans="1:15">
      <c r="A23" s="31" t="s">
        <v>182</v>
      </c>
      <c r="B23" s="162">
        <v>79</v>
      </c>
      <c r="C23" s="162">
        <v>138</v>
      </c>
      <c r="D23" s="162">
        <v>217</v>
      </c>
      <c r="E23" s="21"/>
      <c r="F23" s="31">
        <v>80</v>
      </c>
      <c r="G23" s="31">
        <v>171</v>
      </c>
      <c r="H23" s="31">
        <v>251</v>
      </c>
      <c r="I23" s="21"/>
      <c r="J23" s="163">
        <v>2890</v>
      </c>
      <c r="K23" s="163">
        <v>8264</v>
      </c>
      <c r="L23" s="163">
        <v>11154</v>
      </c>
    </row>
    <row r="25" spans="1:15">
      <c r="A25" s="31" t="s">
        <v>183</v>
      </c>
      <c r="B25" s="31">
        <v>149</v>
      </c>
      <c r="C25" s="31">
        <v>70</v>
      </c>
      <c r="D25" s="31">
        <v>219</v>
      </c>
    </row>
    <row r="30" spans="1:15">
      <c r="B30" s="161" t="s">
        <v>157</v>
      </c>
      <c r="C30" s="161" t="s">
        <v>158</v>
      </c>
      <c r="D30" s="21"/>
      <c r="E30" s="21"/>
      <c r="F30" s="161" t="s">
        <v>157</v>
      </c>
      <c r="G30" s="161" t="s">
        <v>158</v>
      </c>
      <c r="H30" s="21"/>
      <c r="I30" s="21"/>
      <c r="J30" s="161" t="s">
        <v>157</v>
      </c>
      <c r="K30" s="161" t="s">
        <v>158</v>
      </c>
    </row>
    <row r="31" spans="1:15">
      <c r="A31" s="31" t="s">
        <v>160</v>
      </c>
      <c r="B31" s="31">
        <f>-100*B4/SUM($B$4:$C$23)</f>
        <v>-6.5436842486208535</v>
      </c>
      <c r="C31" s="31">
        <f>100*C4/SUM($B$4:$C$23)</f>
        <v>6.3410842467326898</v>
      </c>
      <c r="D31" s="21"/>
      <c r="E31" s="31" t="s">
        <v>160</v>
      </c>
      <c r="F31" s="31">
        <f>-100*F4/SUM($F$4:$G$23)</f>
        <v>-4.9866542428288954</v>
      </c>
      <c r="G31" s="31">
        <f>100*G4/SUM($F$4:$G$23)</f>
        <v>4.7436103194723405</v>
      </c>
      <c r="H31" s="21"/>
      <c r="I31" s="31" t="s">
        <v>160</v>
      </c>
      <c r="J31" s="31">
        <f>-100*J4/SUM($J$4:$K$23)</f>
        <v>-1.7358561611597476</v>
      </c>
      <c r="K31" s="31">
        <f>100*K4/SUM($J$4:$K$23)</f>
        <v>1.6315335424943809</v>
      </c>
    </row>
    <row r="32" spans="1:15">
      <c r="A32" s="31" t="s">
        <v>161</v>
      </c>
      <c r="B32" s="31">
        <f t="shared" ref="B32:B50" si="0">-100*B5/SUM($B$4:$C$23)</f>
        <v>-5.4673678049148906</v>
      </c>
      <c r="C32" s="31">
        <f t="shared" ref="C32:C50" si="1">100*C5/SUM($B$4:$C$23)</f>
        <v>5.3066850447966916</v>
      </c>
      <c r="D32" s="21"/>
      <c r="E32" s="31" t="s">
        <v>161</v>
      </c>
      <c r="F32" s="31">
        <f t="shared" ref="F32:F50" si="2">-100*F5/SUM($F$4:$G$23)</f>
        <v>-5.5156541914091655</v>
      </c>
      <c r="G32" s="31">
        <f t="shared" ref="G32:G50" si="3">100*G5/SUM($F$4:$G$23)</f>
        <v>5.2598020807850698</v>
      </c>
      <c r="H32" s="21"/>
      <c r="I32" s="31" t="s">
        <v>161</v>
      </c>
      <c r="J32" s="31">
        <f t="shared" ref="J32:J50" si="4">-100*J5/SUM($J$4:$K$23)</f>
        <v>-2.013542597542938</v>
      </c>
      <c r="K32" s="31">
        <f>100*K5/SUM($J$4:$K$23)</f>
        <v>1.8994195845406516</v>
      </c>
    </row>
    <row r="33" spans="1:11">
      <c r="A33" s="31" t="s">
        <v>165</v>
      </c>
      <c r="B33" s="31">
        <f t="shared" si="0"/>
        <v>-4.8894007911407344</v>
      </c>
      <c r="C33" s="31">
        <f t="shared" si="1"/>
        <v>4.5935254854941796</v>
      </c>
      <c r="D33" s="21"/>
      <c r="E33" s="31" t="s">
        <v>165</v>
      </c>
      <c r="F33" s="31">
        <f t="shared" si="2"/>
        <v>-5.1856953427748271</v>
      </c>
      <c r="G33" s="31">
        <f t="shared" si="3"/>
        <v>5.0266681417377068</v>
      </c>
      <c r="H33" s="21"/>
      <c r="I33" s="31" t="s">
        <v>165</v>
      </c>
      <c r="J33" s="31">
        <f>-100*J6/SUM($J$4:$K$23)</f>
        <v>-2.3360529427618286</v>
      </c>
      <c r="K33" s="31">
        <f t="shared" ref="K33:K50" si="5">100*K6/SUM($J$4:$K$23)</f>
        <v>2.2004464337525582</v>
      </c>
    </row>
    <row r="34" spans="1:11">
      <c r="A34" s="31" t="s">
        <v>166</v>
      </c>
      <c r="B34" s="31">
        <f t="shared" si="0"/>
        <v>-4.5319083988683602</v>
      </c>
      <c r="C34" s="31">
        <f t="shared" si="1"/>
        <v>4.5680352709043364</v>
      </c>
      <c r="D34" s="21"/>
      <c r="E34" s="31" t="s">
        <v>166</v>
      </c>
      <c r="F34" s="31">
        <f t="shared" si="2"/>
        <v>-4.8140397677074747</v>
      </c>
      <c r="G34" s="31">
        <f t="shared" si="3"/>
        <v>4.7643340287981655</v>
      </c>
      <c r="H34" s="21"/>
      <c r="I34" s="31" t="s">
        <v>166</v>
      </c>
      <c r="J34" s="31">
        <f t="shared" si="4"/>
        <v>-2.6017725818494117</v>
      </c>
      <c r="K34" s="31">
        <f t="shared" si="5"/>
        <v>2.4137081726262091</v>
      </c>
    </row>
    <row r="35" spans="1:11">
      <c r="A35" s="31" t="s">
        <v>167</v>
      </c>
      <c r="B35" s="31">
        <f t="shared" si="0"/>
        <v>-4.2768174365655556</v>
      </c>
      <c r="C35" s="31">
        <f t="shared" si="1"/>
        <v>4.4424094231973541</v>
      </c>
      <c r="D35" s="21"/>
      <c r="E35" s="31" t="s">
        <v>167</v>
      </c>
      <c r="F35" s="31">
        <f t="shared" si="2"/>
        <v>-4.5709023539329081</v>
      </c>
      <c r="G35" s="31">
        <f t="shared" si="3"/>
        <v>4.5587485995914472</v>
      </c>
      <c r="H35" s="21"/>
      <c r="I35" s="31" t="s">
        <v>167</v>
      </c>
      <c r="J35" s="31">
        <f t="shared" si="4"/>
        <v>-2.7644849183536886</v>
      </c>
      <c r="K35" s="31">
        <f t="shared" si="5"/>
        <v>2.5829197180065484</v>
      </c>
    </row>
    <row r="36" spans="1:11">
      <c r="A36" s="31" t="s">
        <v>168</v>
      </c>
      <c r="B36" s="31">
        <f t="shared" si="0"/>
        <v>-4.0526923645793014</v>
      </c>
      <c r="C36" s="31">
        <f t="shared" si="1"/>
        <v>4.0328666421205339</v>
      </c>
      <c r="D36" s="21"/>
      <c r="E36" s="31" t="s">
        <v>168</v>
      </c>
      <c r="F36" s="31">
        <f t="shared" si="2"/>
        <v>-4.0149771649654005</v>
      </c>
      <c r="G36" s="31">
        <f t="shared" si="3"/>
        <v>4.1410334119172232</v>
      </c>
      <c r="H36" s="21"/>
      <c r="I36" s="31" t="s">
        <v>168</v>
      </c>
      <c r="J36" s="31">
        <f t="shared" si="4"/>
        <v>-2.7379206915983541</v>
      </c>
      <c r="K36" s="31">
        <f t="shared" si="5"/>
        <v>2.4890422564634247</v>
      </c>
    </row>
    <row r="37" spans="1:11">
      <c r="A37" s="31" t="s">
        <v>169</v>
      </c>
      <c r="B37" s="31">
        <f t="shared" si="0"/>
        <v>-3.8170494919265252</v>
      </c>
      <c r="C37" s="31">
        <f t="shared" si="1"/>
        <v>3.7351661112317438</v>
      </c>
      <c r="D37" s="21"/>
      <c r="E37" s="31" t="s">
        <v>169</v>
      </c>
      <c r="F37" s="31">
        <f t="shared" si="2"/>
        <v>-3.081880466267878</v>
      </c>
      <c r="G37" s="31">
        <f t="shared" si="3"/>
        <v>3.3316556997212428</v>
      </c>
      <c r="H37" s="21"/>
      <c r="I37" s="31" t="s">
        <v>169</v>
      </c>
      <c r="J37" s="31">
        <f t="shared" si="4"/>
        <v>-2.7780765178683109</v>
      </c>
      <c r="K37" s="31">
        <f t="shared" si="5"/>
        <v>2.631818527645494</v>
      </c>
    </row>
    <row r="38" spans="1:11">
      <c r="A38" s="31" t="s">
        <v>170</v>
      </c>
      <c r="B38" s="31">
        <f t="shared" si="0"/>
        <v>-2.9860684962976252</v>
      </c>
      <c r="C38" s="31">
        <f t="shared" si="1"/>
        <v>2.8974506638470086</v>
      </c>
      <c r="D38" s="21"/>
      <c r="E38" s="31" t="s">
        <v>170</v>
      </c>
      <c r="F38" s="31">
        <f t="shared" si="2"/>
        <v>-2.902534681049648</v>
      </c>
      <c r="G38" s="31">
        <f t="shared" si="3"/>
        <v>3.0214856562326164</v>
      </c>
      <c r="H38" s="21"/>
      <c r="I38" s="31" t="s">
        <v>170</v>
      </c>
      <c r="J38" s="31">
        <f t="shared" si="4"/>
        <v>-2.8568407397234483</v>
      </c>
      <c r="K38" s="31">
        <f t="shared" si="5"/>
        <v>2.7967488481312839</v>
      </c>
    </row>
    <row r="39" spans="1:11">
      <c r="A39" s="31" t="s">
        <v>171</v>
      </c>
      <c r="B39" s="31">
        <f t="shared" si="0"/>
        <v>-3.294342745831091</v>
      </c>
      <c r="C39" s="31">
        <f t="shared" si="1"/>
        <v>3.3473372166573832</v>
      </c>
      <c r="D39" s="21"/>
      <c r="E39" s="31" t="s">
        <v>171</v>
      </c>
      <c r="F39" s="31">
        <f t="shared" si="2"/>
        <v>-3.0797301866536198</v>
      </c>
      <c r="G39" s="31">
        <f t="shared" si="3"/>
        <v>3.1622822257575449</v>
      </c>
      <c r="H39" s="21"/>
      <c r="I39" s="31" t="s">
        <v>171</v>
      </c>
      <c r="J39" s="31">
        <f t="shared" si="4"/>
        <v>-3.0552213535118296</v>
      </c>
      <c r="K39" s="31">
        <f t="shared" si="5"/>
        <v>3.109433008501842</v>
      </c>
    </row>
    <row r="40" spans="1:11">
      <c r="A40" s="31" t="s">
        <v>172</v>
      </c>
      <c r="B40" s="31">
        <f t="shared" si="0"/>
        <v>-2.1234922223376098</v>
      </c>
      <c r="C40" s="31">
        <f t="shared" si="1"/>
        <v>2.2491810088460484</v>
      </c>
      <c r="D40" s="21"/>
      <c r="E40" s="31" t="s">
        <v>172</v>
      </c>
      <c r="F40" s="31">
        <f t="shared" si="2"/>
        <v>-2.4807059149829302</v>
      </c>
      <c r="G40" s="31">
        <f t="shared" si="3"/>
        <v>2.5676831672060545</v>
      </c>
      <c r="H40" s="21"/>
      <c r="I40" s="31" t="s">
        <v>172</v>
      </c>
      <c r="J40" s="31">
        <f t="shared" si="4"/>
        <v>-3.6262748572172812</v>
      </c>
      <c r="K40" s="31">
        <f t="shared" si="5"/>
        <v>3.6817760377779409</v>
      </c>
    </row>
    <row r="41" spans="1:11">
      <c r="A41" s="31" t="s">
        <v>173</v>
      </c>
      <c r="B41" s="31">
        <f t="shared" si="0"/>
        <v>-2.4926912316808751</v>
      </c>
      <c r="C41" s="31">
        <f t="shared" si="1"/>
        <v>2.6764725319335745</v>
      </c>
      <c r="D41" s="21"/>
      <c r="E41" s="31" t="s">
        <v>173</v>
      </c>
      <c r="F41" s="31">
        <f t="shared" si="2"/>
        <v>-2.0638944680161488</v>
      </c>
      <c r="G41" s="31">
        <f t="shared" si="3"/>
        <v>2.2569521812093609</v>
      </c>
      <c r="H41" s="21"/>
      <c r="I41" s="31" t="s">
        <v>173</v>
      </c>
      <c r="J41" s="31">
        <f t="shared" si="4"/>
        <v>-3.8202452935540485</v>
      </c>
      <c r="K41" s="31">
        <f t="shared" si="5"/>
        <v>3.9658327304801291</v>
      </c>
    </row>
    <row r="42" spans="1:11">
      <c r="A42" s="31" t="s">
        <v>174</v>
      </c>
      <c r="B42" s="31">
        <f t="shared" si="0"/>
        <v>-1.4650894203021692</v>
      </c>
      <c r="C42" s="31">
        <f t="shared" si="1"/>
        <v>1.60858988762277</v>
      </c>
      <c r="D42" s="21"/>
      <c r="E42" s="31" t="s">
        <v>174</v>
      </c>
      <c r="F42" s="31">
        <f t="shared" si="2"/>
        <v>-1.635583699633985</v>
      </c>
      <c r="G42" s="31">
        <f t="shared" si="3"/>
        <v>2.0435135568896983</v>
      </c>
      <c r="H42" s="21"/>
      <c r="I42" s="31" t="s">
        <v>174</v>
      </c>
      <c r="J42" s="31">
        <f t="shared" si="4"/>
        <v>-3.8767265135484004</v>
      </c>
      <c r="K42" s="31">
        <f t="shared" si="5"/>
        <v>4.1422140380332673</v>
      </c>
    </row>
    <row r="43" spans="1:11">
      <c r="A43" s="31" t="s">
        <v>175</v>
      </c>
      <c r="B43" s="31">
        <f t="shared" si="0"/>
        <v>-1.7869584509502185</v>
      </c>
      <c r="C43" s="31">
        <f t="shared" si="1"/>
        <v>1.9939641689403309</v>
      </c>
      <c r="D43" s="21"/>
      <c r="E43" s="31" t="s">
        <v>175</v>
      </c>
      <c r="F43" s="31">
        <f t="shared" si="2"/>
        <v>-1.507782298212619</v>
      </c>
      <c r="G43" s="31">
        <f t="shared" si="3"/>
        <v>1.8920279162388181</v>
      </c>
      <c r="H43" s="21"/>
      <c r="I43" s="31" t="s">
        <v>175</v>
      </c>
      <c r="J43" s="31">
        <f t="shared" si="4"/>
        <v>-3.5977505515945629</v>
      </c>
      <c r="K43" s="31">
        <f t="shared" si="5"/>
        <v>3.9053797717281835</v>
      </c>
    </row>
    <row r="44" spans="1:11">
      <c r="A44" s="31" t="s">
        <v>176</v>
      </c>
      <c r="B44" s="31">
        <f t="shared" si="0"/>
        <v>-0.75828667994675381</v>
      </c>
      <c r="C44" s="31">
        <f t="shared" si="1"/>
        <v>0.79397298037253472</v>
      </c>
      <c r="D44" s="21"/>
      <c r="E44" s="31" t="s">
        <v>176</v>
      </c>
      <c r="F44" s="31">
        <f t="shared" si="2"/>
        <v>-1.2909468553718815</v>
      </c>
      <c r="G44" s="31">
        <f t="shared" si="3"/>
        <v>1.5333363458023581</v>
      </c>
      <c r="H44" s="21"/>
      <c r="I44" s="31" t="s">
        <v>176</v>
      </c>
      <c r="J44" s="31">
        <f t="shared" si="4"/>
        <v>-3.0668786646704809</v>
      </c>
      <c r="K44" s="31">
        <f t="shared" si="5"/>
        <v>3.4291063974653087</v>
      </c>
    </row>
    <row r="45" spans="1:11">
      <c r="A45" s="31" t="s">
        <v>177</v>
      </c>
      <c r="B45" s="31">
        <f t="shared" si="0"/>
        <v>-0.75451035185936954</v>
      </c>
      <c r="C45" s="31">
        <f t="shared" si="1"/>
        <v>0.83972948903134037</v>
      </c>
      <c r="D45" s="21"/>
      <c r="E45" s="31" t="s">
        <v>177</v>
      </c>
      <c r="F45" s="31">
        <f t="shared" si="2"/>
        <v>-1.0495857595395286</v>
      </c>
      <c r="G45" s="31">
        <f t="shared" si="3"/>
        <v>1.1432319949141212</v>
      </c>
      <c r="H45" s="21"/>
      <c r="I45" s="31" t="s">
        <v>177</v>
      </c>
      <c r="J45" s="31">
        <f t="shared" si="4"/>
        <v>-2.6735733656230538</v>
      </c>
      <c r="K45" s="31">
        <f t="shared" si="5"/>
        <v>3.0432545562162225</v>
      </c>
    </row>
    <row r="46" spans="1:11">
      <c r="A46" s="31" t="s">
        <v>178</v>
      </c>
      <c r="B46" s="31">
        <f t="shared" si="0"/>
        <v>-0.29461652961742651</v>
      </c>
      <c r="C46" s="31">
        <f t="shared" si="1"/>
        <v>0.29914812332228757</v>
      </c>
      <c r="D46" s="21"/>
      <c r="E46" s="31" t="s">
        <v>178</v>
      </c>
      <c r="F46" s="31">
        <f t="shared" si="2"/>
        <v>-0.67328682704428489</v>
      </c>
      <c r="G46" s="31">
        <f t="shared" si="3"/>
        <v>0.70818991643514806</v>
      </c>
      <c r="H46" s="21"/>
      <c r="I46" s="31" t="s">
        <v>178</v>
      </c>
      <c r="J46" s="31">
        <f t="shared" si="4"/>
        <v>-2.3927920678703098</v>
      </c>
      <c r="K46" s="31">
        <f t="shared" si="5"/>
        <v>2.8649647508185265</v>
      </c>
    </row>
    <row r="47" spans="1:11">
      <c r="A47" s="31" t="s">
        <v>179</v>
      </c>
      <c r="B47" s="31">
        <f t="shared" si="0"/>
        <v>-0.25018173578920538</v>
      </c>
      <c r="C47" s="31">
        <f t="shared" si="1"/>
        <v>0.32275017386843902</v>
      </c>
      <c r="D47" s="21"/>
      <c r="E47" s="31" t="s">
        <v>179</v>
      </c>
      <c r="F47" s="31">
        <f t="shared" si="2"/>
        <v>-0.31574830509663016</v>
      </c>
      <c r="G47" s="31">
        <f t="shared" si="3"/>
        <v>0.35884738779981207</v>
      </c>
      <c r="H47" s="21"/>
      <c r="I47" s="31" t="s">
        <v>179</v>
      </c>
      <c r="J47" s="31">
        <f t="shared" si="4"/>
        <v>-1.5103955103877733</v>
      </c>
      <c r="K47" s="31">
        <f t="shared" si="5"/>
        <v>1.9985067293891905</v>
      </c>
    </row>
    <row r="48" spans="1:11">
      <c r="A48" s="31" t="s">
        <v>180</v>
      </c>
      <c r="B48" s="31">
        <f t="shared" si="0"/>
        <v>-5.1672755995707573E-2</v>
      </c>
      <c r="C48" s="31">
        <f t="shared" si="1"/>
        <v>5.6330227303481459E-2</v>
      </c>
      <c r="D48" s="21"/>
      <c r="E48" s="31" t="s">
        <v>180</v>
      </c>
      <c r="F48" s="31">
        <f t="shared" si="2"/>
        <v>-0.11680069556871001</v>
      </c>
      <c r="G48" s="31">
        <f t="shared" si="3"/>
        <v>0.14266637788515327</v>
      </c>
      <c r="H48" s="21"/>
      <c r="I48" s="31" t="s">
        <v>180</v>
      </c>
      <c r="J48" s="31">
        <f t="shared" si="4"/>
        <v>-0.95445524637030787</v>
      </c>
      <c r="K48" s="31">
        <f t="shared" si="5"/>
        <v>1.4723545060536778</v>
      </c>
    </row>
    <row r="49" spans="1:11">
      <c r="A49" s="31" t="s">
        <v>181</v>
      </c>
      <c r="B49" s="31">
        <f t="shared" si="0"/>
        <v>-1.8441068826726331E-2</v>
      </c>
      <c r="C49" s="31">
        <f t="shared" si="1"/>
        <v>2.6371357810233219E-2</v>
      </c>
      <c r="D49" s="21"/>
      <c r="E49" s="31" t="s">
        <v>181</v>
      </c>
      <c r="F49" s="31">
        <f t="shared" si="2"/>
        <v>-2.0723709325825013E-2</v>
      </c>
      <c r="G49" s="31">
        <f t="shared" si="3"/>
        <v>2.8982029583484607E-2</v>
      </c>
      <c r="H49" s="21"/>
      <c r="I49" s="31" t="s">
        <v>181</v>
      </c>
      <c r="J49" s="31">
        <f t="shared" si="4"/>
        <v>-0.35286577715192802</v>
      </c>
      <c r="K49" s="31">
        <f t="shared" si="5"/>
        <v>0.70214667321745661</v>
      </c>
    </row>
    <row r="50" spans="1:11">
      <c r="A50" s="31" t="s">
        <v>182</v>
      </c>
      <c r="B50" s="31">
        <f t="shared" si="0"/>
        <v>-4.9721653150559056E-3</v>
      </c>
      <c r="C50" s="31">
        <f t="shared" si="1"/>
        <v>8.6855546009837331E-3</v>
      </c>
      <c r="D50" s="21"/>
      <c r="E50" s="31" t="s">
        <v>182</v>
      </c>
      <c r="F50" s="31">
        <f t="shared" si="2"/>
        <v>-2.4930778136330843E-3</v>
      </c>
      <c r="G50" s="31">
        <f t="shared" si="3"/>
        <v>5.3289538266407177E-3</v>
      </c>
      <c r="H50" s="21"/>
      <c r="I50" s="31" t="s">
        <v>182</v>
      </c>
      <c r="J50" s="31">
        <f t="shared" si="4"/>
        <v>-7.4534577983414119E-2</v>
      </c>
      <c r="K50" s="31">
        <f t="shared" si="5"/>
        <v>0.21313278631658628</v>
      </c>
    </row>
  </sheetData>
  <pageMargins left="0.7" right="0.7" top="0.75" bottom="0.75" header="0.3" footer="0.3"/>
  <ignoredErrors>
    <ignoredError sqref="A6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zoomScaleNormal="100" workbookViewId="0">
      <selection activeCell="H22" sqref="H22"/>
    </sheetView>
  </sheetViews>
  <sheetFormatPr defaultRowHeight="14.4"/>
  <sheetData>
    <row r="1" spans="1:201" s="153" customFormat="1" ht="13.2">
      <c r="A1" s="150"/>
      <c r="B1" s="151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52"/>
      <c r="BC1" s="152"/>
      <c r="BD1" s="152"/>
      <c r="BE1" s="152"/>
      <c r="BF1" s="152"/>
      <c r="BG1" s="152"/>
      <c r="BH1" s="152"/>
      <c r="BI1" s="152"/>
      <c r="BJ1" s="151"/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  <c r="CC1" s="152"/>
      <c r="CD1" s="152"/>
      <c r="CE1" s="152"/>
      <c r="CF1" s="152"/>
      <c r="CG1" s="152"/>
      <c r="CH1" s="152"/>
      <c r="CI1" s="152"/>
      <c r="CJ1" s="152"/>
      <c r="CK1" s="152"/>
      <c r="CL1" s="152"/>
      <c r="CM1" s="152"/>
      <c r="CN1" s="152"/>
      <c r="CO1" s="152"/>
      <c r="CP1" s="152"/>
      <c r="CQ1" s="152"/>
      <c r="CR1" s="152"/>
      <c r="CS1" s="152"/>
      <c r="CT1" s="152"/>
      <c r="CU1" s="152"/>
      <c r="CV1" s="152"/>
      <c r="CW1" s="152"/>
      <c r="CX1" s="152"/>
      <c r="CY1" s="152"/>
      <c r="CZ1" s="152"/>
      <c r="DA1" s="152"/>
      <c r="DB1" s="152"/>
      <c r="DC1" s="152"/>
      <c r="DD1" s="152"/>
      <c r="DE1" s="152"/>
      <c r="DF1" s="152"/>
      <c r="DG1" s="152"/>
      <c r="DH1" s="152"/>
      <c r="DI1" s="152"/>
      <c r="DJ1" s="152"/>
      <c r="DK1" s="152"/>
      <c r="DL1" s="152"/>
      <c r="DM1" s="152"/>
      <c r="DN1" s="152"/>
      <c r="DO1" s="152"/>
      <c r="DP1" s="152"/>
      <c r="DQ1" s="152"/>
      <c r="DR1" s="152"/>
      <c r="DS1" s="152"/>
      <c r="DT1" s="152"/>
      <c r="DU1" s="152"/>
      <c r="DV1" s="152"/>
      <c r="DW1" s="152"/>
      <c r="DX1" s="152"/>
      <c r="DY1" s="152"/>
      <c r="DZ1" s="152"/>
    </row>
    <row r="2" spans="1:201" s="153" customFormat="1">
      <c r="A2" s="164"/>
      <c r="B2" s="165" t="s">
        <v>157</v>
      </c>
      <c r="C2" s="165" t="s">
        <v>158</v>
      </c>
      <c r="D2" s="165" t="s">
        <v>184</v>
      </c>
      <c r="E2"/>
      <c r="F2" s="54" t="s">
        <v>7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4" customFormat="1" ht="13.2">
      <c r="A3" s="166">
        <v>1974</v>
      </c>
      <c r="B3" s="167">
        <v>70.8</v>
      </c>
      <c r="C3" s="168">
        <v>75.7</v>
      </c>
      <c r="D3" s="169">
        <v>73.099999999999994</v>
      </c>
    </row>
    <row r="4" spans="1:201">
      <c r="A4" s="59">
        <v>1975</v>
      </c>
      <c r="B4" s="168">
        <v>70.5</v>
      </c>
      <c r="C4" s="168">
        <v>75.400000000000006</v>
      </c>
      <c r="D4" s="168">
        <v>72.900000000000006</v>
      </c>
    </row>
    <row r="5" spans="1:201">
      <c r="A5" s="166">
        <v>1976</v>
      </c>
      <c r="B5" s="168">
        <v>70.900000000000006</v>
      </c>
      <c r="C5" s="168">
        <v>76</v>
      </c>
      <c r="D5" s="168">
        <v>73.400000000000006</v>
      </c>
    </row>
    <row r="6" spans="1:201">
      <c r="A6" s="59">
        <v>1977</v>
      </c>
      <c r="B6" s="168">
        <v>71.099999999999994</v>
      </c>
      <c r="C6" s="168">
        <v>76.3</v>
      </c>
      <c r="D6" s="168">
        <v>73.599999999999994</v>
      </c>
    </row>
    <row r="7" spans="1:201">
      <c r="A7" s="166">
        <v>1978</v>
      </c>
      <c r="B7" s="168">
        <v>71.400000000000006</v>
      </c>
      <c r="C7" s="168">
        <v>76.7</v>
      </c>
      <c r="D7" s="168">
        <v>74</v>
      </c>
    </row>
    <row r="8" spans="1:201">
      <c r="A8" s="59">
        <v>1979</v>
      </c>
      <c r="B8" s="168">
        <v>71.599999999999994</v>
      </c>
      <c r="C8" s="168">
        <v>77.3</v>
      </c>
      <c r="D8" s="168">
        <v>74.400000000000006</v>
      </c>
    </row>
    <row r="9" spans="1:201">
      <c r="A9" s="166">
        <v>1980</v>
      </c>
      <c r="B9" s="168">
        <v>71.7</v>
      </c>
      <c r="C9" s="168">
        <v>76.900000000000006</v>
      </c>
      <c r="D9" s="168">
        <v>74.2</v>
      </c>
    </row>
    <row r="10" spans="1:201">
      <c r="A10" s="59">
        <v>1981</v>
      </c>
      <c r="B10" s="168">
        <v>72</v>
      </c>
      <c r="C10" s="168">
        <v>77.5</v>
      </c>
      <c r="D10" s="168">
        <v>74.7</v>
      </c>
    </row>
    <row r="11" spans="1:201">
      <c r="A11" s="166">
        <v>1982</v>
      </c>
      <c r="B11" s="168">
        <v>72.5</v>
      </c>
      <c r="C11" s="168">
        <v>77.7</v>
      </c>
      <c r="D11" s="168">
        <v>75</v>
      </c>
    </row>
    <row r="12" spans="1:201">
      <c r="A12" s="59">
        <v>1983</v>
      </c>
      <c r="B12" s="168">
        <v>72.3</v>
      </c>
      <c r="C12" s="168">
        <v>77.599999999999994</v>
      </c>
      <c r="D12" s="168">
        <v>74.900000000000006</v>
      </c>
    </row>
    <row r="13" spans="1:201">
      <c r="A13" s="166">
        <v>1984</v>
      </c>
      <c r="B13" s="168">
        <v>73</v>
      </c>
      <c r="C13" s="168">
        <v>78.5</v>
      </c>
      <c r="D13" s="168">
        <v>75.7</v>
      </c>
    </row>
    <row r="14" spans="1:201">
      <c r="A14" s="59">
        <v>1985</v>
      </c>
      <c r="B14" s="168">
        <v>72.900000000000006</v>
      </c>
      <c r="C14" s="168">
        <v>78.3</v>
      </c>
      <c r="D14" s="168">
        <v>75.599999999999994</v>
      </c>
    </row>
    <row r="15" spans="1:201">
      <c r="A15" s="166">
        <v>1986</v>
      </c>
      <c r="B15" s="168">
        <v>73.099999999999994</v>
      </c>
      <c r="C15" s="168">
        <v>78.599999999999994</v>
      </c>
      <c r="D15" s="168">
        <v>75.8</v>
      </c>
    </row>
    <row r="16" spans="1:201">
      <c r="A16" s="59">
        <v>1987</v>
      </c>
      <c r="B16" s="168">
        <v>73.599999999999994</v>
      </c>
      <c r="C16" s="168">
        <v>78.599999999999994</v>
      </c>
      <c r="D16" s="168">
        <v>76.099999999999994</v>
      </c>
    </row>
    <row r="17" spans="1:6">
      <c r="A17" s="166">
        <v>1988</v>
      </c>
      <c r="B17" s="168">
        <v>74</v>
      </c>
      <c r="C17" s="168">
        <v>79.3</v>
      </c>
      <c r="D17" s="168">
        <v>76.599999999999994</v>
      </c>
    </row>
    <row r="18" spans="1:6">
      <c r="A18" s="59">
        <v>1989</v>
      </c>
      <c r="B18" s="168">
        <v>74.400000000000006</v>
      </c>
      <c r="C18" s="168">
        <v>79.8</v>
      </c>
      <c r="D18" s="168">
        <v>77</v>
      </c>
    </row>
    <row r="19" spans="1:6">
      <c r="A19" s="166">
        <v>1990</v>
      </c>
      <c r="B19" s="168">
        <v>74.5</v>
      </c>
      <c r="C19" s="168">
        <v>80</v>
      </c>
      <c r="D19" s="168">
        <v>77.2</v>
      </c>
      <c r="F19" s="18" t="s">
        <v>217</v>
      </c>
    </row>
    <row r="20" spans="1:6">
      <c r="A20" s="59">
        <v>1991</v>
      </c>
      <c r="B20" s="168">
        <v>74.7</v>
      </c>
      <c r="C20" s="168">
        <v>80.2</v>
      </c>
      <c r="D20" s="168">
        <v>77.400000000000006</v>
      </c>
    </row>
    <row r="21" spans="1:6">
      <c r="A21" s="166">
        <v>1992</v>
      </c>
      <c r="B21" s="168">
        <v>74.900000000000006</v>
      </c>
      <c r="C21" s="168">
        <v>80.3</v>
      </c>
      <c r="D21" s="168">
        <v>77.5</v>
      </c>
    </row>
    <row r="22" spans="1:6">
      <c r="A22" s="59">
        <v>1993</v>
      </c>
      <c r="B22" s="168">
        <v>75.099999999999994</v>
      </c>
      <c r="C22" s="168">
        <v>80.7</v>
      </c>
      <c r="D22" s="168">
        <v>77.8</v>
      </c>
    </row>
    <row r="23" spans="1:6">
      <c r="A23" s="166">
        <v>1994</v>
      </c>
      <c r="B23" s="168">
        <v>75.2</v>
      </c>
      <c r="C23" s="168">
        <v>80.8</v>
      </c>
      <c r="D23" s="168">
        <v>77.900000000000006</v>
      </c>
    </row>
    <row r="24" spans="1:6">
      <c r="A24" s="59">
        <v>1995</v>
      </c>
      <c r="B24" s="168">
        <v>75.599999999999994</v>
      </c>
      <c r="C24" s="168">
        <v>81.2</v>
      </c>
      <c r="D24" s="168">
        <v>78.400000000000006</v>
      </c>
    </row>
    <row r="25" spans="1:6">
      <c r="A25" s="166">
        <v>1996</v>
      </c>
      <c r="B25" s="168">
        <v>75.900000000000006</v>
      </c>
      <c r="C25" s="168">
        <v>81.400000000000006</v>
      </c>
      <c r="D25" s="168">
        <v>78.599999999999994</v>
      </c>
    </row>
    <row r="26" spans="1:6">
      <c r="A26" s="59">
        <v>1997</v>
      </c>
      <c r="B26" s="168">
        <v>76.099999999999994</v>
      </c>
      <c r="C26" s="168">
        <v>81.400000000000006</v>
      </c>
      <c r="D26" s="168">
        <v>78.7</v>
      </c>
    </row>
    <row r="27" spans="1:6">
      <c r="A27" s="166">
        <v>1998</v>
      </c>
      <c r="B27" s="168">
        <v>76</v>
      </c>
      <c r="C27" s="168">
        <v>81.3</v>
      </c>
      <c r="D27" s="168">
        <v>78.599999999999994</v>
      </c>
    </row>
    <row r="28" spans="1:6">
      <c r="A28" s="59">
        <v>1999</v>
      </c>
      <c r="B28" s="168">
        <v>76.599999999999994</v>
      </c>
      <c r="C28" s="168">
        <v>81.8</v>
      </c>
      <c r="D28" s="168">
        <v>79.099999999999994</v>
      </c>
    </row>
    <row r="29" spans="1:6">
      <c r="A29" s="166">
        <v>2000</v>
      </c>
      <c r="B29" s="168">
        <v>77</v>
      </c>
      <c r="C29" s="168">
        <v>82.1</v>
      </c>
      <c r="D29" s="168">
        <v>79.5</v>
      </c>
    </row>
    <row r="30" spans="1:6">
      <c r="A30" s="59">
        <v>2001</v>
      </c>
      <c r="B30" s="168">
        <v>77.5</v>
      </c>
      <c r="C30" s="168">
        <v>82.5</v>
      </c>
      <c r="D30" s="168">
        <v>80</v>
      </c>
    </row>
    <row r="31" spans="1:6">
      <c r="A31" s="166">
        <v>2002</v>
      </c>
      <c r="B31" s="168">
        <v>77.900000000000006</v>
      </c>
      <c r="C31" s="168">
        <v>82.9</v>
      </c>
      <c r="D31" s="168">
        <v>80.3</v>
      </c>
    </row>
    <row r="32" spans="1:6">
      <c r="A32" s="59">
        <v>2003</v>
      </c>
      <c r="B32" s="168">
        <v>77.8</v>
      </c>
      <c r="C32" s="168">
        <v>82.9</v>
      </c>
      <c r="D32" s="168">
        <v>80.3</v>
      </c>
    </row>
    <row r="33" spans="1:4">
      <c r="A33" s="166">
        <v>2004</v>
      </c>
      <c r="B33" s="168">
        <v>78.599999999999994</v>
      </c>
      <c r="C33" s="168">
        <v>83.7</v>
      </c>
      <c r="D33" s="168">
        <v>81.099999999999994</v>
      </c>
    </row>
    <row r="34" spans="1:4">
      <c r="A34" s="59">
        <v>2005</v>
      </c>
      <c r="B34" s="168">
        <v>78.599999999999994</v>
      </c>
      <c r="C34" s="168">
        <v>83.4</v>
      </c>
      <c r="D34" s="168">
        <v>81</v>
      </c>
    </row>
    <row r="35" spans="1:4">
      <c r="A35" s="166">
        <v>2006</v>
      </c>
      <c r="B35" s="168">
        <v>78.900000000000006</v>
      </c>
      <c r="C35" s="168">
        <v>83.8</v>
      </c>
      <c r="D35" s="168">
        <v>81.3</v>
      </c>
    </row>
    <row r="36" spans="1:4">
      <c r="A36" s="59">
        <v>2007</v>
      </c>
      <c r="B36" s="168">
        <v>78.900000000000006</v>
      </c>
      <c r="C36" s="168">
        <v>83.7</v>
      </c>
      <c r="D36" s="168">
        <v>81.2</v>
      </c>
    </row>
    <row r="37" spans="1:4">
      <c r="A37" s="166">
        <v>2008</v>
      </c>
      <c r="B37" s="168">
        <v>79.3</v>
      </c>
      <c r="C37" s="168">
        <v>84.1</v>
      </c>
      <c r="D37" s="168">
        <v>81.599999999999994</v>
      </c>
    </row>
    <row r="38" spans="1:4">
      <c r="A38" s="59">
        <v>2009</v>
      </c>
      <c r="B38" s="168">
        <v>79.3</v>
      </c>
      <c r="C38" s="168">
        <v>84</v>
      </c>
      <c r="D38" s="168">
        <v>81.599999999999994</v>
      </c>
    </row>
    <row r="39" spans="1:4">
      <c r="A39" s="166">
        <v>2010</v>
      </c>
      <c r="B39" s="168">
        <v>79.8</v>
      </c>
      <c r="C39" s="168">
        <v>84.4</v>
      </c>
      <c r="D39" s="168">
        <v>82.1</v>
      </c>
    </row>
    <row r="40" spans="1:4">
      <c r="A40" s="59">
        <v>2011</v>
      </c>
      <c r="B40" s="168">
        <v>79.900000000000006</v>
      </c>
      <c r="C40" s="168">
        <v>84.4</v>
      </c>
      <c r="D40" s="168">
        <v>82.1</v>
      </c>
    </row>
    <row r="41" spans="1:4">
      <c r="A41" s="166">
        <v>2012</v>
      </c>
      <c r="B41" s="168">
        <v>80.2</v>
      </c>
      <c r="C41" s="168">
        <v>84.6</v>
      </c>
      <c r="D41" s="168">
        <v>82.3</v>
      </c>
    </row>
    <row r="42" spans="1:4">
      <c r="A42" s="59">
        <v>2013</v>
      </c>
      <c r="B42" s="168">
        <v>80.400000000000006</v>
      </c>
      <c r="C42" s="168">
        <v>84.8</v>
      </c>
      <c r="D42" s="168">
        <v>82.5</v>
      </c>
    </row>
    <row r="43" spans="1:4">
      <c r="A43" s="166">
        <v>2014</v>
      </c>
      <c r="B43" s="168">
        <v>80.5</v>
      </c>
      <c r="C43" s="168">
        <v>84.9</v>
      </c>
      <c r="D43" s="168">
        <v>82.6</v>
      </c>
    </row>
    <row r="44" spans="1:4">
      <c r="A44" s="59">
        <v>2015</v>
      </c>
      <c r="B44" s="168">
        <v>80.3</v>
      </c>
      <c r="C44" s="168">
        <v>84.5</v>
      </c>
      <c r="D44" s="168">
        <v>82.3</v>
      </c>
    </row>
    <row r="45" spans="1:4">
      <c r="A45" s="166">
        <v>2016</v>
      </c>
      <c r="B45" s="168">
        <v>80.8</v>
      </c>
      <c r="C45" s="168">
        <v>85</v>
      </c>
      <c r="D45" s="168">
        <v>82.9</v>
      </c>
    </row>
    <row r="46" spans="1:4">
      <c r="A46" s="59">
        <v>2017</v>
      </c>
      <c r="B46" s="168">
        <v>80.5</v>
      </c>
      <c r="C46" s="168">
        <v>84.7</v>
      </c>
      <c r="D46" s="168">
        <v>82.6</v>
      </c>
    </row>
    <row r="47" spans="1:4">
      <c r="A47" s="166">
        <v>2018</v>
      </c>
      <c r="B47" s="168">
        <v>81</v>
      </c>
      <c r="C47" s="168">
        <v>85.1</v>
      </c>
      <c r="D47" s="168">
        <v>83</v>
      </c>
    </row>
    <row r="48" spans="1:4">
      <c r="A48" s="59">
        <v>2019</v>
      </c>
      <c r="B48" s="168">
        <v>81.2</v>
      </c>
      <c r="C48" s="168">
        <v>85.2</v>
      </c>
      <c r="D48" s="168">
        <v>83.2</v>
      </c>
    </row>
    <row r="49" spans="1:4">
      <c r="A49" s="166">
        <v>2020</v>
      </c>
      <c r="B49" s="168">
        <v>80.2</v>
      </c>
      <c r="C49" s="168">
        <v>84.6</v>
      </c>
      <c r="D49" s="168">
        <v>82.3</v>
      </c>
    </row>
    <row r="50" spans="1:4">
      <c r="A50" s="59">
        <v>2021</v>
      </c>
      <c r="B50" s="168">
        <v>79.900000000000006</v>
      </c>
      <c r="C50" s="168">
        <v>84.2</v>
      </c>
      <c r="D50" s="168">
        <v>82</v>
      </c>
    </row>
    <row r="51" spans="1:4">
      <c r="A51" s="166">
        <v>2022</v>
      </c>
      <c r="B51" s="168">
        <v>80.599999999999994</v>
      </c>
      <c r="C51" s="168">
        <v>84.6</v>
      </c>
      <c r="D51" s="168">
        <v>82.6</v>
      </c>
    </row>
    <row r="52" spans="1:4">
      <c r="A52" s="59">
        <v>2023</v>
      </c>
      <c r="B52" s="168">
        <v>80.8</v>
      </c>
      <c r="C52" s="168">
        <v>84.8</v>
      </c>
      <c r="D52" s="168">
        <v>82.8</v>
      </c>
    </row>
    <row r="53" spans="1:4">
      <c r="A53" s="166">
        <v>2024</v>
      </c>
      <c r="B53" s="168">
        <v>81.3</v>
      </c>
      <c r="C53" s="168">
        <v>85.4</v>
      </c>
      <c r="D53" s="168">
        <v>83.3</v>
      </c>
    </row>
    <row r="54" spans="1:4">
      <c r="A54" s="59">
        <v>2025</v>
      </c>
      <c r="B54" s="168">
        <v>81.5</v>
      </c>
      <c r="C54" s="168">
        <v>85.6</v>
      </c>
      <c r="D54" s="168">
        <v>83.5</v>
      </c>
    </row>
    <row r="55" spans="1:4">
      <c r="A55" s="25" t="s">
        <v>185</v>
      </c>
      <c r="B55" s="25"/>
      <c r="C55" s="25"/>
      <c r="D55" s="25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zoomScaleNormal="100" workbookViewId="0">
      <selection activeCell="F19" sqref="F19"/>
    </sheetView>
  </sheetViews>
  <sheetFormatPr defaultRowHeight="14.4"/>
  <cols>
    <col min="2" max="2" width="10.88671875" customWidth="1"/>
    <col min="3" max="3" width="17.44140625" customWidth="1"/>
  </cols>
  <sheetData>
    <row r="2" spans="1:6">
      <c r="B2" s="170" t="s">
        <v>186</v>
      </c>
      <c r="C2" s="170" t="s">
        <v>187</v>
      </c>
      <c r="F2" s="54" t="s">
        <v>188</v>
      </c>
    </row>
    <row r="3" spans="1:6">
      <c r="A3" s="31">
        <v>1952</v>
      </c>
      <c r="B3" s="31">
        <v>3.38</v>
      </c>
      <c r="C3" s="31">
        <v>30.7</v>
      </c>
    </row>
    <row r="4" spans="1:6">
      <c r="A4" s="31">
        <v>1953</v>
      </c>
      <c r="B4" s="31">
        <v>3.35</v>
      </c>
      <c r="C4" s="31">
        <v>30.63</v>
      </c>
    </row>
    <row r="5" spans="1:6">
      <c r="A5" s="31">
        <v>1954</v>
      </c>
      <c r="B5" s="31">
        <v>3.37</v>
      </c>
      <c r="C5" s="31">
        <v>30.61</v>
      </c>
    </row>
    <row r="6" spans="1:6">
      <c r="A6" s="31">
        <v>1955</v>
      </c>
      <c r="B6" s="31">
        <v>3.37</v>
      </c>
      <c r="C6" s="31">
        <v>30.5</v>
      </c>
    </row>
    <row r="7" spans="1:6">
      <c r="A7" s="31">
        <v>1956</v>
      </c>
      <c r="B7" s="31">
        <v>3.31</v>
      </c>
      <c r="C7" s="31">
        <v>30.3</v>
      </c>
    </row>
    <row r="8" spans="1:6">
      <c r="A8" s="31">
        <v>1957</v>
      </c>
      <c r="B8" s="31">
        <v>3.27</v>
      </c>
      <c r="C8" s="31">
        <v>30.27</v>
      </c>
    </row>
    <row r="9" spans="1:6">
      <c r="A9" s="31">
        <v>1958</v>
      </c>
      <c r="B9" s="31">
        <v>3.17</v>
      </c>
      <c r="C9" s="31">
        <v>30.15</v>
      </c>
    </row>
    <row r="10" spans="1:6">
      <c r="A10" s="31">
        <v>1959</v>
      </c>
      <c r="B10" s="31">
        <v>3.26</v>
      </c>
      <c r="C10" s="31">
        <v>30</v>
      </c>
    </row>
    <row r="11" spans="1:6">
      <c r="A11" s="31">
        <v>1960</v>
      </c>
      <c r="B11" s="31">
        <v>3.26</v>
      </c>
      <c r="C11" s="31">
        <v>29.96</v>
      </c>
    </row>
    <row r="12" spans="1:6">
      <c r="A12" s="31">
        <v>1961</v>
      </c>
      <c r="B12" s="31">
        <v>3.22</v>
      </c>
      <c r="C12" s="31">
        <v>29.84</v>
      </c>
    </row>
    <row r="13" spans="1:6">
      <c r="A13" s="31">
        <v>1962</v>
      </c>
      <c r="B13" s="31">
        <v>3.22</v>
      </c>
      <c r="C13" s="31">
        <v>29.81</v>
      </c>
    </row>
    <row r="14" spans="1:6">
      <c r="A14" s="31">
        <v>1963</v>
      </c>
      <c r="B14" s="31">
        <v>3.28</v>
      </c>
      <c r="C14" s="31">
        <v>29.62</v>
      </c>
    </row>
    <row r="15" spans="1:6">
      <c r="A15" s="31">
        <v>1964</v>
      </c>
      <c r="B15" s="31">
        <v>3.49</v>
      </c>
      <c r="C15" s="31">
        <v>29.46</v>
      </c>
    </row>
    <row r="16" spans="1:6">
      <c r="A16" s="31">
        <v>1965</v>
      </c>
      <c r="B16" s="31">
        <v>3.43</v>
      </c>
      <c r="C16" s="31">
        <v>29.33</v>
      </c>
    </row>
    <row r="17" spans="1:6">
      <c r="A17" s="31">
        <v>1966</v>
      </c>
      <c r="B17" s="31">
        <v>3.37</v>
      </c>
      <c r="C17" s="31">
        <v>29.32</v>
      </c>
    </row>
    <row r="18" spans="1:6">
      <c r="A18" s="31">
        <v>1967</v>
      </c>
      <c r="B18" s="31">
        <v>3.26</v>
      </c>
      <c r="C18" s="31">
        <v>29.19</v>
      </c>
    </row>
    <row r="19" spans="1:6">
      <c r="A19" s="31">
        <v>1968</v>
      </c>
      <c r="B19" s="31">
        <v>3.2</v>
      </c>
      <c r="C19" s="31">
        <v>29.12</v>
      </c>
      <c r="F19" s="18" t="s">
        <v>218</v>
      </c>
    </row>
    <row r="20" spans="1:6">
      <c r="A20" s="31">
        <v>1969</v>
      </c>
      <c r="B20" s="31">
        <v>3.15</v>
      </c>
      <c r="C20" s="31">
        <v>29.13</v>
      </c>
    </row>
    <row r="21" spans="1:6">
      <c r="A21" s="31">
        <v>1970</v>
      </c>
      <c r="B21" s="31">
        <v>3.02</v>
      </c>
      <c r="C21" s="31">
        <v>28.99</v>
      </c>
    </row>
    <row r="22" spans="1:6">
      <c r="A22" s="31">
        <v>1971</v>
      </c>
      <c r="B22" s="31">
        <v>2.99</v>
      </c>
      <c r="C22" s="31">
        <v>28.86</v>
      </c>
    </row>
    <row r="23" spans="1:6">
      <c r="A23" s="31">
        <v>1972</v>
      </c>
      <c r="B23" s="31">
        <v>2.88</v>
      </c>
      <c r="C23" s="31">
        <v>28.64</v>
      </c>
    </row>
    <row r="24" spans="1:6">
      <c r="A24" s="31">
        <v>1973</v>
      </c>
      <c r="B24" s="31">
        <v>2.88</v>
      </c>
      <c r="C24" s="31">
        <v>28.49</v>
      </c>
    </row>
    <row r="25" spans="1:6">
      <c r="A25" s="31">
        <v>1974</v>
      </c>
      <c r="B25" s="31">
        <v>2.94</v>
      </c>
      <c r="C25" s="31">
        <v>28.36</v>
      </c>
    </row>
    <row r="26" spans="1:6">
      <c r="A26" s="31">
        <v>1975</v>
      </c>
      <c r="B26" s="31">
        <v>2.81</v>
      </c>
      <c r="C26" s="31">
        <v>28.13</v>
      </c>
    </row>
    <row r="27" spans="1:6">
      <c r="A27" s="31">
        <v>1976</v>
      </c>
      <c r="B27" s="31">
        <v>2.73</v>
      </c>
      <c r="C27" s="31">
        <v>27.96</v>
      </c>
    </row>
    <row r="28" spans="1:6">
      <c r="A28" s="31">
        <v>1977</v>
      </c>
      <c r="B28" s="31">
        <v>2.58</v>
      </c>
      <c r="C28" s="31">
        <v>27.89</v>
      </c>
    </row>
    <row r="29" spans="1:6">
      <c r="A29" s="31">
        <v>1978</v>
      </c>
      <c r="B29" s="31">
        <v>2.5</v>
      </c>
      <c r="C29" s="31">
        <v>27.8</v>
      </c>
    </row>
    <row r="30" spans="1:6">
      <c r="A30" s="31">
        <v>1979</v>
      </c>
      <c r="B30" s="31">
        <v>2.35</v>
      </c>
      <c r="C30" s="31">
        <v>27.71</v>
      </c>
    </row>
    <row r="31" spans="1:6">
      <c r="A31" s="31">
        <v>1980</v>
      </c>
      <c r="B31" s="31">
        <v>2.2400000000000002</v>
      </c>
      <c r="C31" s="31">
        <v>27.65</v>
      </c>
    </row>
    <row r="32" spans="1:6">
      <c r="A32" s="31">
        <v>1981</v>
      </c>
      <c r="B32" s="31">
        <v>2.12</v>
      </c>
      <c r="C32" s="31">
        <v>27.67</v>
      </c>
    </row>
    <row r="33" spans="1:3">
      <c r="A33" s="31">
        <v>1982</v>
      </c>
      <c r="B33" s="31">
        <v>2.04</v>
      </c>
      <c r="C33" s="31">
        <v>27.65</v>
      </c>
    </row>
    <row r="34" spans="1:3">
      <c r="A34" s="31">
        <v>1983</v>
      </c>
      <c r="B34" s="31">
        <v>1.96</v>
      </c>
      <c r="C34" s="31">
        <v>27.68</v>
      </c>
    </row>
    <row r="35" spans="1:3">
      <c r="A35" s="31">
        <v>1984</v>
      </c>
      <c r="B35" s="31">
        <v>1.9</v>
      </c>
      <c r="C35" s="31">
        <v>27.8</v>
      </c>
    </row>
    <row r="36" spans="1:3">
      <c r="A36" s="31">
        <v>1985</v>
      </c>
      <c r="B36" s="31">
        <v>1.78</v>
      </c>
      <c r="C36" s="31">
        <v>27.82</v>
      </c>
    </row>
    <row r="37" spans="1:3">
      <c r="A37" s="31">
        <v>1986</v>
      </c>
      <c r="B37" s="31">
        <v>1.71</v>
      </c>
      <c r="C37" s="31">
        <v>27.89</v>
      </c>
    </row>
    <row r="38" spans="1:3">
      <c r="A38" s="31">
        <v>1987</v>
      </c>
      <c r="B38" s="31">
        <v>1.71</v>
      </c>
      <c r="C38" s="31">
        <v>28.11</v>
      </c>
    </row>
    <row r="39" spans="1:3">
      <c r="A39" s="31">
        <v>1988</v>
      </c>
      <c r="B39" s="31">
        <v>1.72</v>
      </c>
      <c r="C39" s="31">
        <v>28.25</v>
      </c>
    </row>
    <row r="40" spans="1:3">
      <c r="A40" s="31">
        <v>1989</v>
      </c>
      <c r="B40" s="31">
        <v>1.64</v>
      </c>
      <c r="C40" s="31">
        <v>28.35</v>
      </c>
    </row>
    <row r="41" spans="1:3">
      <c r="A41" s="31">
        <v>1990</v>
      </c>
      <c r="B41" s="31">
        <v>1.65</v>
      </c>
      <c r="C41" s="31">
        <v>28.47</v>
      </c>
    </row>
    <row r="42" spans="1:3">
      <c r="A42" s="31">
        <v>1991</v>
      </c>
      <c r="B42" s="31">
        <v>1.59</v>
      </c>
      <c r="C42" s="31">
        <v>28.56</v>
      </c>
    </row>
    <row r="43" spans="1:3">
      <c r="A43" s="31">
        <v>1992</v>
      </c>
      <c r="B43" s="31">
        <v>1.58</v>
      </c>
      <c r="C43" s="31">
        <v>28.73</v>
      </c>
    </row>
    <row r="44" spans="1:3">
      <c r="A44" s="31">
        <v>1993</v>
      </c>
      <c r="B44" s="31">
        <v>1.49</v>
      </c>
      <c r="C44" s="31">
        <v>28.81</v>
      </c>
    </row>
    <row r="45" spans="1:3">
      <c r="A45" s="31">
        <v>1994</v>
      </c>
      <c r="B45" s="31">
        <v>1.44</v>
      </c>
      <c r="C45" s="31">
        <v>28.97</v>
      </c>
    </row>
    <row r="46" spans="1:3">
      <c r="A46" s="31">
        <v>1995</v>
      </c>
      <c r="B46" s="31">
        <v>1.38</v>
      </c>
      <c r="C46" s="31">
        <v>29.11</v>
      </c>
    </row>
    <row r="47" spans="1:3">
      <c r="A47" s="31">
        <v>1996</v>
      </c>
      <c r="B47" s="31">
        <v>1.38</v>
      </c>
      <c r="C47" s="31">
        <v>29.34</v>
      </c>
    </row>
    <row r="48" spans="1:3">
      <c r="A48" s="31">
        <v>1997</v>
      </c>
      <c r="B48" s="31">
        <v>1.37</v>
      </c>
      <c r="C48" s="31">
        <v>29.49</v>
      </c>
    </row>
    <row r="49" spans="1:3">
      <c r="A49" s="31">
        <v>1998</v>
      </c>
      <c r="B49" s="31">
        <v>1.34</v>
      </c>
      <c r="C49" s="31">
        <v>29.63</v>
      </c>
    </row>
    <row r="50" spans="1:3">
      <c r="A50" s="31">
        <v>1999</v>
      </c>
      <c r="B50" s="31">
        <v>1.33</v>
      </c>
      <c r="C50" s="31">
        <v>29.64</v>
      </c>
    </row>
    <row r="51" spans="1:3">
      <c r="A51" s="31">
        <v>2000</v>
      </c>
      <c r="B51" s="31">
        <v>1.35</v>
      </c>
      <c r="C51" s="31">
        <v>29.83</v>
      </c>
    </row>
    <row r="52" spans="1:3">
      <c r="A52" s="31">
        <v>2001</v>
      </c>
      <c r="B52" s="31">
        <v>1.34</v>
      </c>
      <c r="C52" s="31">
        <v>29.92</v>
      </c>
    </row>
    <row r="53" spans="1:3">
      <c r="A53" s="31">
        <v>2002</v>
      </c>
      <c r="B53" s="31">
        <v>1.3</v>
      </c>
      <c r="C53" s="31">
        <v>30.08</v>
      </c>
    </row>
    <row r="54" spans="1:3">
      <c r="A54" s="31">
        <v>2003</v>
      </c>
      <c r="B54" s="31">
        <v>1.3</v>
      </c>
      <c r="C54" s="31">
        <v>30.27</v>
      </c>
    </row>
    <row r="55" spans="1:3">
      <c r="A55" s="31">
        <v>2004</v>
      </c>
      <c r="B55" s="31">
        <v>1.34</v>
      </c>
      <c r="C55" s="31">
        <v>30.44</v>
      </c>
    </row>
    <row r="56" spans="1:3">
      <c r="A56" s="31">
        <v>2005</v>
      </c>
      <c r="B56" s="31">
        <v>1.29</v>
      </c>
      <c r="C56" s="31">
        <v>30.49</v>
      </c>
    </row>
    <row r="57" spans="1:3">
      <c r="A57" s="31">
        <v>2006</v>
      </c>
      <c r="B57" s="31">
        <v>1.28</v>
      </c>
      <c r="C57" s="31">
        <v>30.63</v>
      </c>
    </row>
    <row r="58" spans="1:3">
      <c r="A58" s="31">
        <v>2007</v>
      </c>
      <c r="B58" s="31">
        <v>1.31</v>
      </c>
      <c r="C58" s="31">
        <v>30.81</v>
      </c>
    </row>
    <row r="59" spans="1:3">
      <c r="A59" s="31">
        <v>2008</v>
      </c>
      <c r="B59" s="31">
        <v>1.33</v>
      </c>
      <c r="C59" s="31">
        <v>30.83</v>
      </c>
    </row>
    <row r="60" spans="1:3">
      <c r="A60" s="31">
        <v>2009</v>
      </c>
      <c r="B60" s="31">
        <v>1.34</v>
      </c>
      <c r="C60" s="31">
        <v>31</v>
      </c>
    </row>
    <row r="61" spans="1:3">
      <c r="A61" s="31">
        <v>2010</v>
      </c>
      <c r="B61" s="31">
        <v>1.33</v>
      </c>
      <c r="C61" s="31">
        <v>31.09</v>
      </c>
    </row>
    <row r="62" spans="1:3">
      <c r="A62" s="31">
        <v>2011</v>
      </c>
      <c r="B62" s="31">
        <v>1.31</v>
      </c>
      <c r="C62" s="31">
        <v>31.26</v>
      </c>
    </row>
    <row r="63" spans="1:3">
      <c r="A63" s="31">
        <v>2012</v>
      </c>
      <c r="B63" s="31">
        <v>1.3</v>
      </c>
      <c r="C63" s="31">
        <v>31.23</v>
      </c>
    </row>
    <row r="64" spans="1:3">
      <c r="A64" s="31">
        <v>2013</v>
      </c>
      <c r="B64" s="31">
        <v>1.28</v>
      </c>
      <c r="C64" s="31">
        <v>31.3</v>
      </c>
    </row>
    <row r="65" spans="1:3">
      <c r="A65" s="31">
        <v>2014</v>
      </c>
      <c r="B65" s="31">
        <v>1.29</v>
      </c>
      <c r="C65" s="31">
        <v>31.39</v>
      </c>
    </row>
    <row r="66" spans="1:3">
      <c r="A66" s="31">
        <v>2015</v>
      </c>
      <c r="B66" s="31">
        <v>1.26</v>
      </c>
      <c r="C66" s="31">
        <v>31.56</v>
      </c>
    </row>
    <row r="67" spans="1:3">
      <c r="A67" s="31">
        <v>2016</v>
      </c>
      <c r="B67" s="31">
        <v>1.27</v>
      </c>
      <c r="C67" s="31">
        <v>31.74</v>
      </c>
    </row>
    <row r="68" spans="1:3">
      <c r="A68" s="31">
        <v>2017</v>
      </c>
      <c r="B68" s="31">
        <v>1.25</v>
      </c>
      <c r="C68" s="31">
        <v>31.84</v>
      </c>
    </row>
    <row r="69" spans="1:3">
      <c r="A69" s="31">
        <v>2018</v>
      </c>
      <c r="B69" s="31">
        <v>1.23</v>
      </c>
      <c r="C69" s="31">
        <v>31.9</v>
      </c>
    </row>
    <row r="70" spans="1:3">
      <c r="A70" s="31">
        <v>2019</v>
      </c>
      <c r="B70" s="31">
        <v>1.2</v>
      </c>
      <c r="C70" s="31">
        <v>31.96</v>
      </c>
    </row>
    <row r="71" spans="1:3">
      <c r="A71" s="31">
        <v>2020</v>
      </c>
      <c r="B71" s="31">
        <v>1.18</v>
      </c>
      <c r="C71" s="31">
        <v>32.11</v>
      </c>
    </row>
    <row r="72" spans="1:3">
      <c r="A72" s="31">
        <v>2021</v>
      </c>
      <c r="B72" s="31">
        <v>1.2</v>
      </c>
      <c r="C72" s="31">
        <v>32.24</v>
      </c>
    </row>
    <row r="73" spans="1:3">
      <c r="A73" s="31">
        <v>2022</v>
      </c>
      <c r="B73" s="31">
        <v>1.22</v>
      </c>
      <c r="C73" s="31">
        <v>32.26</v>
      </c>
    </row>
    <row r="74" spans="1:3">
      <c r="A74" s="31">
        <v>2023</v>
      </c>
      <c r="B74" s="31">
        <v>1.2</v>
      </c>
      <c r="C74" s="31">
        <v>32.450000000000003</v>
      </c>
    </row>
    <row r="75" spans="1:3">
      <c r="A75" s="31">
        <v>2024</v>
      </c>
      <c r="B75" s="31">
        <v>1.1599999999999999</v>
      </c>
      <c r="C75" s="31">
        <v>32.53</v>
      </c>
    </row>
    <row r="76" spans="1:3">
      <c r="A76" s="31">
        <v>2025</v>
      </c>
      <c r="B76" s="31">
        <v>1.1100000000000001</v>
      </c>
      <c r="C76" s="31">
        <v>32.590000000000003</v>
      </c>
    </row>
    <row r="77" spans="1:3">
      <c r="A77" s="21" t="s">
        <v>189</v>
      </c>
      <c r="B77" s="21"/>
      <c r="C77" s="2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opLeftCell="D3" zoomScaleNormal="100" workbookViewId="0">
      <selection activeCell="H11" sqref="H11:I12"/>
    </sheetView>
  </sheetViews>
  <sheetFormatPr defaultRowHeight="14.4"/>
  <cols>
    <col min="1" max="1" width="7.33203125" style="156" customWidth="1"/>
    <col min="2" max="2" width="11.109375" style="156" customWidth="1"/>
    <col min="3" max="3" width="10.109375" style="156" customWidth="1"/>
    <col min="4" max="4" width="10.5546875" style="156" customWidth="1"/>
    <col min="5" max="5" width="7.33203125" style="156" customWidth="1"/>
    <col min="6" max="6" width="10.33203125" style="156" customWidth="1"/>
    <col min="7" max="7" width="9.88671875" style="156" customWidth="1"/>
    <col min="8" max="8" width="9.33203125" style="156" customWidth="1"/>
    <col min="9" max="9" width="8.5546875" style="156" customWidth="1"/>
    <col min="10" max="10" width="9.109375" style="156" customWidth="1"/>
  </cols>
  <sheetData>
    <row r="2" spans="1:12">
      <c r="A2" s="243" t="s">
        <v>190</v>
      </c>
      <c r="B2" s="245" t="s">
        <v>191</v>
      </c>
      <c r="C2" s="245"/>
      <c r="D2" s="245"/>
      <c r="E2" s="171"/>
      <c r="F2" s="245" t="s">
        <v>192</v>
      </c>
      <c r="G2" s="245"/>
      <c r="H2" s="245"/>
      <c r="I2" s="245"/>
      <c r="J2" s="246" t="s">
        <v>193</v>
      </c>
    </row>
    <row r="3" spans="1:12" ht="36">
      <c r="A3" s="244"/>
      <c r="B3" s="172" t="s">
        <v>105</v>
      </c>
      <c r="C3" s="172" t="s">
        <v>194</v>
      </c>
      <c r="D3" s="172" t="s">
        <v>113</v>
      </c>
      <c r="E3" s="172"/>
      <c r="F3" s="173" t="s">
        <v>195</v>
      </c>
      <c r="G3" s="173" t="s">
        <v>107</v>
      </c>
      <c r="H3" s="173" t="s">
        <v>108</v>
      </c>
      <c r="I3" s="173" t="s">
        <v>196</v>
      </c>
      <c r="J3" s="247"/>
      <c r="L3" s="54" t="s">
        <v>220</v>
      </c>
    </row>
    <row r="4" spans="1:12">
      <c r="A4" s="174">
        <v>1951</v>
      </c>
      <c r="B4" s="175">
        <v>661922</v>
      </c>
      <c r="C4" s="175">
        <v>651932</v>
      </c>
      <c r="D4" s="175">
        <v>1313854</v>
      </c>
      <c r="E4" s="175"/>
      <c r="F4" s="175">
        <v>1243207</v>
      </c>
      <c r="G4" s="175">
        <v>111087</v>
      </c>
      <c r="H4" s="175">
        <v>63258</v>
      </c>
      <c r="I4" s="175">
        <v>22471</v>
      </c>
      <c r="J4" s="176">
        <v>2753877</v>
      </c>
    </row>
    <row r="5" spans="1:12">
      <c r="A5" s="174">
        <v>1961</v>
      </c>
      <c r="B5" s="175">
        <v>467716</v>
      </c>
      <c r="C5" s="175">
        <v>642955</v>
      </c>
      <c r="D5" s="175">
        <v>1110671</v>
      </c>
      <c r="E5" s="175"/>
      <c r="F5" s="175">
        <v>1540839</v>
      </c>
      <c r="G5" s="175">
        <v>209139</v>
      </c>
      <c r="H5" s="175">
        <v>94240</v>
      </c>
      <c r="I5" s="175">
        <v>30936</v>
      </c>
      <c r="J5" s="176">
        <v>2985825</v>
      </c>
      <c r="L5" s="155"/>
    </row>
    <row r="6" spans="1:12">
      <c r="A6" s="174">
        <v>1971</v>
      </c>
      <c r="B6" s="175">
        <v>310405</v>
      </c>
      <c r="C6" s="175">
        <v>1089151</v>
      </c>
      <c r="D6" s="175">
        <v>1399556</v>
      </c>
      <c r="E6" s="175"/>
      <c r="F6" s="175">
        <v>1152580</v>
      </c>
      <c r="G6" s="175">
        <v>359002</v>
      </c>
      <c r="H6" s="175">
        <v>190830</v>
      </c>
      <c r="I6" s="175">
        <v>47381</v>
      </c>
      <c r="J6" s="176">
        <v>3149349</v>
      </c>
    </row>
    <row r="7" spans="1:12">
      <c r="A7" s="174">
        <v>1981</v>
      </c>
      <c r="B7" s="175">
        <v>203480</v>
      </c>
      <c r="C7" s="175">
        <v>823409</v>
      </c>
      <c r="D7" s="175">
        <v>1026889</v>
      </c>
      <c r="E7" s="175"/>
      <c r="F7" s="175">
        <v>1339175</v>
      </c>
      <c r="G7" s="175">
        <v>714609</v>
      </c>
      <c r="H7" s="175">
        <v>333306</v>
      </c>
      <c r="I7" s="175">
        <v>80282</v>
      </c>
      <c r="J7" s="176">
        <v>3494261</v>
      </c>
    </row>
    <row r="8" spans="1:12">
      <c r="A8" s="174">
        <v>1991</v>
      </c>
      <c r="B8" s="176">
        <v>131081</v>
      </c>
      <c r="C8" s="176">
        <v>622069</v>
      </c>
      <c r="D8" s="176">
        <v>753150</v>
      </c>
      <c r="E8" s="176"/>
      <c r="F8" s="176">
        <v>1192959</v>
      </c>
      <c r="G8" s="176">
        <v>1114909</v>
      </c>
      <c r="H8" s="176">
        <v>569320</v>
      </c>
      <c r="I8" s="176">
        <v>107582</v>
      </c>
      <c r="J8" s="176">
        <v>3737920</v>
      </c>
    </row>
    <row r="9" spans="1:12">
      <c r="A9" s="174">
        <v>2001</v>
      </c>
      <c r="B9" s="176">
        <v>101958</v>
      </c>
      <c r="C9" s="176">
        <v>491979</v>
      </c>
      <c r="D9" s="176">
        <v>593937</v>
      </c>
      <c r="E9" s="176"/>
      <c r="F9" s="176">
        <v>948559</v>
      </c>
      <c r="G9" s="176">
        <v>1142100</v>
      </c>
      <c r="H9" s="176">
        <v>851980</v>
      </c>
      <c r="I9" s="176">
        <v>235300</v>
      </c>
      <c r="J9" s="176">
        <v>3771876</v>
      </c>
    </row>
    <row r="10" spans="1:12">
      <c r="A10" s="174">
        <v>2011</v>
      </c>
      <c r="B10" s="176">
        <v>74395</v>
      </c>
      <c r="C10" s="176">
        <v>374038</v>
      </c>
      <c r="D10" s="176">
        <v>448433</v>
      </c>
      <c r="E10" s="176"/>
      <c r="F10" s="176">
        <v>823958</v>
      </c>
      <c r="G10" s="176">
        <v>1168929</v>
      </c>
      <c r="H10" s="176">
        <v>1027458</v>
      </c>
      <c r="I10" s="176">
        <v>362364</v>
      </c>
      <c r="J10" s="176">
        <v>3831142</v>
      </c>
    </row>
    <row r="11" spans="1:12">
      <c r="A11" s="174">
        <v>2021</v>
      </c>
      <c r="B11" s="175">
        <v>32659</v>
      </c>
      <c r="C11" s="175">
        <v>172384</v>
      </c>
      <c r="D11" s="175">
        <v>205043</v>
      </c>
      <c r="E11" s="175"/>
      <c r="F11" s="175">
        <v>638300</v>
      </c>
      <c r="G11" s="175">
        <v>1143551</v>
      </c>
      <c r="H11" s="126">
        <v>1185079</v>
      </c>
      <c r="I11" s="126">
        <v>481785</v>
      </c>
      <c r="J11" s="175">
        <v>3653758</v>
      </c>
    </row>
    <row r="12" spans="1:12">
      <c r="A12" s="177">
        <v>2024</v>
      </c>
      <c r="B12" s="178">
        <v>26200</v>
      </c>
      <c r="C12" s="178">
        <v>151066</v>
      </c>
      <c r="D12" s="178">
        <v>177266</v>
      </c>
      <c r="E12" s="178"/>
      <c r="F12" s="178">
        <v>577362</v>
      </c>
      <c r="G12" s="178">
        <v>1131995</v>
      </c>
      <c r="H12" s="228">
        <v>1221075</v>
      </c>
      <c r="I12" s="228">
        <v>519295</v>
      </c>
      <c r="J12" s="178">
        <v>3626993</v>
      </c>
    </row>
    <row r="16" spans="1:12">
      <c r="L16" s="18" t="s">
        <v>197</v>
      </c>
    </row>
    <row r="17" spans="1:12">
      <c r="L17" s="212" t="s">
        <v>219</v>
      </c>
    </row>
    <row r="18" spans="1:12">
      <c r="B18" s="179"/>
      <c r="C18" s="179"/>
      <c r="D18" s="179"/>
      <c r="E18" s="179"/>
      <c r="F18" s="179"/>
      <c r="L18" s="17"/>
    </row>
    <row r="19" spans="1:12">
      <c r="A19" s="180"/>
      <c r="B19" s="180" t="s">
        <v>105</v>
      </c>
      <c r="C19" s="180" t="s">
        <v>198</v>
      </c>
      <c r="D19" s="180" t="s">
        <v>107</v>
      </c>
      <c r="E19" s="180" t="s">
        <v>108</v>
      </c>
      <c r="F19" s="180" t="s">
        <v>109</v>
      </c>
    </row>
    <row r="20" spans="1:12">
      <c r="A20" s="174">
        <v>1951</v>
      </c>
      <c r="B20" s="21">
        <f>B4*100/$J4</f>
        <v>24.036004512910345</v>
      </c>
      <c r="C20" s="181">
        <f>(C4+F4)*100/$J4</f>
        <v>68.817125819344866</v>
      </c>
      <c r="D20" s="21">
        <f>G4*100/$J4</f>
        <v>4.0338402913419884</v>
      </c>
      <c r="E20" s="21">
        <f>H4*100/$J4</f>
        <v>2.2970524827361571</v>
      </c>
      <c r="F20" s="21">
        <f>I4*100/$J4</f>
        <v>0.81597689366663795</v>
      </c>
    </row>
    <row r="21" spans="1:12">
      <c r="A21" s="174">
        <v>1961</v>
      </c>
      <c r="B21" s="21">
        <f t="shared" ref="B21:B28" si="0">B5*100/$J5</f>
        <v>15.664548324165013</v>
      </c>
      <c r="C21" s="181">
        <f t="shared" ref="C21:C28" si="1">(C5+F5)*100/$J5</f>
        <v>73.138713755829627</v>
      </c>
      <c r="D21" s="21">
        <f t="shared" ref="D21:F28" si="2">G5*100/$J5</f>
        <v>7.0043957700133133</v>
      </c>
      <c r="E21" s="21">
        <f t="shared" si="2"/>
        <v>3.1562465985112991</v>
      </c>
      <c r="F21" s="21">
        <f t="shared" si="2"/>
        <v>1.0360955514807466</v>
      </c>
    </row>
    <row r="22" spans="1:12">
      <c r="A22" s="174">
        <v>1971</v>
      </c>
      <c r="B22" s="21">
        <f t="shared" si="0"/>
        <v>9.8561639246714154</v>
      </c>
      <c r="C22" s="181">
        <f t="shared" si="1"/>
        <v>71.180774185395137</v>
      </c>
      <c r="D22" s="21">
        <f t="shared" si="2"/>
        <v>11.399244732800334</v>
      </c>
      <c r="E22" s="21">
        <f t="shared" si="2"/>
        <v>6.0593475032459088</v>
      </c>
      <c r="F22" s="21">
        <f t="shared" si="2"/>
        <v>1.5044696538872002</v>
      </c>
    </row>
    <row r="23" spans="1:12">
      <c r="A23" s="174">
        <v>1981</v>
      </c>
      <c r="B23" s="21">
        <f t="shared" si="0"/>
        <v>5.8232627728724324</v>
      </c>
      <c r="C23" s="181">
        <f t="shared" si="1"/>
        <v>61.889595539657741</v>
      </c>
      <c r="D23" s="21">
        <f t="shared" si="2"/>
        <v>20.450933688124614</v>
      </c>
      <c r="E23" s="21">
        <f t="shared" si="2"/>
        <v>9.538669263686943</v>
      </c>
      <c r="F23" s="21">
        <f t="shared" si="2"/>
        <v>2.2975387356582693</v>
      </c>
    </row>
    <row r="24" spans="1:12">
      <c r="A24" s="174">
        <v>1991</v>
      </c>
      <c r="B24" s="21">
        <f t="shared" si="0"/>
        <v>3.506789872442428</v>
      </c>
      <c r="C24" s="181">
        <f t="shared" si="1"/>
        <v>48.557165482407328</v>
      </c>
      <c r="D24" s="21">
        <f t="shared" si="2"/>
        <v>29.826989341665954</v>
      </c>
      <c r="E24" s="21">
        <f t="shared" si="2"/>
        <v>15.230930571012756</v>
      </c>
      <c r="F24" s="21">
        <f t="shared" si="2"/>
        <v>2.8781247324715351</v>
      </c>
    </row>
    <row r="25" spans="1:12">
      <c r="A25" s="174">
        <v>2001</v>
      </c>
      <c r="B25" s="21">
        <f t="shared" si="0"/>
        <v>2.7031111309067426</v>
      </c>
      <c r="C25" s="181">
        <f t="shared" si="1"/>
        <v>38.191552426431834</v>
      </c>
      <c r="D25" s="21">
        <f t="shared" si="2"/>
        <v>30.27936231201662</v>
      </c>
      <c r="E25" s="21">
        <f t="shared" si="2"/>
        <v>22.587699065398755</v>
      </c>
      <c r="F25" s="21">
        <f t="shared" si="2"/>
        <v>6.2382750652460475</v>
      </c>
    </row>
    <row r="26" spans="1:12">
      <c r="A26" s="174">
        <v>2011</v>
      </c>
      <c r="B26" s="21">
        <f t="shared" si="0"/>
        <v>1.9418491927472279</v>
      </c>
      <c r="C26" s="181">
        <f t="shared" si="1"/>
        <v>31.269945097310412</v>
      </c>
      <c r="D26" s="21">
        <f t="shared" si="2"/>
        <v>30.511241817713884</v>
      </c>
      <c r="E26" s="21">
        <f t="shared" si="2"/>
        <v>26.818583075229267</v>
      </c>
      <c r="F26" s="21">
        <f t="shared" si="2"/>
        <v>9.4583808169992132</v>
      </c>
    </row>
    <row r="27" spans="1:12">
      <c r="A27" s="174">
        <v>2021</v>
      </c>
      <c r="B27" s="21">
        <f t="shared" si="0"/>
        <v>0.89384682838874385</v>
      </c>
      <c r="C27" s="181">
        <f t="shared" si="1"/>
        <v>22.187676359518065</v>
      </c>
      <c r="D27" s="21">
        <f t="shared" si="2"/>
        <v>31.297940367150751</v>
      </c>
      <c r="E27" s="21">
        <f t="shared" si="2"/>
        <v>32.434523578189911</v>
      </c>
      <c r="F27" s="21">
        <f t="shared" si="2"/>
        <v>13.186012866752533</v>
      </c>
    </row>
    <row r="28" spans="1:12">
      <c r="A28" s="177">
        <v>2024</v>
      </c>
      <c r="B28" s="180">
        <f t="shared" si="0"/>
        <v>0.72236147133451867</v>
      </c>
      <c r="C28" s="182">
        <f t="shared" si="1"/>
        <v>20.083523734399268</v>
      </c>
      <c r="D28" s="180">
        <f t="shared" si="2"/>
        <v>31.210289074172461</v>
      </c>
      <c r="E28" s="180">
        <f t="shared" si="2"/>
        <v>33.666318076709828</v>
      </c>
      <c r="F28" s="180">
        <f t="shared" si="2"/>
        <v>14.317507643383927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E1" zoomScaleNormal="100" workbookViewId="0">
      <selection activeCell="V31" sqref="V31"/>
    </sheetView>
  </sheetViews>
  <sheetFormatPr defaultRowHeight="14.4"/>
  <cols>
    <col min="1" max="1" width="14.88671875" customWidth="1"/>
    <col min="2" max="2" width="10.109375" bestFit="1" customWidth="1"/>
    <col min="3" max="3" width="9.109375" customWidth="1"/>
    <col min="4" max="4" width="8.88671875" customWidth="1"/>
    <col min="5" max="5" width="9.88671875" customWidth="1"/>
    <col min="6" max="6" width="12.664062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57"/>
      <c r="B3" s="19"/>
      <c r="C3" s="19"/>
      <c r="D3" s="19"/>
      <c r="E3" s="19"/>
      <c r="F3" s="19"/>
      <c r="G3" s="19"/>
      <c r="H3" s="19"/>
      <c r="I3" s="19"/>
    </row>
    <row r="4" spans="1:11" ht="42.9" customHeight="1">
      <c r="A4" s="21"/>
      <c r="B4" s="183" t="s">
        <v>199</v>
      </c>
      <c r="C4" s="183"/>
      <c r="D4" s="183"/>
      <c r="E4" s="183"/>
      <c r="F4" s="248" t="s">
        <v>200</v>
      </c>
      <c r="G4" s="248"/>
      <c r="H4" s="248"/>
      <c r="I4" s="158"/>
    </row>
    <row r="5" spans="1:11" ht="31.65" customHeight="1">
      <c r="A5" s="184" t="s">
        <v>201</v>
      </c>
      <c r="B5" s="172" t="s">
        <v>202</v>
      </c>
      <c r="C5" s="172" t="s">
        <v>203</v>
      </c>
      <c r="D5" s="172" t="s">
        <v>204</v>
      </c>
      <c r="E5" s="172"/>
      <c r="F5" s="172" t="s">
        <v>205</v>
      </c>
      <c r="G5" s="172" t="s">
        <v>206</v>
      </c>
      <c r="H5" s="172" t="s">
        <v>203</v>
      </c>
      <c r="I5" s="159"/>
    </row>
    <row r="6" spans="1:11">
      <c r="A6" s="70">
        <v>1961</v>
      </c>
      <c r="B6" s="185">
        <v>385539</v>
      </c>
      <c r="C6" s="185">
        <v>306728</v>
      </c>
      <c r="D6" s="185">
        <v>101695</v>
      </c>
      <c r="E6" s="30"/>
      <c r="F6" s="186">
        <v>1735.87</v>
      </c>
      <c r="G6" s="187">
        <v>1783.46</v>
      </c>
      <c r="H6" s="187">
        <v>1184.97</v>
      </c>
      <c r="I6" s="160"/>
      <c r="K6" s="10" t="s">
        <v>221</v>
      </c>
    </row>
    <row r="7" spans="1:11">
      <c r="A7" s="70">
        <v>1970</v>
      </c>
      <c r="B7" s="185">
        <v>369812</v>
      </c>
      <c r="C7" s="185">
        <v>337636</v>
      </c>
      <c r="D7" s="185">
        <v>58709</v>
      </c>
      <c r="E7" s="176"/>
      <c r="F7" s="186">
        <v>1577.09</v>
      </c>
      <c r="G7" s="187">
        <v>1706.81</v>
      </c>
      <c r="H7" s="187">
        <v>1342.67</v>
      </c>
      <c r="I7" s="160"/>
    </row>
    <row r="8" spans="1:11">
      <c r="A8" s="70">
        <v>1982</v>
      </c>
      <c r="B8" s="185">
        <v>354181</v>
      </c>
      <c r="C8" s="185">
        <v>331305</v>
      </c>
      <c r="D8" s="185">
        <v>24719</v>
      </c>
      <c r="E8" s="176"/>
      <c r="F8" s="186">
        <v>1525.04</v>
      </c>
      <c r="G8" s="187">
        <v>1665.06</v>
      </c>
      <c r="H8" s="187">
        <v>1348.91</v>
      </c>
      <c r="I8" s="160"/>
    </row>
    <row r="9" spans="1:11">
      <c r="A9" s="70">
        <v>1990</v>
      </c>
      <c r="B9" s="185">
        <v>350604</v>
      </c>
      <c r="C9" s="185">
        <v>331985</v>
      </c>
      <c r="D9" s="185">
        <v>16774</v>
      </c>
      <c r="E9" s="176"/>
      <c r="F9" s="186">
        <v>1453.86</v>
      </c>
      <c r="G9" s="187">
        <v>1593.71</v>
      </c>
      <c r="H9" s="187">
        <v>1293.53</v>
      </c>
      <c r="I9" s="160"/>
    </row>
    <row r="10" spans="1:11">
      <c r="A10" s="70">
        <v>2000</v>
      </c>
      <c r="B10" s="188">
        <v>352510</v>
      </c>
      <c r="C10" s="189">
        <v>329743</v>
      </c>
      <c r="D10" s="189">
        <v>7859</v>
      </c>
      <c r="E10" s="175"/>
      <c r="F10" s="190">
        <v>1249.6400000000001</v>
      </c>
      <c r="G10" s="191">
        <v>1379.27</v>
      </c>
      <c r="H10" s="191">
        <v>1101.72</v>
      </c>
      <c r="I10" s="160"/>
    </row>
    <row r="11" spans="1:11">
      <c r="A11" s="70">
        <v>2010</v>
      </c>
      <c r="B11" s="192">
        <v>271754</v>
      </c>
      <c r="C11" s="192">
        <v>253475</v>
      </c>
      <c r="D11" s="192">
        <v>9012</v>
      </c>
      <c r="E11" s="193"/>
      <c r="F11" s="190">
        <v>1285.28</v>
      </c>
      <c r="G11" s="191">
        <v>1388.89</v>
      </c>
      <c r="H11" s="191">
        <v>1208.6500000000001</v>
      </c>
      <c r="I11" s="160"/>
    </row>
    <row r="12" spans="1:11">
      <c r="A12" s="194">
        <v>2020</v>
      </c>
      <c r="B12" s="195">
        <v>19143</v>
      </c>
      <c r="C12" s="195">
        <v>169255</v>
      </c>
      <c r="D12" s="196">
        <v>6999</v>
      </c>
      <c r="E12" s="197"/>
      <c r="F12" s="198">
        <v>1288.21</v>
      </c>
      <c r="G12" s="199">
        <v>1377.14</v>
      </c>
      <c r="H12" s="199">
        <v>1132.6600000000001</v>
      </c>
      <c r="I12" s="160"/>
    </row>
    <row r="13" spans="1:11">
      <c r="I13" s="160"/>
    </row>
    <row r="14" spans="1:11">
      <c r="A14" s="200"/>
      <c r="B14" s="200"/>
      <c r="C14" s="200"/>
      <c r="D14" s="200"/>
      <c r="E14" s="200"/>
      <c r="F14" s="200"/>
      <c r="G14" s="200"/>
      <c r="H14" s="200"/>
      <c r="I14" s="201"/>
    </row>
    <row r="15" spans="1:11" ht="36">
      <c r="A15" s="202" t="s">
        <v>201</v>
      </c>
      <c r="B15" s="203" t="s">
        <v>207</v>
      </c>
      <c r="C15" s="203" t="s">
        <v>203</v>
      </c>
      <c r="D15" s="203" t="s">
        <v>204</v>
      </c>
      <c r="E15" s="202" t="s">
        <v>201</v>
      </c>
      <c r="F15" s="203" t="s">
        <v>208</v>
      </c>
      <c r="G15" s="204"/>
      <c r="H15" s="203" t="s">
        <v>209</v>
      </c>
      <c r="I15" s="203" t="s">
        <v>210</v>
      </c>
    </row>
    <row r="16" spans="1:11">
      <c r="A16" s="206">
        <v>1961</v>
      </c>
      <c r="B16" s="205">
        <f>+B6/1000</f>
        <v>385.53899999999999</v>
      </c>
      <c r="C16" s="205">
        <f t="shared" ref="C16:D16" si="0">+C6/1000</f>
        <v>306.72800000000001</v>
      </c>
      <c r="D16" s="205">
        <f t="shared" si="0"/>
        <v>101.69499999999999</v>
      </c>
      <c r="E16" s="206">
        <v>1961</v>
      </c>
      <c r="F16" s="205">
        <f>+F6</f>
        <v>1735.87</v>
      </c>
      <c r="G16" s="205">
        <f>+G6</f>
        <v>1783.46</v>
      </c>
      <c r="H16" s="210">
        <f>+G16-F16</f>
        <v>47.590000000000146</v>
      </c>
      <c r="I16" s="205">
        <f t="shared" ref="I16:I22" si="1">+H6</f>
        <v>1184.97</v>
      </c>
    </row>
    <row r="17" spans="1:11">
      <c r="A17" s="206">
        <v>1970</v>
      </c>
      <c r="B17" s="205">
        <f t="shared" ref="B17:D22" si="2">+B7/1000</f>
        <v>369.81200000000001</v>
      </c>
      <c r="C17" s="205">
        <f t="shared" si="2"/>
        <v>337.63600000000002</v>
      </c>
      <c r="D17" s="205">
        <f t="shared" si="2"/>
        <v>58.709000000000003</v>
      </c>
      <c r="E17" s="206">
        <v>1970</v>
      </c>
      <c r="F17" s="205">
        <f t="shared" ref="F17:G22" si="3">+F7</f>
        <v>1577.09</v>
      </c>
      <c r="G17" s="205">
        <f t="shared" si="3"/>
        <v>1706.81</v>
      </c>
      <c r="H17" s="210">
        <f t="shared" ref="H17:H22" si="4">+G17-F17</f>
        <v>129.72000000000003</v>
      </c>
      <c r="I17" s="205">
        <f t="shared" si="1"/>
        <v>1342.67</v>
      </c>
    </row>
    <row r="18" spans="1:11">
      <c r="A18" s="206">
        <v>1982</v>
      </c>
      <c r="B18" s="205">
        <f t="shared" si="2"/>
        <v>354.18099999999998</v>
      </c>
      <c r="C18" s="205">
        <f t="shared" si="2"/>
        <v>331.30500000000001</v>
      </c>
      <c r="D18" s="205">
        <f t="shared" si="2"/>
        <v>24.719000000000001</v>
      </c>
      <c r="E18" s="206">
        <v>1982</v>
      </c>
      <c r="F18" s="205">
        <f t="shared" si="3"/>
        <v>1525.04</v>
      </c>
      <c r="G18" s="205">
        <f t="shared" si="3"/>
        <v>1665.06</v>
      </c>
      <c r="H18" s="210">
        <f t="shared" si="4"/>
        <v>140.01999999999998</v>
      </c>
      <c r="I18" s="205">
        <f t="shared" si="1"/>
        <v>1348.91</v>
      </c>
    </row>
    <row r="19" spans="1:11">
      <c r="A19" s="206">
        <v>1990</v>
      </c>
      <c r="B19" s="205">
        <f t="shared" si="2"/>
        <v>350.60399999999998</v>
      </c>
      <c r="C19" s="205">
        <f t="shared" si="2"/>
        <v>331.98500000000001</v>
      </c>
      <c r="D19" s="205">
        <f t="shared" si="2"/>
        <v>16.774000000000001</v>
      </c>
      <c r="E19" s="206">
        <v>1990</v>
      </c>
      <c r="F19" s="205">
        <f t="shared" si="3"/>
        <v>1453.86</v>
      </c>
      <c r="G19" s="205">
        <f t="shared" si="3"/>
        <v>1593.71</v>
      </c>
      <c r="H19" s="210">
        <f t="shared" si="4"/>
        <v>139.85000000000014</v>
      </c>
      <c r="I19" s="205">
        <f t="shared" si="1"/>
        <v>1293.53</v>
      </c>
    </row>
    <row r="20" spans="1:11">
      <c r="A20" s="206">
        <v>2000</v>
      </c>
      <c r="B20" s="205">
        <f t="shared" si="2"/>
        <v>352.51</v>
      </c>
      <c r="C20" s="205">
        <f t="shared" si="2"/>
        <v>329.74299999999999</v>
      </c>
      <c r="D20" s="205">
        <f t="shared" si="2"/>
        <v>7.859</v>
      </c>
      <c r="E20" s="206">
        <v>2000</v>
      </c>
      <c r="F20" s="205">
        <f t="shared" si="3"/>
        <v>1249.6400000000001</v>
      </c>
      <c r="G20" s="205">
        <f t="shared" si="3"/>
        <v>1379.27</v>
      </c>
      <c r="H20" s="210">
        <f t="shared" si="4"/>
        <v>129.62999999999988</v>
      </c>
      <c r="I20" s="205">
        <f t="shared" si="1"/>
        <v>1101.72</v>
      </c>
    </row>
    <row r="21" spans="1:11">
      <c r="A21" s="206">
        <v>2010</v>
      </c>
      <c r="B21" s="207">
        <f t="shared" si="2"/>
        <v>271.75400000000002</v>
      </c>
      <c r="C21" s="207">
        <f t="shared" si="2"/>
        <v>253.47499999999999</v>
      </c>
      <c r="D21" s="207">
        <f t="shared" si="2"/>
        <v>9.0120000000000005</v>
      </c>
      <c r="E21" s="206">
        <v>2010</v>
      </c>
      <c r="F21" s="207">
        <f t="shared" si="3"/>
        <v>1285.28</v>
      </c>
      <c r="G21" s="207">
        <f t="shared" si="3"/>
        <v>1388.89</v>
      </c>
      <c r="H21" s="210">
        <f t="shared" si="4"/>
        <v>103.61000000000013</v>
      </c>
      <c r="I21" s="207">
        <f t="shared" si="1"/>
        <v>1208.6500000000001</v>
      </c>
    </row>
    <row r="22" spans="1:11">
      <c r="A22" s="208">
        <v>2020</v>
      </c>
      <c r="B22" s="209">
        <f t="shared" si="2"/>
        <v>19.143000000000001</v>
      </c>
      <c r="C22" s="209">
        <f t="shared" si="2"/>
        <v>169.255</v>
      </c>
      <c r="D22" s="209">
        <f t="shared" si="2"/>
        <v>6.9989999999999997</v>
      </c>
      <c r="E22" s="208">
        <v>2020</v>
      </c>
      <c r="F22" s="209">
        <f t="shared" si="3"/>
        <v>1288.21</v>
      </c>
      <c r="G22" s="209">
        <f t="shared" si="3"/>
        <v>1377.14</v>
      </c>
      <c r="H22" s="211">
        <f t="shared" si="4"/>
        <v>88.930000000000064</v>
      </c>
      <c r="I22" s="209">
        <f t="shared" si="1"/>
        <v>1132.6600000000001</v>
      </c>
    </row>
    <row r="23" spans="1:11">
      <c r="I23" s="160"/>
    </row>
    <row r="24" spans="1:11">
      <c r="I24" s="160"/>
    </row>
    <row r="25" spans="1:11">
      <c r="I25" s="160"/>
      <c r="K25" s="18" t="s">
        <v>211</v>
      </c>
    </row>
    <row r="26" spans="1:11">
      <c r="I26" s="160"/>
      <c r="K26" s="212" t="s">
        <v>212</v>
      </c>
    </row>
    <row r="27" spans="1:11">
      <c r="I27" s="160"/>
      <c r="K27" s="212" t="s">
        <v>213</v>
      </c>
    </row>
  </sheetData>
  <mergeCells count="1"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I32" sqref="I32"/>
    </sheetView>
  </sheetViews>
  <sheetFormatPr defaultRowHeight="14.4"/>
  <sheetData>
    <row r="2" spans="1:8">
      <c r="B2" t="s">
        <v>227</v>
      </c>
      <c r="H2" s="54" t="s">
        <v>228</v>
      </c>
    </row>
    <row r="3" spans="1:8">
      <c r="A3" s="31"/>
      <c r="B3" s="31" t="s">
        <v>111</v>
      </c>
      <c r="C3" s="31" t="s">
        <v>112</v>
      </c>
      <c r="D3" s="31" t="s">
        <v>113</v>
      </c>
    </row>
    <row r="4" spans="1:8">
      <c r="A4" s="221">
        <v>1977</v>
      </c>
      <c r="B4" s="222">
        <v>74.8</v>
      </c>
      <c r="C4" s="222">
        <v>30.3</v>
      </c>
      <c r="D4" s="222">
        <v>51.9</v>
      </c>
    </row>
    <row r="5" spans="1:8">
      <c r="A5" s="221">
        <v>1978</v>
      </c>
      <c r="B5" s="222">
        <v>74.7</v>
      </c>
      <c r="C5" s="222">
        <v>30</v>
      </c>
      <c r="D5" s="222">
        <v>51.7</v>
      </c>
    </row>
    <row r="6" spans="1:8">
      <c r="A6" s="221">
        <v>1979</v>
      </c>
      <c r="B6" s="222">
        <v>74.2</v>
      </c>
      <c r="C6" s="222">
        <v>29.9</v>
      </c>
      <c r="D6" s="222">
        <v>51.4</v>
      </c>
    </row>
    <row r="7" spans="1:8">
      <c r="A7" s="221">
        <v>1980</v>
      </c>
      <c r="B7" s="222">
        <v>74.400000000000006</v>
      </c>
      <c r="C7" s="222">
        <v>30.8</v>
      </c>
      <c r="D7" s="222">
        <v>51.9</v>
      </c>
    </row>
    <row r="8" spans="1:8">
      <c r="A8" s="223">
        <v>1981</v>
      </c>
      <c r="B8" s="222">
        <v>73.2</v>
      </c>
      <c r="C8" s="222">
        <v>28.8</v>
      </c>
      <c r="D8" s="222">
        <v>50.3</v>
      </c>
    </row>
    <row r="9" spans="1:8">
      <c r="A9" s="221">
        <v>1982</v>
      </c>
      <c r="B9" s="222">
        <v>72</v>
      </c>
      <c r="C9" s="222">
        <v>27.5</v>
      </c>
      <c r="D9" s="222">
        <v>49</v>
      </c>
    </row>
    <row r="10" spans="1:8">
      <c r="A10" s="221">
        <v>1983</v>
      </c>
      <c r="B10" s="222">
        <v>70.900000000000006</v>
      </c>
      <c r="C10" s="222">
        <v>26.9</v>
      </c>
      <c r="D10" s="222">
        <v>48.3</v>
      </c>
    </row>
    <row r="11" spans="1:8">
      <c r="A11" s="221">
        <v>1984</v>
      </c>
      <c r="B11" s="222">
        <v>69</v>
      </c>
      <c r="C11" s="222">
        <v>25.8</v>
      </c>
      <c r="D11" s="222">
        <v>47</v>
      </c>
    </row>
    <row r="12" spans="1:8">
      <c r="A12" s="221">
        <v>1985</v>
      </c>
      <c r="B12" s="222">
        <v>68.900000000000006</v>
      </c>
      <c r="C12" s="222">
        <v>27.3</v>
      </c>
      <c r="D12" s="222">
        <v>47.7</v>
      </c>
    </row>
    <row r="13" spans="1:8">
      <c r="A13" s="221">
        <v>1986</v>
      </c>
      <c r="B13" s="222">
        <v>67.7</v>
      </c>
      <c r="C13" s="222">
        <v>27.2</v>
      </c>
      <c r="D13" s="222">
        <v>47</v>
      </c>
    </row>
    <row r="14" spans="1:8">
      <c r="A14" s="221">
        <v>1987</v>
      </c>
      <c r="B14" s="222">
        <v>66.900000000000006</v>
      </c>
      <c r="C14" s="222">
        <v>26.4</v>
      </c>
      <c r="D14" s="222">
        <v>46.1</v>
      </c>
    </row>
    <row r="15" spans="1:8">
      <c r="A15" s="221">
        <v>1988</v>
      </c>
      <c r="B15" s="222">
        <v>65.5</v>
      </c>
      <c r="C15" s="222">
        <v>25.8</v>
      </c>
      <c r="D15" s="222">
        <v>45</v>
      </c>
    </row>
    <row r="16" spans="1:8">
      <c r="A16" s="221">
        <v>1989</v>
      </c>
      <c r="B16" s="222">
        <v>65.5</v>
      </c>
      <c r="C16" s="222">
        <v>26.2</v>
      </c>
      <c r="D16" s="222">
        <v>45.3</v>
      </c>
    </row>
    <row r="17" spans="1:24">
      <c r="A17" s="221">
        <v>1990</v>
      </c>
      <c r="B17" s="222">
        <v>67</v>
      </c>
      <c r="C17" s="222">
        <v>26</v>
      </c>
      <c r="D17" s="222">
        <v>45.9</v>
      </c>
    </row>
    <row r="18" spans="1:24">
      <c r="A18" s="223">
        <v>1991</v>
      </c>
      <c r="B18" s="222">
        <v>65.099999999999994</v>
      </c>
      <c r="C18" s="222">
        <v>26.7</v>
      </c>
      <c r="D18" s="222">
        <v>45.5</v>
      </c>
    </row>
    <row r="19" spans="1:24">
      <c r="A19" s="221" t="s">
        <v>229</v>
      </c>
      <c r="B19" s="222">
        <v>65.599999999999994</v>
      </c>
      <c r="C19" s="222">
        <v>26.7</v>
      </c>
      <c r="D19" s="222">
        <v>45.7</v>
      </c>
    </row>
    <row r="20" spans="1:24">
      <c r="A20" s="224">
        <v>1993</v>
      </c>
      <c r="B20" s="222">
        <v>62.3</v>
      </c>
      <c r="C20" s="222">
        <v>28</v>
      </c>
      <c r="D20" s="222">
        <v>44.8</v>
      </c>
    </row>
    <row r="21" spans="1:24">
      <c r="A21" s="224">
        <v>1994</v>
      </c>
      <c r="B21" s="222">
        <v>60</v>
      </c>
      <c r="C21" s="222">
        <v>27.4</v>
      </c>
      <c r="D21" s="222">
        <v>43.4</v>
      </c>
      <c r="H21" s="219" t="s">
        <v>230</v>
      </c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</row>
    <row r="22" spans="1:24">
      <c r="A22" s="224">
        <v>1995</v>
      </c>
      <c r="B22" s="222">
        <v>59.5</v>
      </c>
      <c r="C22" s="222">
        <v>26.6</v>
      </c>
      <c r="D22" s="222">
        <v>42.7</v>
      </c>
      <c r="H22" s="249" t="s">
        <v>231</v>
      </c>
      <c r="I22" s="249"/>
      <c r="J22" s="249"/>
      <c r="K22" s="249"/>
      <c r="L22" s="249"/>
      <c r="M22" s="249"/>
      <c r="N22" s="249"/>
      <c r="O22" s="250"/>
      <c r="P22" s="250"/>
      <c r="Q22" s="250"/>
      <c r="R22" s="250"/>
      <c r="S22" s="250"/>
      <c r="T22" s="250"/>
      <c r="U22" s="250"/>
      <c r="V22" s="250"/>
      <c r="W22" s="250"/>
      <c r="X22" s="250"/>
    </row>
    <row r="23" spans="1:24">
      <c r="A23" s="224">
        <v>1996</v>
      </c>
      <c r="B23" s="222">
        <v>59.6</v>
      </c>
      <c r="C23" s="222">
        <v>26.5</v>
      </c>
      <c r="D23" s="222">
        <v>42.8</v>
      </c>
    </row>
    <row r="24" spans="1:24">
      <c r="A24" s="224">
        <v>1997</v>
      </c>
      <c r="B24" s="222">
        <v>58.6</v>
      </c>
      <c r="C24" s="222">
        <v>26.3</v>
      </c>
      <c r="D24" s="222">
        <v>42.2</v>
      </c>
    </row>
    <row r="25" spans="1:24">
      <c r="A25" s="224">
        <v>1998</v>
      </c>
      <c r="B25" s="222">
        <v>59.1</v>
      </c>
      <c r="C25" s="222">
        <v>26.8</v>
      </c>
      <c r="D25" s="222">
        <v>42.6</v>
      </c>
    </row>
    <row r="26" spans="1:24">
      <c r="A26" s="224">
        <v>1999</v>
      </c>
      <c r="B26" s="222">
        <v>60.5</v>
      </c>
      <c r="C26" s="222">
        <v>26.9</v>
      </c>
      <c r="D26" s="222">
        <v>43.4</v>
      </c>
    </row>
    <row r="27" spans="1:24">
      <c r="A27" s="224">
        <v>2000</v>
      </c>
      <c r="B27" s="222">
        <v>61.3</v>
      </c>
      <c r="C27" s="222">
        <v>28.3</v>
      </c>
      <c r="D27" s="222">
        <v>44.5</v>
      </c>
    </row>
    <row r="28" spans="1:24">
      <c r="A28" s="225">
        <v>2001</v>
      </c>
      <c r="B28" s="222">
        <v>61.2</v>
      </c>
      <c r="C28" s="222">
        <v>30.1</v>
      </c>
      <c r="D28" s="222">
        <v>45.4</v>
      </c>
    </row>
    <row r="29" spans="1:24">
      <c r="A29" s="224">
        <v>2002</v>
      </c>
      <c r="B29" s="222">
        <v>61.6</v>
      </c>
      <c r="C29" s="222">
        <v>31.4</v>
      </c>
      <c r="D29" s="222">
        <v>46.2</v>
      </c>
    </row>
    <row r="30" spans="1:24">
      <c r="A30" s="224">
        <v>2003</v>
      </c>
      <c r="B30" s="222">
        <v>61.9</v>
      </c>
      <c r="C30" s="222">
        <v>29.5</v>
      </c>
      <c r="D30" s="222">
        <v>45.4</v>
      </c>
    </row>
    <row r="31" spans="1:24">
      <c r="A31" s="224" t="s">
        <v>232</v>
      </c>
      <c r="B31" s="222">
        <v>61.8</v>
      </c>
      <c r="C31" s="222">
        <v>28.9</v>
      </c>
      <c r="D31" s="222">
        <v>45.1</v>
      </c>
    </row>
    <row r="32" spans="1:24">
      <c r="A32" s="224">
        <v>2005</v>
      </c>
      <c r="B32" s="222">
        <v>62.4</v>
      </c>
      <c r="C32" s="222">
        <v>26.8</v>
      </c>
      <c r="D32" s="222">
        <v>44.4</v>
      </c>
    </row>
    <row r="33" spans="1:4">
      <c r="A33" s="224">
        <v>2006</v>
      </c>
      <c r="B33" s="222">
        <v>63.2</v>
      </c>
      <c r="C33" s="222">
        <v>28.6</v>
      </c>
      <c r="D33" s="222">
        <v>45.7</v>
      </c>
    </row>
    <row r="34" spans="1:4">
      <c r="A34" s="224">
        <v>2007</v>
      </c>
      <c r="B34" s="222">
        <v>63.7</v>
      </c>
      <c r="C34" s="222">
        <v>29.9</v>
      </c>
      <c r="D34" s="222">
        <v>46.6</v>
      </c>
    </row>
    <row r="35" spans="1:4">
      <c r="A35" s="224">
        <v>2008</v>
      </c>
      <c r="B35" s="222">
        <v>63.5</v>
      </c>
      <c r="C35" s="222">
        <v>30.1</v>
      </c>
      <c r="D35" s="222">
        <v>46.6</v>
      </c>
    </row>
    <row r="36" spans="1:4">
      <c r="A36" s="224">
        <v>2009</v>
      </c>
      <c r="B36" s="222">
        <v>61</v>
      </c>
      <c r="C36" s="222">
        <v>29.3</v>
      </c>
      <c r="D36" s="222">
        <v>44.9</v>
      </c>
    </row>
    <row r="37" spans="1:4">
      <c r="A37" s="224">
        <v>2010</v>
      </c>
      <c r="B37" s="222">
        <v>59.6</v>
      </c>
      <c r="C37" s="222">
        <v>29.4</v>
      </c>
      <c r="D37" s="222">
        <v>44.3</v>
      </c>
    </row>
    <row r="38" spans="1:4">
      <c r="A38" s="226" t="s">
        <v>233</v>
      </c>
      <c r="B38" s="222">
        <v>59.6</v>
      </c>
      <c r="C38" s="222">
        <v>30.2</v>
      </c>
      <c r="D38" s="222">
        <v>44.7</v>
      </c>
    </row>
    <row r="39" spans="1:4">
      <c r="A39" s="227" t="s">
        <v>234</v>
      </c>
      <c r="B39" s="222">
        <v>59.1</v>
      </c>
      <c r="C39" s="222">
        <v>31.1</v>
      </c>
      <c r="D39" s="222">
        <v>44.9</v>
      </c>
    </row>
    <row r="40" spans="1:4">
      <c r="A40" s="227" t="s">
        <v>235</v>
      </c>
      <c r="B40" s="222">
        <v>55.4</v>
      </c>
      <c r="C40" s="222">
        <v>29.6</v>
      </c>
      <c r="D40" s="222">
        <v>42.3</v>
      </c>
    </row>
    <row r="41" spans="1:4">
      <c r="A41" s="227" t="s">
        <v>236</v>
      </c>
      <c r="B41" s="222">
        <v>55.1</v>
      </c>
      <c r="C41" s="222">
        <v>29.5</v>
      </c>
      <c r="D41" s="222">
        <v>42.1</v>
      </c>
    </row>
    <row r="42" spans="1:4">
      <c r="A42" s="227" t="s">
        <v>237</v>
      </c>
      <c r="B42" s="222">
        <v>56.4</v>
      </c>
      <c r="C42" s="222">
        <v>30.5</v>
      </c>
      <c r="D42" s="222">
        <v>43.3</v>
      </c>
    </row>
    <row r="43" spans="1:4">
      <c r="A43" s="227" t="s">
        <v>238</v>
      </c>
      <c r="B43" s="222">
        <v>57.451597350279116</v>
      </c>
      <c r="C43" s="222">
        <v>31.387878878192708</v>
      </c>
      <c r="D43" s="222">
        <v>44.276280379794748</v>
      </c>
    </row>
    <row r="44" spans="1:4">
      <c r="A44" s="227" t="s">
        <v>239</v>
      </c>
      <c r="B44" s="222">
        <v>57.548461289922457</v>
      </c>
      <c r="C44" s="222">
        <v>31.747053580271363</v>
      </c>
      <c r="D44" s="222">
        <v>44.517218930023056</v>
      </c>
    </row>
    <row r="45" spans="1:4">
      <c r="A45" s="227" t="s">
        <v>240</v>
      </c>
      <c r="B45" s="222">
        <v>58.409286000000002</v>
      </c>
      <c r="C45" s="222">
        <v>32.797186000000004</v>
      </c>
      <c r="D45" s="222">
        <v>45.482798000000003</v>
      </c>
    </row>
    <row r="46" spans="1:4">
      <c r="A46" s="227" t="s">
        <v>241</v>
      </c>
      <c r="B46" s="222">
        <v>59.805163999999998</v>
      </c>
      <c r="C46" s="222">
        <v>33.040619999999997</v>
      </c>
      <c r="D46" s="222">
        <v>46.306353999999999</v>
      </c>
    </row>
    <row r="47" spans="1:4">
      <c r="A47" s="227" t="s">
        <v>242</v>
      </c>
      <c r="B47" s="222">
        <v>58.974874</v>
      </c>
      <c r="C47" s="222">
        <v>32.409792000000003</v>
      </c>
      <c r="D47" s="222">
        <v>45.580466999999999</v>
      </c>
    </row>
    <row r="48" spans="1:4">
      <c r="A48" s="227" t="s">
        <v>243</v>
      </c>
      <c r="B48" s="222">
        <v>59.747534999999999</v>
      </c>
      <c r="C48" s="222">
        <v>33.788353999999998</v>
      </c>
      <c r="D48" s="222">
        <v>46.667994999999998</v>
      </c>
    </row>
    <row r="49" spans="1:4">
      <c r="A49" s="227" t="s">
        <v>244</v>
      </c>
      <c r="B49" s="222">
        <v>63.640388999999999</v>
      </c>
      <c r="C49" s="222">
        <v>35.373483</v>
      </c>
      <c r="D49" s="222">
        <v>49.409274000000003</v>
      </c>
    </row>
    <row r="50" spans="1:4">
      <c r="A50" s="227" t="s">
        <v>245</v>
      </c>
      <c r="B50" s="222">
        <v>64.388046000000003</v>
      </c>
      <c r="C50" s="222">
        <v>37.106610000000003</v>
      </c>
      <c r="D50" s="222">
        <v>50.676338000000001</v>
      </c>
    </row>
    <row r="51" spans="1:4">
      <c r="A51" s="227" t="s">
        <v>246</v>
      </c>
      <c r="B51" s="222">
        <v>64.863134000000002</v>
      </c>
      <c r="C51" s="222">
        <v>37.567512000000001</v>
      </c>
      <c r="D51" s="222">
        <v>51.155417999999997</v>
      </c>
    </row>
    <row r="52" spans="1:4">
      <c r="A52" s="227" t="s">
        <v>247</v>
      </c>
      <c r="B52" s="222">
        <v>64.177960999999996</v>
      </c>
      <c r="C52" s="222">
        <v>37.907488000000001</v>
      </c>
      <c r="D52" s="222">
        <v>51.007908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32519F-2B29-4098-B795-40D5A23FE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5B3BAE-2A6A-425D-ABDC-55C75D7DC325}">
  <ds:schemaRefs>
    <ds:schemaRef ds:uri="http://purl.org/dc/terms/"/>
    <ds:schemaRef ds:uri="http://schemas.microsoft.com/office/2006/metadata/properties"/>
    <ds:schemaRef ds:uri="3a1ff754-36f3-4d66-bfea-29f5a64ff94e"/>
    <ds:schemaRef ds:uri="http://schemas.microsoft.com/office/2006/documentManagement/types"/>
    <ds:schemaRef ds:uri="http://purl.org/dc/dcmitype/"/>
    <ds:schemaRef ds:uri="633c7600-75e8-4485-bf3a-2b882dd4d974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2026-10-05T14:27:19Z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