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75" l="1"/>
  <c r="G22" i="75"/>
  <c r="F22" i="75"/>
  <c r="H22" i="75" s="1"/>
  <c r="D22" i="75"/>
  <c r="C22" i="75"/>
  <c r="B22" i="75"/>
  <c r="I21" i="75"/>
  <c r="G21" i="75"/>
  <c r="F21" i="75"/>
  <c r="D21" i="75"/>
  <c r="C21" i="75"/>
  <c r="B21" i="75"/>
  <c r="I20" i="75"/>
  <c r="G20" i="75"/>
  <c r="F20" i="75"/>
  <c r="D20" i="75"/>
  <c r="C20" i="75"/>
  <c r="B20" i="75"/>
  <c r="I19" i="75"/>
  <c r="G19" i="75"/>
  <c r="F19" i="75"/>
  <c r="D19" i="75"/>
  <c r="C19" i="75"/>
  <c r="B19" i="75"/>
  <c r="I18" i="75"/>
  <c r="G18" i="75"/>
  <c r="F18" i="75"/>
  <c r="D18" i="75"/>
  <c r="C18" i="75"/>
  <c r="B18" i="75"/>
  <c r="I17" i="75"/>
  <c r="G17" i="75"/>
  <c r="F17" i="75"/>
  <c r="D17" i="75"/>
  <c r="C17" i="75"/>
  <c r="B17" i="75"/>
  <c r="I16" i="75"/>
  <c r="G16" i="75"/>
  <c r="F16" i="75"/>
  <c r="H16" i="75" s="1"/>
  <c r="D16" i="75"/>
  <c r="C16" i="75"/>
  <c r="B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7" i="75" l="1"/>
  <c r="H18" i="75"/>
  <c r="H19" i="75"/>
  <c r="H20" i="75"/>
  <c r="H21" i="75"/>
  <c r="K27" i="61"/>
  <c r="K24" i="61"/>
  <c r="K23" i="61"/>
  <c r="K22" i="61"/>
  <c r="L22" i="61"/>
  <c r="L23" i="61"/>
  <c r="L24" i="61"/>
  <c r="K25" i="61"/>
  <c r="L25" i="61"/>
  <c r="K26" i="61"/>
  <c r="L26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<sst xmlns="http://schemas.openxmlformats.org/spreadsheetml/2006/main" count="426" uniqueCount="249">
  <si>
    <t>La Campania</t>
  </si>
  <si>
    <t>FIGURA 4. SPERANZA DI VITA ALLA NASCITA PER REGIONE. ANNI 1974 e 2025 (a). Valori in anni</t>
  </si>
  <si>
    <t xml:space="preserve">Campania </t>
  </si>
  <si>
    <t>Italia</t>
  </si>
  <si>
    <t>Fonte: Istat, Censimenti della popolazione</t>
  </si>
  <si>
    <t>(a) Dati ai confini dell’epoca</t>
  </si>
  <si>
    <t>CAMPANIA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</si>
  <si>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</si>
  <si>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</si>
  <si>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</si>
  <si>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</si>
  <si>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</si>
  <si>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</si>
  <si>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</si>
  <si>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</si>
  <si>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</si>
  <si>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</si>
  <si>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a) Rapporto tra le persone di 65 anni e oltre e quelle tra 0 e 14 anni; dati ai confini dell’epoca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</si>
  <si>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</si>
  <si>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</si>
  <si>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</si>
  <si>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</si>
  <si>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</si>
  <si>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</si>
  <si>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</si>
  <si>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</si>
  <si>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</si>
  <si>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</si>
  <si>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</si>
  <si>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</si>
  <si>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</si>
  <si>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</si>
  <si>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</si>
  <si>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</si>
  <si>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</si>
  <si>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</si>
  <si>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</si>
  <si>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</si>
  <si>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</si>
  <si>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</si>
  <si>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</si>
  <si>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</si>
  <si>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</si>
  <si>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</si>
  <si>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</si>
  <si>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</si>
  <si>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</si>
  <si>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</si>
  <si>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</si>
  <si>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</si>
  <si>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</si>
  <si>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</si>
  <si>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</si>
  <si>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</si>
  <si>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</si>
  <si>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</si>
  <si>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</si>
  <si>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</si>
  <si>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</si>
  <si>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</si>
  <si>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</si>
  <si>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</si>
  <si>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</si>
  <si>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</si>
  <si>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</si>
  <si>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</si>
  <si>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</si>
  <si>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</si>
  <si>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</si>
  <si>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</si>
  <si>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</si>
  <si>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</si>
  <si>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</si>
  <si>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</si>
  <si>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</si>
  <si>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Agric-Cam</t>
  </si>
  <si>
    <t>Agric-ITA</t>
  </si>
  <si>
    <t>Ind-Cam</t>
  </si>
  <si>
    <t>Ind-ITA</t>
  </si>
  <si>
    <t>Anni</t>
  </si>
  <si>
    <t>Servizi-Campania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</si>
  <si>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</si>
  <si>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</si>
  <si>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</si>
  <si>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</si>
  <si>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</si>
  <si>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</si>
  <si>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</si>
  <si>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</si>
  <si>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</si>
  <si>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</si>
  <si>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</si>
  <si>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</si>
  <si>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</si>
  <si>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</si>
  <si>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</si>
  <si>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</si>
  <si>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</si>
  <si>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</si>
  <si>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</si>
  <si>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</si>
  <si>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</si>
  <si>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Napoli</t>
  </si>
  <si>
    <t>Altri comuni</t>
  </si>
  <si>
    <t>Classi di età</t>
  </si>
  <si>
    <t xml:space="preserve">Napoli 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</si>
  <si>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</si>
  <si>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</si>
  <si>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</si>
  <si>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</si>
  <si>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</si>
  <si>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</si>
  <si>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</si>
  <si>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</si>
  <si>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</si>
  <si>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</si>
  <si>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Alfabeti (max lic.elem.)</t>
  </si>
  <si>
    <t>Analfabeti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</si>
  <si>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</si>
  <si>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</si>
  <si>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</si>
  <si>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</si>
  <si>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</si>
  <si>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</si>
  <si>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</si>
  <si>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</si>
  <si>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</si>
  <si>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</si>
  <si>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</si>
  <si>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</si>
  <si>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</si>
  <si>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</si>
  <si>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</si>
  <si>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</si>
  <si>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</si>
  <si>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</si>
  <si>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</si>
  <si>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</si>
  <si>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</si>
  <si>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</si>
  <si>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</si>
  <si>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</si>
  <si>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</si>
  <si>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</si>
  <si>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</si>
  <si>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</si>
  <si>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</si>
  <si>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</si>
  <si>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</si>
  <si>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</si>
  <si>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</si>
  <si>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</si>
  <si>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</si>
  <si>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</si>
  <si>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</si>
  <si>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</si>
  <si>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</si>
  <si>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Appendice 5. POPOLAZIONE RESIDENTE IN ETA' DI 6 ANNI E OLTRE PER GRADO DI ISTRUZIONE. CAMPANIA. Censimenti dal 1951 a 2011, 2021, 2024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</si>
  <si>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</si>
  <si>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</si>
  <si>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</si>
  <si>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</si>
  <si>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</si>
  <si>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</si>
  <si>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</si>
  <si>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</si>
  <si>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</si>
  <si>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</si>
  <si>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CAMPANIA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</si>
  <si>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</si>
  <si>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</si>
  <si>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</si>
  <si>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</si>
  <si>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</si>
  <si>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</si>
  <si>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</si>
  <si>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App_1</t>
  </si>
  <si>
    <t>App_2</t>
  </si>
  <si>
    <t>App_3</t>
  </si>
  <si>
    <t>App_4</t>
  </si>
  <si>
    <t>App_5</t>
  </si>
  <si>
    <t>App_6</t>
  </si>
  <si>
    <t>Campania (1861=100, sc. destra)</t>
  </si>
  <si>
    <t>Italia (1861=100, sc. destra)</t>
  </si>
  <si>
    <t>Fonte: Ministero Agricoltura Industria e Commercio (fino al 1921); Istat (dal 1931), Censimento della popolazione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</si>
  <si>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</si>
  <si>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</si>
  <si>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</si>
  <si>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CAMPANIA. Censimenti dal 1951 a 2011, 2021, 2024 (a)</t>
  </si>
  <si>
    <t>Appendice 6. AZIENDE E RELATIVE SUPERFICI PER UBICAZIONE DEL CENTRO AZIENDALE IN CAMPANIA (Universo Italia). Censimenti Agricoltura 1961-2020 (a)</t>
  </si>
  <si>
    <t>Campania (milioni)</t>
  </si>
  <si>
    <t>Alta tec</t>
  </si>
  <si>
    <t>Bassa tec</t>
  </si>
  <si>
    <t xml:space="preserve">
Altra</t>
  </si>
  <si>
    <t>industria</t>
  </si>
  <si>
    <t>Intensivi conosc</t>
  </si>
  <si>
    <t>App_7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</si>
  <si>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</si>
  <si>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</si>
  <si>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</si>
  <si>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</si>
  <si>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</si>
  <si>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</si>
  <si>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</si>
  <si>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</si>
  <si>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</si>
  <si>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</si>
  <si>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</si>
  <si>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</si>
  <si>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</si>
  <si>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</si>
  <si>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</si>
  <si>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</si>
  <si>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</si>
  <si>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</si>
  <si>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</si>
  <si>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</si>
  <si>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FIGURA 1. POPOLAZIONE RESIDENTE IN CAMPANIA E IN ITALIA. Anni 1861-2024. Valori in milioni e indici base 1861=100 (a)</t>
  </si>
  <si>
    <t>(a) Dal 1861 al 1991 i dati sono riportati ai confini del 1991. Dal 2001 i confini sono quelli dell’epoca</t>
  </si>
  <si>
    <t>FIGURA 2. TASSO DI CRESCITA NATURALE, MIGRATORIO E TOTALE DELLA POPOLAZIONE IN CAMPANIA (SINISTRA) E CONFRONTO CON L’ITALIA (DESTRA). Anni 1926-2024 e media 2020-2024. Valori per 1.000 (a)</t>
  </si>
  <si>
    <t>FIGURA 3. INDICE DI VECCHIAIA IN CAMPANIA E IN ITALIA. Anni 1881-2024. Valori percentuali (a)</t>
  </si>
  <si>
    <t>FIGURA 5. ANDAMENTO DEL PIL (SINISTRA) IN CAMPANIA E IN ITALIA, E LIVELLI RELATIVI DEL PIL PRO CAPITE NELLE REGIONI (DESTRA). Anni 1980-2024. Numeri indice 1980=100 e Italia=100, su dati in volume (a)</t>
  </si>
  <si>
    <t>FIGURA 6.  POPOLAZIONE CON ALMENO 6 ANNI PER LIVELLO DI ISTRUZIONE IN CAMPANIA E IN ITALIA. Anni 1951 e 2024. Valori percentuali (a)</t>
  </si>
  <si>
    <r>
      <t xml:space="preserve">FIGURA 10. ADDETTI EXTRA-AGRICOLI PER MACRO-SETTORE IN CAMPANIA E IN ITALIA. </t>
    </r>
    <r>
      <rPr>
        <sz val="9"/>
        <color theme="1"/>
        <rFont val="Times New Roman"/>
        <family val="1"/>
      </rPr>
      <t>Anno 2023.</t>
    </r>
    <r>
      <rPr>
        <sz val="10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Composizione percentuale</t>
    </r>
  </si>
  <si>
    <t>FIGURA 11. COMUNI  DELLA CAMPANIA (SINISTRA) E QUOTE DI COMUNI E POPOLAZIONE (DESTRA) PER QUINTI DELL’INDICE DI FRAGILITà. Anno 2022. Quinti e valori percentuali</t>
  </si>
  <si>
    <t>FIGURA 12. POPOLAZIONE TOTALE (SINISTRA) E ULTRA 65ENNE (DESTRA) A NAPOLI E NEGLI ALTRI COMUNI DELLA CAMPANIA. Anni 1861 – 2024. Numeri indice 1861=100 e valori per 100 abitanti (a)</t>
  </si>
  <si>
    <t>FIGURA 13. DIPLOMATI E LAUREATI A NAPOLI E NEGLI ALTRI COMUNI DELLA CAMPANIA. Anni 1951, 1991, 2024. Valori per 100 residenti di 6 anni e più (a)</t>
  </si>
  <si>
    <t>FIGURA 14. OCCUPATI SULLA POPOLAZIONE IN ETÀ LAVORATIVA, PER GENERE (SINISTRA) E PER SETTORE DI ATTIVITÀ (DESTRA) A NAPOLI E NEGLI ALTRI COMUNI DELLA CAMPANIA. Anni 1951 e 2024. Valori percentuali (a)</t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</si>
  <si>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</si>
  <si>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 xml:space="preserve">FIGURA 7. TASSO DI OCCUPAZIONE (15-64 ANNI) PER GENERE IN CAMPANIA E IN ITALIA. Anni 1977 e 2025. Valori percentuali (a) </t>
  </si>
  <si>
    <t>FIGURA 8. POPOLAZIONE ATTIVA IN CONDIZIONE PROFESSIONALE PER SETTORE DI ATTIVITÀ IN CAMPANIA E IN ITALIA. Anni 1861-2024. Valori percentuali (a)</t>
  </si>
  <si>
    <t xml:space="preserve">FIGURA 9. AZIENDE AGRICOLE (SINISTRA) E UNITÀ LOCALI DELLE IMPRESE DI INDUSTRIA E SERVIZI (DESTRA) IN CAMPANIA E IN ITALIA. Anni 1961-2020 e 1951-2023. Valori per 1.000 abitanti (a) </t>
  </si>
  <si>
    <t>FIGURA 10. ADDETTI EXTRA-AGRICOLI PER MACRO-SETTORE IN CAMPANIA E IN ITALIA. Anno 2023. Composizione percentuale</t>
  </si>
  <si>
    <t xml:space="preserve">Appendice 1. POPOLAZIONE PER GRANDI CLASSI DI ETÀ. CAMPANIA. Anni 1881-2024. Valori assoluti </t>
  </si>
  <si>
    <t>Appendice 2. PIRAMIDI PER ETÀ E PER GENERE. CAMPANIA. Ann 1881, 1951 e 2024. Valori percentuali</t>
  </si>
  <si>
    <t xml:space="preserve">Appendice 3. SPERANZA DI VITA ALLA NASCITA. CAMPANIA. Ann 1974-2025. Valori assoluti </t>
  </si>
  <si>
    <t xml:space="preserve">Appendice 4. NUMERO MEDIO DI FIGLI PER DONNA (TFT) E ETÀ MEDIA AL PARTO. CAMPANIA. Ann 1952-2025. Valori assoluti </t>
  </si>
  <si>
    <t>Appendice 7. TASSO DI OCCUPAZIONE 15-64 ANNI. CAMPANIA. Ann 1977-2025. Percentuali</t>
  </si>
  <si>
    <t xml:space="preserve">Appendice 1. POPOLAZIONE PER GRANDI CLASSI DI ETA'. CAMPANIA. Ann 1881-2024. Valori assoluti </t>
  </si>
  <si>
    <t>Appendice 2. PIRAMIDI PER ETA' E PER GENERE. CAMPANIA. Anni 1881, 1951 e 2024. Valori percentuali</t>
  </si>
  <si>
    <t xml:space="preserve">Appendice 3. SPERANZA DI VITA ALLA NASCITA. CAMPANIA. Anni 1974-2025. Valori assoluti </t>
  </si>
  <si>
    <t xml:space="preserve">Appendice 4. NUMERO MEDIO DI FIGLI PER DONNA (TFT) E ETA' MEDIA AL PARTO. CAMPANIA. Anni 1952-2025. Valori assoluti </t>
  </si>
  <si>
    <t>Appendice 7. TASSO DI OCCUPAZIONE 15-64 ANNI. CAMPANIA. Anni 1977-2025. Percentuali</t>
  </si>
  <si>
    <t>(a) Serie 1980-1994 (SEC1995) raccordate al valore 1995 stimato sulla base del SEC2010</t>
  </si>
  <si>
    <t>(a) Popolazione 2024 di 9 anni e oltre</t>
  </si>
  <si>
    <r>
      <t xml:space="preserve">FIGURA 7. TASSO DI OCCUPAZIONE (15-64 ANNI) PER GENERE IN CAMPANIA E IN ITALIA. </t>
    </r>
    <r>
      <rPr>
        <sz val="9.5"/>
        <color rgb="FF595959"/>
        <rFont val="Times New Roman"/>
        <family val="1"/>
      </rPr>
      <t>Anni 1977 e 2025</t>
    </r>
    <r>
      <rPr>
        <sz val="9.5"/>
        <color theme="1"/>
        <rFont val="Times New Roman"/>
        <family val="1"/>
      </rPr>
      <t>.</t>
    </r>
    <r>
      <rPr>
        <sz val="9.5"/>
        <color rgb="FF000000"/>
        <rFont val="Times New Roman"/>
        <family val="1"/>
      </rPr>
      <t xml:space="preserve"> </t>
    </r>
    <r>
      <rPr>
        <sz val="9.5"/>
        <color rgb="FF595959"/>
        <rFont val="Times New Roman"/>
        <family val="1"/>
      </rPr>
      <t>Valori percentuali</t>
    </r>
  </si>
  <si>
    <t>FIGURA 9. AZIENDE AGRICOLE (SINISTRA) E UNITÀ LOCALI DELLE IMPRESE DI INDUSTRIA E SERVIZI (DESTRA) IN CAMPANIA E IN ITALIA. Anni 1961-2020 e 1951-2023. Valori per 1.000 abitanti</t>
  </si>
  <si>
    <t xml:space="preserve">(a) 2024 popolazione con almeno 9 anni </t>
  </si>
  <si>
    <t>(a) 1951: popolazione di 10 anni ed oltre in condizione professionale; 2024: occupati e popolazione 15-64, occupati per settore di attività stimati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</si>
</sst>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#,##0_ ;\-#,##0\ "/>
    <numFmt numFmtId="171" formatCode="#,##0.0_ ;\-#,##0.0\ "/>
    <numFmt numFmtId="172" formatCode="_-* #,##0_-;\-* #,##0_-;_-* &quot;-&quot;??_-;_-@_-"/>
    <numFmt numFmtId="173" formatCode="_-* #,##0.0_-;\-* #,##0.0_-;_-* &quot;-&quot;??_-;_-@_-"/>
    <numFmt numFmtId="174" formatCode="_-* #,##0.0\ _€_-;\-* #,##0.0\ _€_-;_-* &quot;-&quot;?\ _€_-;_-@_-"/>
  </numFmts>
  <fonts count="93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9"/>
      <color rgb="FFFF0000"/>
      <name val="Calibri"/>
      <family val="2"/>
      <scheme val="minor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1"/>
      <color theme="9" tint="-0.499984740745262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7"/>
      <color theme="1"/>
      <name val="Arial Narrow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7.5"/>
      <color theme="1"/>
      <name val="Times New Roman"/>
      <family val="1"/>
    </font>
    <font>
      <sz val="9.5"/>
      <color rgb="FF595959"/>
      <name val="Times New Roman"/>
      <family val="1"/>
    </font>
    <font>
      <sz val="9.5"/>
      <color theme="1"/>
      <name val="Times New Roman"/>
      <family val="1"/>
    </font>
    <font>
      <sz val="9.5"/>
      <color rgb="FF000000"/>
      <name val="Times New Roman"/>
      <family val="1"/>
    </font>
    <font>
      <sz val="9"/>
      <color theme="1"/>
      <name val="Times New Roman"/>
      <family val="1"/>
    </font>
    <font>
      <sz val="7.5"/>
      <name val="Arial"/>
      <family val="2"/>
    </font>
    <font>
      <sz val="7.5"/>
      <color theme="1"/>
      <name val="Calibri"/>
      <family val="2"/>
      <scheme val="minor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5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0" fontId="46" fillId="0" borderId="20" xfId="0" applyFont="1" applyBorder="1" applyAlignment="1">
      <alignment horizontal="left" vertical="center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1" fontId="59" fillId="0" borderId="0" xfId="102" applyNumberFormat="1" applyFont="1" applyFill="1" applyBorder="1"/>
    <xf numFmtId="171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2" fontId="61" fillId="0" borderId="20" xfId="0" applyNumberFormat="1" applyFont="1" applyBorder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6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8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9" fillId="0" borderId="0" xfId="0" applyFont="1"/>
    <xf numFmtId="4" fontId="59" fillId="0" borderId="20" xfId="0" applyNumberFormat="1" applyFont="1" applyBorder="1"/>
    <xf numFmtId="0" fontId="67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1" fillId="0" borderId="20" xfId="104" applyFont="1" applyBorder="1"/>
    <xf numFmtId="0" fontId="67" fillId="0" borderId="0" xfId="0" applyFont="1" applyAlignment="1">
      <alignment vertical="center"/>
    </xf>
    <xf numFmtId="0" fontId="71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1" fontId="59" fillId="0" borderId="0" xfId="102" applyNumberFormat="1" applyFont="1" applyFill="1" applyBorder="1" applyAlignment="1">
      <alignment vertical="center"/>
    </xf>
    <xf numFmtId="171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70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0" fontId="72" fillId="0" borderId="0" xfId="0" applyFont="1"/>
    <xf numFmtId="0" fontId="38" fillId="0" borderId="0" xfId="0" applyFont="1"/>
    <xf numFmtId="0" fontId="73" fillId="0" borderId="0" xfId="0" applyFont="1"/>
    <xf numFmtId="0" fontId="72" fillId="0" borderId="0" xfId="103" applyFont="1"/>
    <xf numFmtId="0" fontId="74" fillId="0" borderId="0" xfId="0" applyFont="1"/>
    <xf numFmtId="167" fontId="59" fillId="0" borderId="0" xfId="0" applyNumberFormat="1" applyFont="1" applyAlignment="1">
      <alignment vertical="center"/>
    </xf>
    <xf numFmtId="0" fontId="75" fillId="0" borderId="0" xfId="0" applyFont="1"/>
    <xf numFmtId="0" fontId="46" fillId="0" borderId="20" xfId="0" applyFont="1" applyBorder="1" applyAlignment="1">
      <alignment horizontal="right" vertical="center" wrapText="1"/>
    </xf>
    <xf numFmtId="4" fontId="62" fillId="0" borderId="20" xfId="0" applyNumberFormat="1" applyFont="1" applyBorder="1"/>
    <xf numFmtId="0" fontId="46" fillId="0" borderId="20" xfId="0" applyFont="1" applyBorder="1" applyAlignment="1">
      <alignment horizontal="right"/>
    </xf>
    <xf numFmtId="2" fontId="46" fillId="0" borderId="20" xfId="0" applyNumberFormat="1" applyFont="1" applyBorder="1" applyAlignment="1">
      <alignment horizontal="right"/>
    </xf>
    <xf numFmtId="0" fontId="46" fillId="0" borderId="20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170" fontId="46" fillId="0" borderId="20" xfId="100" applyNumberFormat="1" applyFont="1" applyFill="1" applyBorder="1"/>
    <xf numFmtId="170" fontId="46" fillId="0" borderId="0" xfId="100" applyNumberFormat="1" applyFont="1" applyFill="1" applyBorder="1"/>
    <xf numFmtId="1" fontId="24" fillId="0" borderId="20" xfId="56" applyNumberFormat="1" applyFont="1" applyBorder="1"/>
    <xf numFmtId="0" fontId="46" fillId="0" borderId="20" xfId="0" applyFont="1" applyBorder="1" applyAlignment="1">
      <alignment horizontal="center"/>
    </xf>
    <xf numFmtId="4" fontId="46" fillId="0" borderId="20" xfId="0" applyNumberFormat="1" applyFont="1" applyBorder="1"/>
    <xf numFmtId="167" fontId="61" fillId="0" borderId="20" xfId="0" applyNumberFormat="1" applyFont="1" applyBorder="1" applyAlignment="1">
      <alignment horizontal="center"/>
    </xf>
    <xf numFmtId="0" fontId="61" fillId="0" borderId="20" xfId="0" applyFont="1" applyBorder="1" applyAlignment="1">
      <alignment horizontal="right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7" fillId="0" borderId="0" xfId="0" applyFont="1"/>
    <xf numFmtId="0" fontId="78" fillId="0" borderId="0" xfId="0" applyFont="1"/>
    <xf numFmtId="0" fontId="79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9" fillId="0" borderId="0" xfId="0" applyFont="1"/>
    <xf numFmtId="0" fontId="82" fillId="0" borderId="0" xfId="0" applyFont="1"/>
    <xf numFmtId="0" fontId="81" fillId="0" borderId="0" xfId="0" applyFont="1"/>
    <xf numFmtId="0" fontId="82" fillId="0" borderId="0" xfId="0" applyFont="1" applyAlignment="1">
      <alignment vertical="center"/>
    </xf>
    <xf numFmtId="0" fontId="58" fillId="0" borderId="0" xfId="0" applyFont="1" applyAlignment="1">
      <alignment vertical="center" wrapText="1"/>
    </xf>
    <xf numFmtId="0" fontId="58" fillId="0" borderId="0" xfId="0" applyFont="1" applyAlignment="1">
      <alignment horizontal="right" vertical="center" wrapText="1"/>
    </xf>
    <xf numFmtId="43" fontId="58" fillId="0" borderId="0" xfId="100" applyFont="1"/>
    <xf numFmtId="0" fontId="47" fillId="0" borderId="0" xfId="0" applyFont="1" applyAlignment="1">
      <alignment horizontal="left" vertical="center"/>
    </xf>
    <xf numFmtId="166" fontId="46" fillId="0" borderId="20" xfId="0" applyNumberFormat="1" applyFont="1" applyBorder="1"/>
    <xf numFmtId="0" fontId="46" fillId="0" borderId="20" xfId="0" applyFont="1" applyBorder="1" applyAlignment="1">
      <alignment vertical="center"/>
    </xf>
    <xf numFmtId="0" fontId="59" fillId="0" borderId="29" xfId="0" applyFont="1" applyBorder="1"/>
    <xf numFmtId="0" fontId="65" fillId="0" borderId="20" xfId="0" applyFont="1" applyBorder="1"/>
    <xf numFmtId="0" fontId="59" fillId="0" borderId="29" xfId="0" applyFont="1" applyBorder="1" applyAlignment="1">
      <alignment horizontal="center"/>
    </xf>
    <xf numFmtId="0" fontId="59" fillId="0" borderId="0" xfId="0" applyFont="1" applyAlignment="1">
      <alignment horizontal="center"/>
    </xf>
    <xf numFmtId="0" fontId="0" fillId="0" borderId="20" xfId="0" applyBorder="1" applyAlignment="1">
      <alignment horizontal="center"/>
    </xf>
    <xf numFmtId="0" fontId="66" fillId="0" borderId="20" xfId="0" applyFont="1" applyBorder="1"/>
    <xf numFmtId="0" fontId="63" fillId="0" borderId="20" xfId="0" applyFont="1" applyBorder="1" applyAlignment="1">
      <alignment horizontal="left" vertical="center"/>
    </xf>
    <xf numFmtId="0" fontId="62" fillId="0" borderId="20" xfId="0" applyFont="1" applyBorder="1" applyAlignment="1">
      <alignment horizontal="center"/>
    </xf>
    <xf numFmtId="0" fontId="62" fillId="0" borderId="20" xfId="0" applyFont="1" applyBorder="1" applyAlignment="1">
      <alignment horizontal="right"/>
    </xf>
    <xf numFmtId="166" fontId="62" fillId="0" borderId="26" xfId="0" applyNumberFormat="1" applyFont="1" applyBorder="1" applyAlignment="1">
      <alignment horizontal="center"/>
    </xf>
    <xf numFmtId="166" fontId="62" fillId="0" borderId="20" xfId="0" applyNumberFormat="1" applyFont="1" applyBorder="1" applyAlignment="1">
      <alignment horizontal="center"/>
    </xf>
    <xf numFmtId="166" fontId="62" fillId="0" borderId="27" xfId="0" applyNumberFormat="1" applyFont="1" applyBorder="1" applyAlignment="1">
      <alignment horizontal="center"/>
    </xf>
    <xf numFmtId="0" fontId="59" fillId="0" borderId="25" xfId="0" applyFont="1" applyBorder="1" applyAlignment="1">
      <alignment horizontal="center" vertical="center"/>
    </xf>
    <xf numFmtId="0" fontId="59" fillId="0" borderId="28" xfId="0" applyFont="1" applyBorder="1" applyAlignment="1">
      <alignment horizontal="right" vertical="center" wrapText="1"/>
    </xf>
    <xf numFmtId="0" fontId="46" fillId="0" borderId="28" xfId="0" applyFont="1" applyBorder="1" applyAlignment="1">
      <alignment horizontal="right" vertical="center" wrapText="1"/>
    </xf>
    <xf numFmtId="172" fontId="59" fillId="0" borderId="0" xfId="100" applyNumberFormat="1" applyFont="1" applyBorder="1" applyAlignment="1">
      <alignment vertical="center"/>
    </xf>
    <xf numFmtId="172" fontId="59" fillId="0" borderId="0" xfId="100" applyNumberFormat="1" applyFont="1" applyAlignment="1">
      <alignment vertical="center"/>
    </xf>
    <xf numFmtId="0" fontId="46" fillId="0" borderId="28" xfId="0" applyFont="1" applyBorder="1" applyAlignment="1">
      <alignment horizontal="center" vertical="center"/>
    </xf>
    <xf numFmtId="172" fontId="59" fillId="0" borderId="28" xfId="100" applyNumberFormat="1" applyFont="1" applyBorder="1" applyAlignment="1">
      <alignment vertical="center"/>
    </xf>
    <xf numFmtId="172" fontId="59" fillId="0" borderId="0" xfId="0" applyNumberFormat="1" applyFont="1"/>
    <xf numFmtId="0" fontId="59" fillId="0" borderId="23" xfId="0" applyFont="1" applyBorder="1"/>
    <xf numFmtId="0" fontId="59" fillId="0" borderId="28" xfId="0" applyFont="1" applyBorder="1"/>
    <xf numFmtId="172" fontId="59" fillId="0" borderId="28" xfId="0" applyNumberFormat="1" applyFont="1" applyBorder="1"/>
    <xf numFmtId="0" fontId="59" fillId="0" borderId="23" xfId="0" applyFont="1" applyBorder="1" applyAlignment="1">
      <alignment vertical="center"/>
    </xf>
    <xf numFmtId="0" fontId="59" fillId="0" borderId="25" xfId="0" applyFont="1" applyBorder="1" applyAlignment="1">
      <alignment vertical="center"/>
    </xf>
    <xf numFmtId="0" fontId="59" fillId="0" borderId="23" xfId="0" applyFont="1" applyBorder="1" applyAlignment="1">
      <alignment vertical="center" wrapText="1"/>
    </xf>
    <xf numFmtId="0" fontId="59" fillId="0" borderId="25" xfId="0" applyFont="1" applyBorder="1" applyAlignment="1">
      <alignment vertical="center" wrapText="1"/>
    </xf>
    <xf numFmtId="170" fontId="59" fillId="0" borderId="0" xfId="100" applyNumberFormat="1" applyFont="1" applyAlignment="1">
      <alignment vertical="center"/>
    </xf>
    <xf numFmtId="0" fontId="59" fillId="0" borderId="0" xfId="100" applyNumberFormat="1" applyFont="1" applyFill="1"/>
    <xf numFmtId="43" fontId="59" fillId="0" borderId="0" xfId="100" applyFont="1"/>
    <xf numFmtId="170" fontId="59" fillId="0" borderId="0" xfId="100" applyNumberFormat="1" applyFont="1"/>
    <xf numFmtId="173" fontId="61" fillId="0" borderId="0" xfId="100" applyNumberFormat="1" applyFont="1" applyFill="1" applyAlignment="1">
      <alignment vertical="center"/>
    </xf>
    <xf numFmtId="0" fontId="61" fillId="0" borderId="0" xfId="0" applyFont="1" applyAlignment="1">
      <alignment horizontal="center" vertical="center"/>
    </xf>
    <xf numFmtId="170" fontId="59" fillId="0" borderId="0" xfId="100" applyNumberFormat="1" applyFont="1" applyBorder="1"/>
    <xf numFmtId="172" fontId="59" fillId="0" borderId="0" xfId="100" applyNumberFormat="1" applyFont="1" applyBorder="1"/>
    <xf numFmtId="0" fontId="59" fillId="0" borderId="0" xfId="100" applyNumberFormat="1" applyFont="1" applyFill="1" applyBorder="1"/>
    <xf numFmtId="43" fontId="59" fillId="0" borderId="0" xfId="100" applyFont="1" applyBorder="1"/>
    <xf numFmtId="0" fontId="59" fillId="0" borderId="28" xfId="0" applyFont="1" applyBorder="1" applyAlignment="1">
      <alignment horizontal="center" vertical="center"/>
    </xf>
    <xf numFmtId="170" fontId="59" fillId="0" borderId="28" xfId="100" applyNumberFormat="1" applyFont="1" applyBorder="1" applyAlignment="1">
      <alignment vertical="center"/>
    </xf>
    <xf numFmtId="170" fontId="59" fillId="0" borderId="28" xfId="100" applyNumberFormat="1" applyFont="1" applyFill="1" applyBorder="1" applyAlignment="1">
      <alignment vertical="center"/>
    </xf>
    <xf numFmtId="172" fontId="59" fillId="0" borderId="28" xfId="100" applyNumberFormat="1" applyFont="1" applyFill="1" applyBorder="1" applyAlignment="1">
      <alignment vertical="center"/>
    </xf>
    <xf numFmtId="0" fontId="59" fillId="0" borderId="28" xfId="100" applyNumberFormat="1" applyFont="1" applyFill="1" applyBorder="1"/>
    <xf numFmtId="43" fontId="59" fillId="0" borderId="28" xfId="100" applyFont="1" applyBorder="1"/>
    <xf numFmtId="43" fontId="58" fillId="0" borderId="0" xfId="100" applyFont="1" applyBorder="1"/>
    <xf numFmtId="0" fontId="0" fillId="0" borderId="28" xfId="0" applyBorder="1"/>
    <xf numFmtId="43" fontId="58" fillId="0" borderId="28" xfId="100" applyFont="1" applyBorder="1"/>
    <xf numFmtId="0" fontId="61" fillId="0" borderId="23" xfId="0" applyFont="1" applyBorder="1" applyAlignment="1">
      <alignment vertical="center" wrapText="1"/>
    </xf>
    <xf numFmtId="0" fontId="61" fillId="0" borderId="23" xfId="0" applyFont="1" applyBorder="1" applyAlignment="1">
      <alignment horizontal="right" vertical="center" wrapText="1"/>
    </xf>
    <xf numFmtId="0" fontId="76" fillId="0" borderId="23" xfId="0" applyFont="1" applyBorder="1"/>
    <xf numFmtId="0" fontId="61" fillId="0" borderId="28" xfId="0" applyFont="1" applyBorder="1" applyAlignment="1">
      <alignment horizontal="center" vertical="center"/>
    </xf>
    <xf numFmtId="173" fontId="61" fillId="0" borderId="28" xfId="100" applyNumberFormat="1" applyFont="1" applyFill="1" applyBorder="1" applyAlignment="1">
      <alignment vertical="center"/>
    </xf>
    <xf numFmtId="174" fontId="61" fillId="0" borderId="0" xfId="0" applyNumberFormat="1" applyFont="1"/>
    <xf numFmtId="174" fontId="61" fillId="0" borderId="28" xfId="0" applyNumberFormat="1" applyFont="1" applyBorder="1"/>
    <xf numFmtId="0" fontId="83" fillId="0" borderId="0" xfId="0" applyFont="1"/>
    <xf numFmtId="166" fontId="46" fillId="0" borderId="20" xfId="100" applyNumberFormat="1" applyFont="1" applyBorder="1" applyAlignment="1">
      <alignment horizontal="right" wrapText="1"/>
    </xf>
    <xf numFmtId="166" fontId="46" fillId="0" borderId="20" xfId="0" applyNumberFormat="1" applyFont="1" applyBorder="1" applyAlignment="1">
      <alignment horizontal="right" vertical="center" wrapText="1"/>
    </xf>
    <xf numFmtId="166" fontId="46" fillId="0" borderId="20" xfId="100" applyNumberFormat="1" applyFont="1" applyBorder="1" applyAlignment="1">
      <alignment horizontal="right" vertical="center" wrapText="1"/>
    </xf>
    <xf numFmtId="0" fontId="59" fillId="0" borderId="20" xfId="0" quotePrefix="1" applyFont="1" applyBorder="1" applyAlignment="1">
      <alignment horizontal="right" vertical="center" wrapText="1"/>
    </xf>
    <xf numFmtId="167" fontId="46" fillId="0" borderId="20" xfId="0" applyNumberFormat="1" applyFont="1" applyBorder="1"/>
    <xf numFmtId="3" fontId="88" fillId="0" borderId="0" xfId="0" applyNumberFormat="1" applyFont="1"/>
    <xf numFmtId="0" fontId="88" fillId="0" borderId="0" xfId="0" applyFont="1"/>
    <xf numFmtId="49" fontId="24" fillId="0" borderId="20" xfId="0" applyNumberFormat="1" applyFont="1" applyBorder="1" applyAlignment="1">
      <alignment horizontal="left" vertical="center"/>
    </xf>
    <xf numFmtId="167" fontId="24" fillId="0" borderId="20" xfId="0" applyNumberFormat="1" applyFont="1" applyBorder="1"/>
    <xf numFmtId="49" fontId="90" fillId="0" borderId="20" xfId="0" applyNumberFormat="1" applyFont="1" applyBorder="1" applyAlignment="1">
      <alignment horizontal="left" vertical="center"/>
    </xf>
    <xf numFmtId="49" fontId="91" fillId="0" borderId="20" xfId="0" applyNumberFormat="1" applyFont="1" applyBorder="1" applyAlignment="1">
      <alignment wrapText="1"/>
    </xf>
    <xf numFmtId="49" fontId="92" fillId="0" borderId="20" xfId="0" applyNumberFormat="1" applyFont="1" applyBorder="1" applyAlignment="1">
      <alignment wrapText="1"/>
    </xf>
    <xf numFmtId="49" fontId="90" fillId="0" borderId="20" xfId="0" applyNumberFormat="1" applyFont="1" applyBorder="1" applyAlignment="1">
      <alignment wrapText="1"/>
    </xf>
    <xf numFmtId="49" fontId="24" fillId="0" borderId="20" xfId="0" applyNumberFormat="1" applyFont="1" applyBorder="1" applyAlignment="1">
      <alignment wrapText="1"/>
    </xf>
    <xf numFmtId="3" fontId="59" fillId="0" borderId="28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55" fillId="0" borderId="0" xfId="0" applyFont="1" applyAlignment="1">
      <alignment horizontal="left" vertic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8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8" xfId="0" applyFont="1" applyBorder="1" applyAlignment="1">
      <alignment horizontal="right" vertical="center" wrapText="1"/>
    </xf>
    <xf numFmtId="0" fontId="88" fillId="0" borderId="0" xfId="0" applyFont="1" applyAlignment="1">
      <alignment horizontal="justify" vertical="center" wrapText="1"/>
    </xf>
    <xf numFmtId="0" fontId="89" fillId="0" borderId="0" xfId="0" applyFont="1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095CA1"/>
      <color rgb="FFE5B946"/>
      <color rgb="FF41B39D"/>
      <color rgb="FF0E7863"/>
      <color rgb="FF5B44B8"/>
      <color rgb="FFC1002A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Campania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0.0</c:formatCode>
                <c:ptCount val="19"/>
                <c:pt idx="0">
                  <c:v>2.4020000000000001</c:v>
                </c:pt>
                <c:pt idx="1">
                  <c:v>2.52</c:v>
                </c:pt>
                <c:pt idx="2">
                  <c:v>2.66</c:v>
                </c:pt>
                <c:pt idx="4">
                  <c:v>2.9140000000000001</c:v>
                </c:pt>
                <c:pt idx="5">
                  <c:v>3.1019999999999999</c:v>
                </c:pt>
                <c:pt idx="6">
                  <c:v>3.343</c:v>
                </c:pt>
                <c:pt idx="7">
                  <c:v>3.5089999999999999</c:v>
                </c:pt>
                <c:pt idx="8">
                  <c:v>3.6970000000000001</c:v>
                </c:pt>
                <c:pt idx="10">
                  <c:v>4.3460000000000001</c:v>
                </c:pt>
                <c:pt idx="11">
                  <c:v>4.7610000000000001</c:v>
                </c:pt>
                <c:pt idx="12">
                  <c:v>5.0590000000000002</c:v>
                </c:pt>
                <c:pt idx="13">
                  <c:v>5.4630000000000001</c:v>
                </c:pt>
                <c:pt idx="14">
                  <c:v>5.63</c:v>
                </c:pt>
                <c:pt idx="15">
                  <c:v>5.702</c:v>
                </c:pt>
                <c:pt idx="16">
                  <c:v>5.7670000000000003</c:v>
                </c:pt>
                <c:pt idx="17">
                  <c:v>5.6239999999999997</c:v>
                </c:pt>
                <c:pt idx="18">
                  <c:v>5.5819999999999999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Campania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104.91257285595337</c:v>
                </c:pt>
                <c:pt idx="2">
                  <c:v>110.74104912572855</c:v>
                </c:pt>
                <c:pt idx="4">
                  <c:v>121.31557035803498</c:v>
                </c:pt>
                <c:pt idx="5">
                  <c:v>129.14238134887592</c:v>
                </c:pt>
                <c:pt idx="6">
                  <c:v>139.17568692756035</c:v>
                </c:pt>
                <c:pt idx="7">
                  <c:v>146.08659450457949</c:v>
                </c:pt>
                <c:pt idx="8">
                  <c:v>153.91340549542048</c:v>
                </c:pt>
                <c:pt idx="10">
                  <c:v>180.93255620316401</c:v>
                </c:pt>
                <c:pt idx="11">
                  <c:v>198.2098251457119</c:v>
                </c:pt>
                <c:pt idx="12">
                  <c:v>210.61615320566193</c:v>
                </c:pt>
                <c:pt idx="13">
                  <c:v>227.43547044129889</c:v>
                </c:pt>
                <c:pt idx="14">
                  <c:v>234.38800999167358</c:v>
                </c:pt>
                <c:pt idx="15">
                  <c:v>237.38551207327228</c:v>
                </c:pt>
                <c:pt idx="16">
                  <c:v>240.09159034138219</c:v>
                </c:pt>
                <c:pt idx="17">
                  <c:v>234.13821815154034</c:v>
                </c:pt>
                <c:pt idx="18">
                  <c:v>232.3896752706078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7"/>
          <c:min val="1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1"/>
      </c:valAx>
      <c:valAx>
        <c:axId val="1425742704"/>
        <c:scaling>
          <c:orientation val="minMax"/>
          <c:max val="25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"/>
          <c:y val="2.2489140574206899E-2"/>
          <c:w val="0.94553647855166489"/>
          <c:h val="0.15096664422918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3995737722834289"/>
          <c:w val="0.86249444444444445"/>
          <c:h val="0.7641698764518759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15.095154699357852</c:v>
                </c:pt>
                <c:pt idx="1">
                  <c:v>14.749607854528554</c:v>
                </c:pt>
                <c:pt idx="2">
                  <c:v>14.014512025901942</c:v>
                </c:pt>
                <c:pt idx="3">
                  <c:v>11.988031532309108</c:v>
                </c:pt>
                <c:pt idx="4">
                  <c:v>17.100274882602221</c:v>
                </c:pt>
                <c:pt idx="5">
                  <c:v>14.536905101168424</c:v>
                </c:pt>
                <c:pt idx="6">
                  <c:v>13.295832628432866</c:v>
                </c:pt>
                <c:pt idx="7">
                  <c:v>14.339043580157357</c:v>
                </c:pt>
                <c:pt idx="8">
                  <c:v>13.763045999226904</c:v>
                </c:pt>
                <c:pt idx="9">
                  <c:v>12.77586489588457</c:v>
                </c:pt>
                <c:pt idx="10">
                  <c:v>12.140384095212335</c:v>
                </c:pt>
                <c:pt idx="11">
                  <c:v>12.749358334521604</c:v>
                </c:pt>
                <c:pt idx="12">
                  <c:v>12.252832449385934</c:v>
                </c:pt>
                <c:pt idx="13">
                  <c:v>13.940106616494198</c:v>
                </c:pt>
                <c:pt idx="14">
                  <c:v>13.44524642125028</c:v>
                </c:pt>
                <c:pt idx="15">
                  <c:v>8.9560477001703571</c:v>
                </c:pt>
                <c:pt idx="16">
                  <c:v>9.1808623565687704</c:v>
                </c:pt>
                <c:pt idx="17">
                  <c:v>4.36264542151405</c:v>
                </c:pt>
                <c:pt idx="18">
                  <c:v>5.1593648490444703</c:v>
                </c:pt>
                <c:pt idx="19">
                  <c:v>12.824001566170713</c:v>
                </c:pt>
                <c:pt idx="20">
                  <c:v>17.643796916619582</c:v>
                </c:pt>
                <c:pt idx="21">
                  <c:v>17.117694986739941</c:v>
                </c:pt>
                <c:pt idx="22">
                  <c:v>17.703382192495614</c:v>
                </c:pt>
                <c:pt idx="23">
                  <c:v>15.666984912039064</c:v>
                </c:pt>
                <c:pt idx="24">
                  <c:v>16.267333942765067</c:v>
                </c:pt>
                <c:pt idx="25">
                  <c:v>14.403129314312011</c:v>
                </c:pt>
                <c:pt idx="26">
                  <c:v>14.101289598460728</c:v>
                </c:pt>
                <c:pt idx="27">
                  <c:v>14.139195803004666</c:v>
                </c:pt>
                <c:pt idx="28">
                  <c:v>16.37420065408692</c:v>
                </c:pt>
                <c:pt idx="29">
                  <c:v>15.881652855792225</c:v>
                </c:pt>
                <c:pt idx="30">
                  <c:v>14.038289852197202</c:v>
                </c:pt>
                <c:pt idx="31">
                  <c:v>15.056162587412587</c:v>
                </c:pt>
                <c:pt idx="32">
                  <c:v>15.277128258422101</c:v>
                </c:pt>
                <c:pt idx="33">
                  <c:v>16.334233539094651</c:v>
                </c:pt>
                <c:pt idx="34">
                  <c:v>15.76872843111229</c:v>
                </c:pt>
                <c:pt idx="35">
                  <c:v>16.364421325302473</c:v>
                </c:pt>
                <c:pt idx="36">
                  <c:v>15.505216655700723</c:v>
                </c:pt>
                <c:pt idx="37">
                  <c:v>15.86870026525199</c:v>
                </c:pt>
                <c:pt idx="38">
                  <c:v>17.087999013786444</c:v>
                </c:pt>
                <c:pt idx="39">
                  <c:v>15.878296476627995</c:v>
                </c:pt>
                <c:pt idx="40">
                  <c:v>15.84857980390175</c:v>
                </c:pt>
                <c:pt idx="41">
                  <c:v>15.223697814717781</c:v>
                </c:pt>
                <c:pt idx="42">
                  <c:v>14.146424223069399</c:v>
                </c:pt>
                <c:pt idx="43">
                  <c:v>13.286579914572366</c:v>
                </c:pt>
                <c:pt idx="44">
                  <c:v>13.1794881944307</c:v>
                </c:pt>
                <c:pt idx="45">
                  <c:v>13.281976567932672</c:v>
                </c:pt>
                <c:pt idx="46">
                  <c:v>13.096799575765411</c:v>
                </c:pt>
                <c:pt idx="47">
                  <c:v>12.293641133654916</c:v>
                </c:pt>
                <c:pt idx="48">
                  <c:v>12.341274995069531</c:v>
                </c:pt>
                <c:pt idx="49">
                  <c:v>11.084628337165597</c:v>
                </c:pt>
                <c:pt idx="50">
                  <c:v>10.700153065936322</c:v>
                </c:pt>
                <c:pt idx="51">
                  <c:v>9.7849033375354715</c:v>
                </c:pt>
                <c:pt idx="52">
                  <c:v>9.3564999293262261</c:v>
                </c:pt>
                <c:pt idx="53">
                  <c:v>9.096131280790388</c:v>
                </c:pt>
                <c:pt idx="54">
                  <c:v>7.8028690753208174</c:v>
                </c:pt>
                <c:pt idx="55">
                  <c:v>7.6780136267647237</c:v>
                </c:pt>
                <c:pt idx="56">
                  <c:v>8.7260323313869002</c:v>
                </c:pt>
                <c:pt idx="57">
                  <c:v>7.7566981733675675</c:v>
                </c:pt>
                <c:pt idx="58">
                  <c:v>7.764199798186211</c:v>
                </c:pt>
                <c:pt idx="59">
                  <c:v>7.3336149674391393</c:v>
                </c:pt>
                <c:pt idx="60">
                  <c:v>6.8614743037076504</c:v>
                </c:pt>
                <c:pt idx="61">
                  <c:v>6.8938756661498335</c:v>
                </c:pt>
                <c:pt idx="62">
                  <c:v>7.0942708786856583</c:v>
                </c:pt>
                <c:pt idx="63">
                  <c:v>6.9985579967803746</c:v>
                </c:pt>
                <c:pt idx="64">
                  <c:v>6.8828955752496102</c:v>
                </c:pt>
                <c:pt idx="65">
                  <c:v>6.1595943867283633</c:v>
                </c:pt>
                <c:pt idx="66">
                  <c:v>6.7471607898491008</c:v>
                </c:pt>
                <c:pt idx="67">
                  <c:v>5.7355424550970771</c:v>
                </c:pt>
                <c:pt idx="68">
                  <c:v>5.076088093566268</c:v>
                </c:pt>
                <c:pt idx="69">
                  <c:v>4.5742179231695665</c:v>
                </c:pt>
                <c:pt idx="70">
                  <c:v>4.8458589983946103</c:v>
                </c:pt>
                <c:pt idx="71">
                  <c:v>4.3984524022054687</c:v>
                </c:pt>
                <c:pt idx="72">
                  <c:v>3.8011106798925911</c:v>
                </c:pt>
                <c:pt idx="73">
                  <c:v>3.7531180190138516</c:v>
                </c:pt>
                <c:pt idx="74">
                  <c:v>3.4476034298533924</c:v>
                </c:pt>
                <c:pt idx="75">
                  <c:v>3.6045683471090757</c:v>
                </c:pt>
                <c:pt idx="76">
                  <c:v>3.2202047108843463</c:v>
                </c:pt>
                <c:pt idx="77">
                  <c:v>2.8061415431365129</c:v>
                </c:pt>
                <c:pt idx="78">
                  <c:v>3.3245463732969012</c:v>
                </c:pt>
                <c:pt idx="79">
                  <c:v>2.4150235501245394</c:v>
                </c:pt>
                <c:pt idx="80">
                  <c:v>2.619673291943351</c:v>
                </c:pt>
                <c:pt idx="81">
                  <c:v>2.2087541947630518</c:v>
                </c:pt>
                <c:pt idx="82">
                  <c:v>1.9315664708668778</c:v>
                </c:pt>
                <c:pt idx="83">
                  <c:v>1.6228214350710644</c:v>
                </c:pt>
                <c:pt idx="84">
                  <c:v>1.3318669326502663</c:v>
                </c:pt>
                <c:pt idx="85">
                  <c:v>0.81318956741473702</c:v>
                </c:pt>
                <c:pt idx="86">
                  <c:v>0.43440848288160144</c:v>
                </c:pt>
                <c:pt idx="87">
                  <c:v>9.4728895700047402E-2</c:v>
                </c:pt>
                <c:pt idx="88">
                  <c:v>-0.10914908646174298</c:v>
                </c:pt>
                <c:pt idx="89">
                  <c:v>-0.99886564670599864</c:v>
                </c:pt>
                <c:pt idx="90">
                  <c:v>-0.4599117332560359</c:v>
                </c:pt>
                <c:pt idx="91">
                  <c:v>-1.0996969290724945</c:v>
                </c:pt>
                <c:pt idx="92">
                  <c:v>-0.98650981728530718</c:v>
                </c:pt>
                <c:pt idx="93">
                  <c:v>-1.2449755222339636</c:v>
                </c:pt>
                <c:pt idx="94">
                  <c:v>-2.4445143666822715</c:v>
                </c:pt>
                <c:pt idx="95">
                  <c:v>-3.1146765664949134</c:v>
                </c:pt>
                <c:pt idx="96">
                  <c:v>-3.0247581528715264</c:v>
                </c:pt>
                <c:pt idx="97">
                  <c:v>-2.8521591846505743</c:v>
                </c:pt>
                <c:pt idx="98">
                  <c:v>-2.7622878278505576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barChart>
        <c:barDir val="col"/>
        <c:grouping val="stacked"/>
        <c:varyColors val="0"/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0.96001167542323418</c:v>
                </c:pt>
                <c:pt idx="1">
                  <c:v>2.2294196247022597</c:v>
                </c:pt>
                <c:pt idx="2">
                  <c:v>5.4619565217391308</c:v>
                </c:pt>
                <c:pt idx="3">
                  <c:v>2.6388169630013238</c:v>
                </c:pt>
                <c:pt idx="4">
                  <c:v>1.2338220135150613</c:v>
                </c:pt>
                <c:pt idx="5">
                  <c:v>0.7398119122257053</c:v>
                </c:pt>
                <c:pt idx="6">
                  <c:v>1.7501268820842497</c:v>
                </c:pt>
                <c:pt idx="7">
                  <c:v>1.1765526477317114</c:v>
                </c:pt>
                <c:pt idx="8">
                  <c:v>0.66044508255563539</c:v>
                </c:pt>
                <c:pt idx="9">
                  <c:v>1.2788981800295132</c:v>
                </c:pt>
                <c:pt idx="10">
                  <c:v>1.5669461725723559</c:v>
                </c:pt>
                <c:pt idx="11">
                  <c:v>0.1962426921431627</c:v>
                </c:pt>
                <c:pt idx="12">
                  <c:v>0.39883354183919795</c:v>
                </c:pt>
                <c:pt idx="13">
                  <c:v>-0.56548552315250344</c:v>
                </c:pt>
                <c:pt idx="14">
                  <c:v>-4.1342957055003363E-2</c:v>
                </c:pt>
                <c:pt idx="15">
                  <c:v>-0.48270868824531515</c:v>
                </c:pt>
                <c:pt idx="16">
                  <c:v>-1.4092908052368194</c:v>
                </c:pt>
                <c:pt idx="17">
                  <c:v>-0.4545151505050169</c:v>
                </c:pt>
                <c:pt idx="18">
                  <c:v>0.32796346068230908</c:v>
                </c:pt>
                <c:pt idx="19">
                  <c:v>0.83423061863743142</c:v>
                </c:pt>
                <c:pt idx="20">
                  <c:v>-1.1838727903785617</c:v>
                </c:pt>
                <c:pt idx="21">
                  <c:v>-0.49198006198677185</c:v>
                </c:pt>
                <c:pt idx="22">
                  <c:v>-1.4733646411460557</c:v>
                </c:pt>
                <c:pt idx="23">
                  <c:v>-1.4450165904964627</c:v>
                </c:pt>
                <c:pt idx="24">
                  <c:v>-1.7802637083404349</c:v>
                </c:pt>
                <c:pt idx="25">
                  <c:v>-2.2307869305108143</c:v>
                </c:pt>
                <c:pt idx="26">
                  <c:v>-2.9145383329133931</c:v>
                </c:pt>
                <c:pt idx="27">
                  <c:v>-1.5314036542021052</c:v>
                </c:pt>
                <c:pt idx="28">
                  <c:v>-1.2735589296350824</c:v>
                </c:pt>
                <c:pt idx="29">
                  <c:v>-2.0317001279127966</c:v>
                </c:pt>
                <c:pt idx="30">
                  <c:v>-1.5983864034652646</c:v>
                </c:pt>
                <c:pt idx="31">
                  <c:v>-2.0028409090909092</c:v>
                </c:pt>
                <c:pt idx="32">
                  <c:v>-2.3599203256257035</c:v>
                </c:pt>
                <c:pt idx="33">
                  <c:v>-3.0619855967078187</c:v>
                </c:pt>
                <c:pt idx="34">
                  <c:v>-3.6786833023626229</c:v>
                </c:pt>
                <c:pt idx="35">
                  <c:v>-7.3099076521317929</c:v>
                </c:pt>
                <c:pt idx="36">
                  <c:v>-6.7802947227705195</c:v>
                </c:pt>
                <c:pt idx="37">
                  <c:v>-5.9086952917771889</c:v>
                </c:pt>
                <c:pt idx="38">
                  <c:v>-3.6958353023360933</c:v>
                </c:pt>
                <c:pt idx="39">
                  <c:v>-1.913357032992778</c:v>
                </c:pt>
                <c:pt idx="40">
                  <c:v>-2.8885070251693117</c:v>
                </c:pt>
                <c:pt idx="41">
                  <c:v>-4.558075104646611</c:v>
                </c:pt>
                <c:pt idx="42">
                  <c:v>-5.3825272948643743</c:v>
                </c:pt>
                <c:pt idx="43">
                  <c:v>-6.5066057415317378</c:v>
                </c:pt>
                <c:pt idx="44">
                  <c:v>-6.7823144061590828</c:v>
                </c:pt>
                <c:pt idx="45">
                  <c:v>-5.0304113656369047</c:v>
                </c:pt>
                <c:pt idx="46">
                  <c:v>-4.3110748614791792</c:v>
                </c:pt>
                <c:pt idx="47">
                  <c:v>-2.262521263366065</c:v>
                </c:pt>
                <c:pt idx="48">
                  <c:v>-3.0044590674920992</c:v>
                </c:pt>
                <c:pt idx="49">
                  <c:v>-2.3240517137736196</c:v>
                </c:pt>
                <c:pt idx="50">
                  <c:v>-2.1884657306892144</c:v>
                </c:pt>
                <c:pt idx="51">
                  <c:v>-2.4569616805302852</c:v>
                </c:pt>
                <c:pt idx="52">
                  <c:v>-2.5358755530758179</c:v>
                </c:pt>
                <c:pt idx="53">
                  <c:v>-2.4870542636160948</c:v>
                </c:pt>
                <c:pt idx="54">
                  <c:v>-2.5448298769541911</c:v>
                </c:pt>
                <c:pt idx="55">
                  <c:v>-2.3274374091016625</c:v>
                </c:pt>
                <c:pt idx="56">
                  <c:v>-0.63419223803847791</c:v>
                </c:pt>
                <c:pt idx="57">
                  <c:v>0.78021440262698838</c:v>
                </c:pt>
                <c:pt idx="58">
                  <c:v>0.1234855591605372</c:v>
                </c:pt>
                <c:pt idx="59">
                  <c:v>0.36614839855641168</c:v>
                </c:pt>
                <c:pt idx="60">
                  <c:v>-5.6145715407086128E-2</c:v>
                </c:pt>
                <c:pt idx="61">
                  <c:v>-0.29685429569164629</c:v>
                </c:pt>
                <c:pt idx="62">
                  <c:v>6.2644939134624596E-3</c:v>
                </c:pt>
                <c:pt idx="63">
                  <c:v>-0.63607025336143841</c:v>
                </c:pt>
                <c:pt idx="64">
                  <c:v>0.15513409704074141</c:v>
                </c:pt>
                <c:pt idx="65">
                  <c:v>-1.1991800359896199</c:v>
                </c:pt>
                <c:pt idx="66">
                  <c:v>-2.7246990773021067</c:v>
                </c:pt>
                <c:pt idx="67">
                  <c:v>-2.6767747688382393</c:v>
                </c:pt>
                <c:pt idx="68">
                  <c:v>-2.1588506939810226</c:v>
                </c:pt>
                <c:pt idx="69">
                  <c:v>-2.7946923486543249</c:v>
                </c:pt>
                <c:pt idx="70">
                  <c:v>-3.4987361198920093</c:v>
                </c:pt>
                <c:pt idx="71">
                  <c:v>-3.6444819486848967</c:v>
                </c:pt>
                <c:pt idx="72">
                  <c:v>-4.2213594357029018</c:v>
                </c:pt>
                <c:pt idx="73">
                  <c:v>-4.9045614099499497</c:v>
                </c:pt>
                <c:pt idx="74">
                  <c:v>-5.3917051659260897</c:v>
                </c:pt>
                <c:pt idx="75">
                  <c:v>-5.0442560599207535</c:v>
                </c:pt>
                <c:pt idx="76">
                  <c:v>-4.4828237773967512</c:v>
                </c:pt>
                <c:pt idx="77">
                  <c:v>-3.394266559313011</c:v>
                </c:pt>
                <c:pt idx="78">
                  <c:v>-3.7685502368789332</c:v>
                </c:pt>
                <c:pt idx="79">
                  <c:v>-3.9314861602609557</c:v>
                </c:pt>
                <c:pt idx="80">
                  <c:v>-4.0299463593184965</c:v>
                </c:pt>
                <c:pt idx="81">
                  <c:v>-3.2846496691110652</c:v>
                </c:pt>
                <c:pt idx="82">
                  <c:v>-4.3097029557925053</c:v>
                </c:pt>
                <c:pt idx="83">
                  <c:v>-2.0493896703415504</c:v>
                </c:pt>
                <c:pt idx="84">
                  <c:v>-2.6905603651705707</c:v>
                </c:pt>
                <c:pt idx="85">
                  <c:v>-3.6228736818071794</c:v>
                </c:pt>
                <c:pt idx="86">
                  <c:v>-4.7602927981855805</c:v>
                </c:pt>
                <c:pt idx="87">
                  <c:v>-3.6376927479442882</c:v>
                </c:pt>
                <c:pt idx="88">
                  <c:v>-2.8216932604226619</c:v>
                </c:pt>
                <c:pt idx="89">
                  <c:v>-2.848776553444357</c:v>
                </c:pt>
                <c:pt idx="90">
                  <c:v>-2.9119674479316378</c:v>
                </c:pt>
                <c:pt idx="91">
                  <c:v>-2.9072208492138727</c:v>
                </c:pt>
                <c:pt idx="92">
                  <c:v>-3.8431112092482254</c:v>
                </c:pt>
                <c:pt idx="93">
                  <c:v>-3.7970967568990139</c:v>
                </c:pt>
                <c:pt idx="94">
                  <c:v>-2.9219144732240023</c:v>
                </c:pt>
                <c:pt idx="95">
                  <c:v>-3.1920189746708059</c:v>
                </c:pt>
                <c:pt idx="96">
                  <c:v>-4.2684874322099891</c:v>
                </c:pt>
                <c:pt idx="97">
                  <c:v>-3.7811593972638051</c:v>
                </c:pt>
                <c:pt idx="98">
                  <c:v>-3.3034356894351706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-2.2988908347927612</c:v>
                </c:pt>
                <c:pt idx="1">
                  <c:v>-1.3504328124092255</c:v>
                </c:pt>
                <c:pt idx="2">
                  <c:v>-0.40471785383903791</c:v>
                </c:pt>
                <c:pt idx="3">
                  <c:v>-1.8841705506645952</c:v>
                </c:pt>
                <c:pt idx="4">
                  <c:v>-2.2737945252548393</c:v>
                </c:pt>
                <c:pt idx="5">
                  <c:v>-0.31376460530065547</c:v>
                </c:pt>
                <c:pt idx="6">
                  <c:v>0.11024643320363164</c:v>
                </c:pt>
                <c:pt idx="7">
                  <c:v>6.9750571954690036E-3</c:v>
                </c:pt>
                <c:pt idx="8">
                  <c:v>-0.16704401126511681</c:v>
                </c:pt>
                <c:pt idx="9">
                  <c:v>-0.40361807946657924</c:v>
                </c:pt>
                <c:pt idx="10">
                  <c:v>-8.7638625912902349E-2</c:v>
                </c:pt>
                <c:pt idx="11">
                  <c:v>-0.37163125623841436</c:v>
                </c:pt>
                <c:pt idx="12">
                  <c:v>-0.3930188712490969</c:v>
                </c:pt>
                <c:pt idx="13">
                  <c:v>0.4024250026131494</c:v>
                </c:pt>
                <c:pt idx="14">
                  <c:v>0.46924256257428815</c:v>
                </c:pt>
                <c:pt idx="15">
                  <c:v>0.17453151618398635</c:v>
                </c:pt>
                <c:pt idx="16">
                  <c:v>6.3185563362482933E-2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-1.3691177657599485</c:v>
                </c:pt>
                <c:pt idx="21">
                  <c:v>-3.1764226603188801</c:v>
                </c:pt>
                <c:pt idx="22">
                  <c:v>-3.4723210473886437</c:v>
                </c:pt>
                <c:pt idx="23">
                  <c:v>-3.9514336693169723</c:v>
                </c:pt>
                <c:pt idx="24">
                  <c:v>-3.3539145659348324</c:v>
                </c:pt>
                <c:pt idx="25">
                  <c:v>-4.0901978831109069</c:v>
                </c:pt>
                <c:pt idx="26">
                  <c:v>-4.6079666491055269</c:v>
                </c:pt>
                <c:pt idx="27">
                  <c:v>-4.0209849766644332</c:v>
                </c:pt>
                <c:pt idx="28">
                  <c:v>-5.2425853291226021</c:v>
                </c:pt>
                <c:pt idx="29">
                  <c:v>-5.7545186585840611</c:v>
                </c:pt>
                <c:pt idx="30">
                  <c:v>-5.5159871705849293</c:v>
                </c:pt>
                <c:pt idx="31">
                  <c:v>-5.0694930069930075</c:v>
                </c:pt>
                <c:pt idx="32">
                  <c:v>-3.4721139689962763</c:v>
                </c:pt>
                <c:pt idx="33">
                  <c:v>-3.4861539780521262</c:v>
                </c:pt>
                <c:pt idx="34">
                  <c:v>-6.235625165914521</c:v>
                </c:pt>
                <c:pt idx="35">
                  <c:v>-6.6279865637537245</c:v>
                </c:pt>
                <c:pt idx="36">
                  <c:v>-4.6522751720608664</c:v>
                </c:pt>
                <c:pt idx="37">
                  <c:v>-1.6675646551724137</c:v>
                </c:pt>
                <c:pt idx="38">
                  <c:v>-1.0533993548519653</c:v>
                </c:pt>
                <c:pt idx="39">
                  <c:v>-1.9657135872388538</c:v>
                </c:pt>
                <c:pt idx="40">
                  <c:v>-2.9056908925502882</c:v>
                </c:pt>
                <c:pt idx="41">
                  <c:v>-2.1563726523524158</c:v>
                </c:pt>
                <c:pt idx="42">
                  <c:v>-2.5342807528791842</c:v>
                </c:pt>
                <c:pt idx="43">
                  <c:v>-1.8504023045594515</c:v>
                </c:pt>
                <c:pt idx="44">
                  <c:v>-0.95275793140301224</c:v>
                </c:pt>
                <c:pt idx="45">
                  <c:v>-1.6056395274087407</c:v>
                </c:pt>
                <c:pt idx="46">
                  <c:v>-0.29848017625254408</c:v>
                </c:pt>
                <c:pt idx="47">
                  <c:v>-0.18170910335400023</c:v>
                </c:pt>
                <c:pt idx="48">
                  <c:v>-6.5996122968286261E-2</c:v>
                </c:pt>
                <c:pt idx="49">
                  <c:v>0.41950391945372195</c:v>
                </c:pt>
                <c:pt idx="50">
                  <c:v>0.38112879345796963</c:v>
                </c:pt>
                <c:pt idx="51">
                  <c:v>0.15058313459516248</c:v>
                </c:pt>
                <c:pt idx="52">
                  <c:v>3.4452300603585687E-2</c:v>
                </c:pt>
                <c:pt idx="53">
                  <c:v>0.11934751878821376</c:v>
                </c:pt>
                <c:pt idx="54">
                  <c:v>8.3177605349865805E-2</c:v>
                </c:pt>
                <c:pt idx="55">
                  <c:v>-2.4198309546425604E-2</c:v>
                </c:pt>
                <c:pt idx="56">
                  <c:v>-0.11504207024596634</c:v>
                </c:pt>
                <c:pt idx="57">
                  <c:v>-0.30794109926610402</c:v>
                </c:pt>
                <c:pt idx="58">
                  <c:v>-0.32700134874476566</c:v>
                </c:pt>
                <c:pt idx="59">
                  <c:v>-0.17251743174959563</c:v>
                </c:pt>
                <c:pt idx="60">
                  <c:v>-3.2931621536848595E-2</c:v>
                </c:pt>
                <c:pt idx="61">
                  <c:v>0.44976835852676278</c:v>
                </c:pt>
                <c:pt idx="62">
                  <c:v>0.31895223296543157</c:v>
                </c:pt>
                <c:pt idx="63">
                  <c:v>-0.12799954298629002</c:v>
                </c:pt>
                <c:pt idx="64">
                  <c:v>0.19592136250839903</c:v>
                </c:pt>
                <c:pt idx="65">
                  <c:v>-0.59790153269143043</c:v>
                </c:pt>
                <c:pt idx="66">
                  <c:v>0.19473527254698675</c:v>
                </c:pt>
                <c:pt idx="67">
                  <c:v>0.31897467734705215</c:v>
                </c:pt>
                <c:pt idx="68">
                  <c:v>8.1997263297347509E-2</c:v>
                </c:pt>
                <c:pt idx="69">
                  <c:v>0.3080251882112881</c:v>
                </c:pt>
                <c:pt idx="70">
                  <c:v>0.63966880149414862</c:v>
                </c:pt>
                <c:pt idx="71">
                  <c:v>0.70815870518513802</c:v>
                </c:pt>
                <c:pt idx="72">
                  <c:v>0.26752633893787325</c:v>
                </c:pt>
                <c:pt idx="73">
                  <c:v>0.24703758144438312</c:v>
                </c:pt>
                <c:pt idx="74">
                  <c:v>0.35920194151100082</c:v>
                </c:pt>
                <c:pt idx="75">
                  <c:v>5.9628922201969822E-3</c:v>
                </c:pt>
                <c:pt idx="76">
                  <c:v>2.1290914009065429</c:v>
                </c:pt>
                <c:pt idx="77">
                  <c:v>5.2291186763881887</c:v>
                </c:pt>
                <c:pt idx="78">
                  <c:v>5.3189957158239514</c:v>
                </c:pt>
                <c:pt idx="79">
                  <c:v>2.205353545197815</c:v>
                </c:pt>
                <c:pt idx="80">
                  <c:v>1.9036084429735356</c:v>
                </c:pt>
                <c:pt idx="81">
                  <c:v>4.3278215765695105</c:v>
                </c:pt>
                <c:pt idx="82">
                  <c:v>3.5946726702260974</c:v>
                </c:pt>
                <c:pt idx="83">
                  <c:v>3.077877755785547</c:v>
                </c:pt>
                <c:pt idx="84">
                  <c:v>4.0005877754907422</c:v>
                </c:pt>
                <c:pt idx="85">
                  <c:v>3.6278520431023087</c:v>
                </c:pt>
                <c:pt idx="86">
                  <c:v>3.0959760295802989</c:v>
                </c:pt>
                <c:pt idx="87">
                  <c:v>2.2256992445241628</c:v>
                </c:pt>
                <c:pt idx="88">
                  <c:v>1.4850473498722319</c:v>
                </c:pt>
                <c:pt idx="89">
                  <c:v>1.504076746550908</c:v>
                </c:pt>
                <c:pt idx="90">
                  <c:v>0.9289871213476244</c:v>
                </c:pt>
                <c:pt idx="91">
                  <c:v>1.6212080495735401</c:v>
                </c:pt>
                <c:pt idx="92">
                  <c:v>0.90062052406378068</c:v>
                </c:pt>
                <c:pt idx="93">
                  <c:v>1.1389718552405541</c:v>
                </c:pt>
                <c:pt idx="94">
                  <c:v>0.74062292951300335</c:v>
                </c:pt>
                <c:pt idx="95">
                  <c:v>1.2991746587155115</c:v>
                </c:pt>
                <c:pt idx="96">
                  <c:v>2.8508212067058123</c:v>
                </c:pt>
                <c:pt idx="97">
                  <c:v>3.0019345840322997</c:v>
                </c:pt>
                <c:pt idx="98">
                  <c:v>2.9931346338836762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244035360"/>
        <c:axId val="1244013280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13.756275539988325</c:v>
                </c:pt>
                <c:pt idx="1">
                  <c:v>15.628594666821586</c:v>
                </c:pt>
                <c:pt idx="2">
                  <c:v>19.071750693802034</c:v>
                </c:pt>
                <c:pt idx="3">
                  <c:v>12.742677944645836</c:v>
                </c:pt>
                <c:pt idx="4">
                  <c:v>16.060302370862445</c:v>
                </c:pt>
                <c:pt idx="5">
                  <c:v>14.962952408093473</c:v>
                </c:pt>
                <c:pt idx="6">
                  <c:v>15.156205943720746</c:v>
                </c:pt>
                <c:pt idx="7">
                  <c:v>15.522571285084538</c:v>
                </c:pt>
                <c:pt idx="8">
                  <c:v>14.256447070517423</c:v>
                </c:pt>
                <c:pt idx="9">
                  <c:v>13.651144996447504</c:v>
                </c:pt>
                <c:pt idx="10">
                  <c:v>13.619691641871787</c:v>
                </c:pt>
                <c:pt idx="11">
                  <c:v>12.573969770426352</c:v>
                </c:pt>
                <c:pt idx="12">
                  <c:v>12.258647119976036</c:v>
                </c:pt>
                <c:pt idx="13">
                  <c:v>13.777046095954844</c:v>
                </c:pt>
                <c:pt idx="14">
                  <c:v>13.873146026769565</c:v>
                </c:pt>
                <c:pt idx="15">
                  <c:v>8.6478705281090296</c:v>
                </c:pt>
                <c:pt idx="16">
                  <c:v>7.8347571146944341</c:v>
                </c:pt>
                <c:pt idx="17">
                  <c:v>3.9081302710090338</c:v>
                </c:pt>
                <c:pt idx="18">
                  <c:v>5.4873283097267791</c:v>
                </c:pt>
                <c:pt idx="19">
                  <c:v>13.658232184808144</c:v>
                </c:pt>
                <c:pt idx="20">
                  <c:v>15.090806360481071</c:v>
                </c:pt>
                <c:pt idx="21">
                  <c:v>13.449292264434291</c:v>
                </c:pt>
                <c:pt idx="22">
                  <c:v>12.757696503960911</c:v>
                </c:pt>
                <c:pt idx="23">
                  <c:v>10.270534652225631</c:v>
                </c:pt>
                <c:pt idx="24">
                  <c:v>11.133155668489799</c:v>
                </c:pt>
                <c:pt idx="25">
                  <c:v>8.0821445006902906</c:v>
                </c:pt>
                <c:pt idx="26">
                  <c:v>6.5787846164418085</c:v>
                </c:pt>
                <c:pt idx="27">
                  <c:v>8.5868071721381281</c:v>
                </c:pt>
                <c:pt idx="28">
                  <c:v>9.8580563953292355</c:v>
                </c:pt>
                <c:pt idx="29">
                  <c:v>8.0954340692953668</c:v>
                </c:pt>
                <c:pt idx="30">
                  <c:v>6.9239162781470096</c:v>
                </c:pt>
                <c:pt idx="31">
                  <c:v>7.9838286713286717</c:v>
                </c:pt>
                <c:pt idx="32">
                  <c:v>9.4450939638001206</c:v>
                </c:pt>
                <c:pt idx="33">
                  <c:v>9.7860939643347056</c:v>
                </c:pt>
                <c:pt idx="34">
                  <c:v>5.8544199628351468</c:v>
                </c:pt>
                <c:pt idx="35">
                  <c:v>2.4265271094169556</c:v>
                </c:pt>
                <c:pt idx="36">
                  <c:v>4.072646760869338</c:v>
                </c:pt>
                <c:pt idx="37">
                  <c:v>8.292440318302388</c:v>
                </c:pt>
                <c:pt idx="38">
                  <c:v>12.338764356598384</c:v>
                </c:pt>
                <c:pt idx="39">
                  <c:v>11.999225856396363</c:v>
                </c:pt>
                <c:pt idx="40">
                  <c:v>10.054381886182149</c:v>
                </c:pt>
                <c:pt idx="41">
                  <c:v>8.509250057718754</c:v>
                </c:pt>
                <c:pt idx="42">
                  <c:v>6.2296161753258419</c:v>
                </c:pt>
                <c:pt idx="43">
                  <c:v>4.9295718684811769</c:v>
                </c:pt>
                <c:pt idx="44">
                  <c:v>5.4444158568686047</c:v>
                </c:pt>
                <c:pt idx="45">
                  <c:v>6.6459256748870281</c:v>
                </c:pt>
                <c:pt idx="46">
                  <c:v>8.4872445380336892</c:v>
                </c:pt>
                <c:pt idx="47">
                  <c:v>9.8494107669348523</c:v>
                </c:pt>
                <c:pt idx="48">
                  <c:v>9.2708198046091468</c:v>
                </c:pt>
                <c:pt idx="49">
                  <c:v>9.1800805428456993</c:v>
                </c:pt>
                <c:pt idx="50">
                  <c:v>8.8928161287050749</c:v>
                </c:pt>
                <c:pt idx="51">
                  <c:v>7.478524791600349</c:v>
                </c:pt>
                <c:pt idx="52">
                  <c:v>6.8550766768539946</c:v>
                </c:pt>
                <c:pt idx="53">
                  <c:v>6.7284245359625068</c:v>
                </c:pt>
                <c:pt idx="54">
                  <c:v>5.3412168037164927</c:v>
                </c:pt>
                <c:pt idx="55">
                  <c:v>5.326377908116636</c:v>
                </c:pt>
                <c:pt idx="56">
                  <c:v>7.9767980231024556</c:v>
                </c:pt>
                <c:pt idx="57">
                  <c:v>8.2289714767284519</c:v>
                </c:pt>
                <c:pt idx="58">
                  <c:v>7.5606840086019824</c:v>
                </c:pt>
                <c:pt idx="59">
                  <c:v>7.527245934245955</c:v>
                </c:pt>
                <c:pt idx="60">
                  <c:v>6.7723969667637158</c:v>
                </c:pt>
                <c:pt idx="61">
                  <c:v>7.0467897289849502</c:v>
                </c:pt>
                <c:pt idx="62">
                  <c:v>7.4194876055645533</c:v>
                </c:pt>
                <c:pt idx="63">
                  <c:v>6.2344882004326463</c:v>
                </c:pt>
                <c:pt idx="64">
                  <c:v>7.2339510347987517</c:v>
                </c:pt>
                <c:pt idx="65">
                  <c:v>4.3625128180473132</c:v>
                </c:pt>
                <c:pt idx="66">
                  <c:v>4.2171969850939801</c:v>
                </c:pt>
                <c:pt idx="67">
                  <c:v>3.3777423636058899</c:v>
                </c:pt>
                <c:pt idx="68">
                  <c:v>2.9992346628825928</c:v>
                </c:pt>
                <c:pt idx="69">
                  <c:v>2.0875507627265297</c:v>
                </c:pt>
                <c:pt idx="70">
                  <c:v>1.9867916799967498</c:v>
                </c:pt>
                <c:pt idx="71">
                  <c:v>1.4621291587057099</c:v>
                </c:pt>
                <c:pt idx="72">
                  <c:v>-0.15272241687243748</c:v>
                </c:pt>
                <c:pt idx="73">
                  <c:v>-0.90440580949171501</c:v>
                </c:pt>
                <c:pt idx="74">
                  <c:v>-1.5848997945616965</c:v>
                </c:pt>
                <c:pt idx="75">
                  <c:v>-1.4337248205914808</c:v>
                </c:pt>
                <c:pt idx="76">
                  <c:v>0.86647233439413807</c:v>
                </c:pt>
                <c:pt idx="77">
                  <c:v>4.6409936602116906</c:v>
                </c:pt>
                <c:pt idx="78">
                  <c:v>4.8749918522419193</c:v>
                </c:pt>
                <c:pt idx="79">
                  <c:v>0.68889093506139876</c:v>
                </c:pt>
                <c:pt idx="80">
                  <c:v>0.49333537559839002</c:v>
                </c:pt>
                <c:pt idx="81">
                  <c:v>3.2519261022214971</c:v>
                </c:pt>
                <c:pt idx="82">
                  <c:v>1.2165361853004701</c:v>
                </c:pt>
                <c:pt idx="83">
                  <c:v>2.6513095205150607</c:v>
                </c:pt>
                <c:pt idx="84">
                  <c:v>2.6418943429704376</c:v>
                </c:pt>
                <c:pt idx="85">
                  <c:v>0.81816792870986621</c:v>
                </c:pt>
                <c:pt idx="86">
                  <c:v>-1.2299082857236798</c:v>
                </c:pt>
                <c:pt idx="87">
                  <c:v>-1.317264607720078</c:v>
                </c:pt>
                <c:pt idx="88">
                  <c:v>-1.4457949970121731</c:v>
                </c:pt>
                <c:pt idx="89">
                  <c:v>-2.3435654535994481</c:v>
                </c:pt>
                <c:pt idx="90">
                  <c:v>-2.4428920598400494</c:v>
                </c:pt>
                <c:pt idx="91">
                  <c:v>-2.3857097287128268</c:v>
                </c:pt>
                <c:pt idx="92">
                  <c:v>-3.9290005024697519</c:v>
                </c:pt>
                <c:pt idx="93">
                  <c:v>-4.9156362743500637</c:v>
                </c:pt>
                <c:pt idx="94">
                  <c:v>-15.504565248783058</c:v>
                </c:pt>
                <c:pt idx="95">
                  <c:v>2.8447782317569708E-2</c:v>
                </c:pt>
                <c:pt idx="96">
                  <c:v>-2.6498234459882162</c:v>
                </c:pt>
                <c:pt idx="97">
                  <c:v>-2.7902139360385854</c:v>
                </c:pt>
                <c:pt idx="98">
                  <c:v>-2.0702842627884879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valAx>
        <c:axId val="1244013280"/>
        <c:scaling>
          <c:orientation val="minMax"/>
          <c:max val="15"/>
          <c:min val="-15"/>
        </c:scaling>
        <c:delete val="1"/>
        <c:axPos val="r"/>
        <c:numFmt formatCode="#,##0.00" sourceLinked="1"/>
        <c:majorTickMark val="out"/>
        <c:minorTickMark val="none"/>
        <c:tickLblPos val="nextTo"/>
        <c:crossAx val="1244035360"/>
        <c:crosses val="max"/>
        <c:crossBetween val="between"/>
      </c:valAx>
      <c:catAx>
        <c:axId val="12440353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244013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Campania 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#,##0.0</c:formatCode>
                <c:ptCount val="3"/>
                <c:pt idx="0">
                  <c:v>-2.8391036066939885</c:v>
                </c:pt>
                <c:pt idx="1">
                  <c:v>-1.3193182108547516</c:v>
                </c:pt>
                <c:pt idx="2">
                  <c:v>-4.6195354898093415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62521213597050485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Campania 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 formatCode="General">
                  <c:v>18.100000000000001</c:v>
                </c:pt>
                <c:pt idx="2">
                  <c:v>20.91</c:v>
                </c:pt>
                <c:pt idx="3">
                  <c:v>21.91</c:v>
                </c:pt>
                <c:pt idx="4">
                  <c:v>23.35</c:v>
                </c:pt>
                <c:pt idx="5">
                  <c:v>21.63</c:v>
                </c:pt>
                <c:pt idx="6">
                  <c:v>19.71</c:v>
                </c:pt>
                <c:pt idx="8">
                  <c:v>21.9</c:v>
                </c:pt>
                <c:pt idx="9">
                  <c:v>25.34</c:v>
                </c:pt>
                <c:pt idx="10">
                  <c:v>27.08</c:v>
                </c:pt>
                <c:pt idx="11">
                  <c:v>35.67</c:v>
                </c:pt>
                <c:pt idx="12">
                  <c:v>51.72</c:v>
                </c:pt>
                <c:pt idx="13">
                  <c:v>76.92</c:v>
                </c:pt>
                <c:pt idx="14">
                  <c:v>101.88</c:v>
                </c:pt>
                <c:pt idx="15">
                  <c:v>143.59</c:v>
                </c:pt>
                <c:pt idx="16">
                  <c:v>161.22999999999999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2A3-4891-977B-8438AEFE947B}"/>
              </c:ext>
            </c:extLst>
          </c:dPt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3C3-410B-B279-579B4A7AE679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Campania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100.1</c:v>
                </c:pt>
                <c:pt idx="2">
                  <c:v>104.8</c:v>
                </c:pt>
                <c:pt idx="3">
                  <c:v>105.5</c:v>
                </c:pt>
                <c:pt idx="4">
                  <c:v>108.8</c:v>
                </c:pt>
                <c:pt idx="5">
                  <c:v>113.1</c:v>
                </c:pt>
                <c:pt idx="6">
                  <c:v>112.5</c:v>
                </c:pt>
                <c:pt idx="7">
                  <c:v>114.5</c:v>
                </c:pt>
                <c:pt idx="8">
                  <c:v>119.6</c:v>
                </c:pt>
                <c:pt idx="9">
                  <c:v>122.6</c:v>
                </c:pt>
                <c:pt idx="10">
                  <c:v>123.9</c:v>
                </c:pt>
                <c:pt idx="11">
                  <c:v>123.6</c:v>
                </c:pt>
                <c:pt idx="12">
                  <c:v>124.9</c:v>
                </c:pt>
                <c:pt idx="13">
                  <c:v>123.4</c:v>
                </c:pt>
                <c:pt idx="14">
                  <c:v>124.4</c:v>
                </c:pt>
                <c:pt idx="15">
                  <c:v>125.2</c:v>
                </c:pt>
                <c:pt idx="16">
                  <c:v>125.3</c:v>
                </c:pt>
                <c:pt idx="17">
                  <c:v>129.4</c:v>
                </c:pt>
                <c:pt idx="18">
                  <c:v>132.30000000000001</c:v>
                </c:pt>
                <c:pt idx="19">
                  <c:v>134.69999999999999</c:v>
                </c:pt>
                <c:pt idx="20">
                  <c:v>139.9</c:v>
                </c:pt>
                <c:pt idx="21">
                  <c:v>142.6</c:v>
                </c:pt>
                <c:pt idx="22">
                  <c:v>143.9</c:v>
                </c:pt>
                <c:pt idx="23">
                  <c:v>142.5</c:v>
                </c:pt>
                <c:pt idx="24">
                  <c:v>142.80000000000001</c:v>
                </c:pt>
                <c:pt idx="25">
                  <c:v>142.69999999999999</c:v>
                </c:pt>
                <c:pt idx="26">
                  <c:v>144.6</c:v>
                </c:pt>
                <c:pt idx="27">
                  <c:v>146.5</c:v>
                </c:pt>
                <c:pt idx="28">
                  <c:v>143.5</c:v>
                </c:pt>
                <c:pt idx="29">
                  <c:v>136.80000000000001</c:v>
                </c:pt>
                <c:pt idx="30">
                  <c:v>133.6</c:v>
                </c:pt>
                <c:pt idx="31">
                  <c:v>131.80000000000001</c:v>
                </c:pt>
                <c:pt idx="32">
                  <c:v>128.5</c:v>
                </c:pt>
                <c:pt idx="33">
                  <c:v>124.8</c:v>
                </c:pt>
                <c:pt idx="34">
                  <c:v>124.8</c:v>
                </c:pt>
                <c:pt idx="35">
                  <c:v>127.1</c:v>
                </c:pt>
                <c:pt idx="36">
                  <c:v>127.4</c:v>
                </c:pt>
                <c:pt idx="37">
                  <c:v>128.80000000000001</c:v>
                </c:pt>
                <c:pt idx="38">
                  <c:v>129.19999999999999</c:v>
                </c:pt>
                <c:pt idx="39">
                  <c:v>130.19999999999999</c:v>
                </c:pt>
                <c:pt idx="40">
                  <c:v>118.3</c:v>
                </c:pt>
                <c:pt idx="41">
                  <c:v>128</c:v>
                </c:pt>
                <c:pt idx="42">
                  <c:v>136.19999999999999</c:v>
                </c:pt>
                <c:pt idx="43">
                  <c:v>140</c:v>
                </c:pt>
                <c:pt idx="44">
                  <c:v>141.1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>
                    <a:solidFill>
                      <a:sysClr val="windowText" lastClr="000000"/>
                    </a:solidFill>
                  </a:rPr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55706765806578684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dPt>
            <c:idx val="16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8DE-474D-8212-4EDADED7F422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Italia=100</a:t>
                </a:r>
              </a:p>
            </c:rich>
          </c:tx>
          <c:layout>
            <c:manualLayout>
              <c:xMode val="edge"/>
              <c:yMode val="edge"/>
              <c:x val="0.29145495912125896"/>
              <c:y val="2.559199841350416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169726102308245"/>
          <c:y val="1.9410423593459514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0503091268823"/>
          <c:y val="3.9247421359606662E-2"/>
          <c:w val="0.70102644563082361"/>
          <c:h val="0.7550509564682793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Campania</c:v>
                  </c:pt>
                  <c:pt idx="1">
                    <c:v>Italia</c:v>
                  </c:pt>
                  <c:pt idx="3">
                    <c:v>Campania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23</c:v>
                </c:pt>
                <c:pt idx="1">
                  <c:v>12.898040235455399</c:v>
                </c:pt>
                <c:pt idx="3">
                  <c:v>0.7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03-4DCB-BBB8-49F151F7B5C9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Campania</c:v>
                  </c:pt>
                  <c:pt idx="1">
                    <c:v>Italia</c:v>
                  </c:pt>
                  <c:pt idx="3">
                    <c:v>Campania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67.7</c:v>
                </c:pt>
                <c:pt idx="1">
                  <c:v>76.896527268858904</c:v>
                </c:pt>
                <c:pt idx="3">
                  <c:v>17.8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03-4DCB-BBB8-49F151F7B5C9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Campania</c:v>
                  </c:pt>
                  <c:pt idx="1">
                    <c:v>Italia</c:v>
                  </c:pt>
                  <c:pt idx="3">
                    <c:v>Campania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5.0999999999999996</c:v>
                </c:pt>
                <c:pt idx="1">
                  <c:v>5.9454859223186212</c:v>
                </c:pt>
                <c:pt idx="3">
                  <c:v>30.9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03-4DCB-BBB8-49F151F7B5C9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Campania</c:v>
                  </c:pt>
                  <c:pt idx="1">
                    <c:v>Italia</c:v>
                  </c:pt>
                  <c:pt idx="3">
                    <c:v>Campania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3.1</c:v>
                </c:pt>
                <c:pt idx="1">
                  <c:v>3.2623342237772155</c:v>
                </c:pt>
                <c:pt idx="3">
                  <c:v>35.6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03-4DCB-BBB8-49F151F7B5C9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Campania</c:v>
                  </c:pt>
                  <c:pt idx="1">
                    <c:v>Italia</c:v>
                  </c:pt>
                  <c:pt idx="3">
                    <c:v>Campania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1.1000000000000001</c:v>
                </c:pt>
                <c:pt idx="1">
                  <c:v>0.99761234958984424</c:v>
                </c:pt>
                <c:pt idx="3">
                  <c:v>15.1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403-4DCB-BBB8-49F151F7B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714854132865377"/>
          <c:y val="7.0545506136057326E-2"/>
          <c:w val="0.19285145867134626"/>
          <c:h val="0.620127572076963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Campania </c:v>
                  </c:pt>
                  <c:pt idx="1">
                    <c:v>Italia</c:v>
                  </c:pt>
                  <c:pt idx="3">
                    <c:v>Campania 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48.2</c:v>
                </c:pt>
                <c:pt idx="1">
                  <c:v>53.8</c:v>
                </c:pt>
                <c:pt idx="3">
                  <c:v>46.7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35-44F2-9659-430EC3255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Campania </c:v>
                  </c:pt>
                  <c:pt idx="1">
                    <c:v>Italia</c:v>
                  </c:pt>
                  <c:pt idx="3">
                    <c:v>Campania 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71.7</c:v>
                </c:pt>
                <c:pt idx="1">
                  <c:v>74.599999999999994</c:v>
                </c:pt>
                <c:pt idx="3">
                  <c:v>59.5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35-44F2-9659-430EC3255474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Campania </c:v>
                  </c:pt>
                  <c:pt idx="1">
                    <c:v>Italia</c:v>
                  </c:pt>
                  <c:pt idx="3">
                    <c:v>Campania 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26</c:v>
                </c:pt>
                <c:pt idx="1">
                  <c:v>33.5</c:v>
                </c:pt>
                <c:pt idx="3">
                  <c:v>33.9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35-44F2-9659-430EC3255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0620037093388715"/>
          <c:w val="0.87178571428571427"/>
          <c:h val="0.72998500716324422"/>
        </c:manualLayout>
      </c:layout>
      <c:lineChart>
        <c:grouping val="standard"/>
        <c:varyColors val="0"/>
        <c:ser>
          <c:idx val="0"/>
          <c:order val="0"/>
          <c:tx>
            <c:strRef>
              <c:f>'8'!$C$2</c:f>
              <c:strCache>
                <c:ptCount val="1"/>
                <c:pt idx="0">
                  <c:v>Agric-Cam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62.3</c:v>
                </c:pt>
                <c:pt idx="1">
                  <c:v>61.5</c:v>
                </c:pt>
                <c:pt idx="2">
                  <c:v>61.2</c:v>
                </c:pt>
                <c:pt idx="4">
                  <c:v>59.1</c:v>
                </c:pt>
                <c:pt idx="5">
                  <c:v>58</c:v>
                </c:pt>
                <c:pt idx="6">
                  <c:v>56.6</c:v>
                </c:pt>
                <c:pt idx="7">
                  <c:v>52.9</c:v>
                </c:pt>
                <c:pt idx="8">
                  <c:v>51.1</c:v>
                </c:pt>
                <c:pt idx="10">
                  <c:v>46.6</c:v>
                </c:pt>
                <c:pt idx="11">
                  <c:v>35.9</c:v>
                </c:pt>
                <c:pt idx="12">
                  <c:v>23.9</c:v>
                </c:pt>
                <c:pt idx="13">
                  <c:v>17.7</c:v>
                </c:pt>
                <c:pt idx="14">
                  <c:v>10.199999999999999</c:v>
                </c:pt>
                <c:pt idx="15">
                  <c:v>7.4</c:v>
                </c:pt>
                <c:pt idx="16">
                  <c:v>7.3</c:v>
                </c:pt>
                <c:pt idx="17">
                  <c:v>3.5</c:v>
                </c:pt>
                <c:pt idx="18" formatCode="0.0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A3-4248-8177-B50A810012FD}"/>
            </c:ext>
          </c:extLst>
        </c:ser>
        <c:ser>
          <c:idx val="1"/>
          <c:order val="1"/>
          <c:tx>
            <c:strRef>
              <c:f>'8'!$D$2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A3-4248-8177-B50A810012FD}"/>
            </c:ext>
          </c:extLst>
        </c:ser>
        <c:ser>
          <c:idx val="2"/>
          <c:order val="2"/>
          <c:tx>
            <c:strRef>
              <c:f>'8'!$E$2</c:f>
              <c:strCache>
                <c:ptCount val="1"/>
                <c:pt idx="0">
                  <c:v>Ind-Cam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23.2</c:v>
                </c:pt>
                <c:pt idx="1">
                  <c:v>22.7</c:v>
                </c:pt>
                <c:pt idx="2">
                  <c:v>21.6</c:v>
                </c:pt>
                <c:pt idx="4">
                  <c:v>22.2</c:v>
                </c:pt>
                <c:pt idx="5">
                  <c:v>21.9</c:v>
                </c:pt>
                <c:pt idx="6">
                  <c:v>22.9</c:v>
                </c:pt>
                <c:pt idx="7">
                  <c:v>23.8</c:v>
                </c:pt>
                <c:pt idx="8">
                  <c:v>24.4</c:v>
                </c:pt>
                <c:pt idx="10">
                  <c:v>27.1</c:v>
                </c:pt>
                <c:pt idx="11">
                  <c:v>33.5</c:v>
                </c:pt>
                <c:pt idx="12">
                  <c:v>38.1</c:v>
                </c:pt>
                <c:pt idx="13">
                  <c:v>31</c:v>
                </c:pt>
                <c:pt idx="14">
                  <c:v>29.9</c:v>
                </c:pt>
                <c:pt idx="15">
                  <c:v>27</c:v>
                </c:pt>
                <c:pt idx="16">
                  <c:v>21.5</c:v>
                </c:pt>
                <c:pt idx="17">
                  <c:v>19.899999999999999</c:v>
                </c:pt>
                <c:pt idx="18" formatCode="0.0">
                  <c:v>20.6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A3-4248-8177-B50A810012FD}"/>
            </c:ext>
          </c:extLst>
        </c:ser>
        <c:ser>
          <c:idx val="3"/>
          <c:order val="3"/>
          <c:tx>
            <c:strRef>
              <c:f>'8'!$F$2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6A3-4248-8177-B50A81001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248652692384E-2"/>
          <c:y val="9.8226851851851184E-3"/>
          <c:w val="0.95598081838674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9.4917317281743172E-2"/>
          <c:w val="0.87178571428571427"/>
          <c:h val="0.74126850504758834"/>
        </c:manualLayout>
      </c:layout>
      <c:lineChart>
        <c:grouping val="standard"/>
        <c:varyColors val="0"/>
        <c:ser>
          <c:idx val="0"/>
          <c:order val="0"/>
          <c:tx>
            <c:strRef>
              <c:f>'8'!$I$2</c:f>
              <c:strCache>
                <c:ptCount val="1"/>
                <c:pt idx="0">
                  <c:v>Servizi-Campania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14.5</c:v>
                </c:pt>
                <c:pt idx="1">
                  <c:v>15.8</c:v>
                </c:pt>
                <c:pt idx="2">
                  <c:v>17.2</c:v>
                </c:pt>
                <c:pt idx="4">
                  <c:v>18.7</c:v>
                </c:pt>
                <c:pt idx="5">
                  <c:v>20.100000000000001</c:v>
                </c:pt>
                <c:pt idx="6">
                  <c:v>20.5</c:v>
                </c:pt>
                <c:pt idx="7">
                  <c:v>23.3</c:v>
                </c:pt>
                <c:pt idx="8">
                  <c:v>24.5</c:v>
                </c:pt>
                <c:pt idx="10">
                  <c:v>26.5</c:v>
                </c:pt>
                <c:pt idx="11">
                  <c:v>30.6</c:v>
                </c:pt>
                <c:pt idx="12">
                  <c:v>38</c:v>
                </c:pt>
                <c:pt idx="13">
                  <c:v>51.4</c:v>
                </c:pt>
                <c:pt idx="14">
                  <c:v>59.9</c:v>
                </c:pt>
                <c:pt idx="15">
                  <c:v>65.599999999999994</c:v>
                </c:pt>
                <c:pt idx="16">
                  <c:v>71.2</c:v>
                </c:pt>
                <c:pt idx="17">
                  <c:v>76.599999999999994</c:v>
                </c:pt>
                <c:pt idx="18" formatCode="0.0">
                  <c:v>76.099999999999994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29-472C-B62B-A2C1D3B03ED4}"/>
            </c:ext>
          </c:extLst>
        </c:ser>
        <c:ser>
          <c:idx val="1"/>
          <c:order val="1"/>
          <c:tx>
            <c:strRef>
              <c:f>'8'!$J$2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29-472C-B62B-A2C1D3B03E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526683242959928E-2"/>
          <c:y val="9.8226851851851184E-3"/>
          <c:w val="0.90120938379647986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126199334786329"/>
          <c:y val="0.22616723473535025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Campania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72.069180565535873</c:v>
                </c:pt>
                <c:pt idx="1">
                  <c:v>62.038033359239172</c:v>
                </c:pt>
                <c:pt idx="2">
                  <c:v>53.597074499728542</c:v>
                </c:pt>
                <c:pt idx="3">
                  <c:v>48.818531227576607</c:v>
                </c:pt>
                <c:pt idx="4">
                  <c:v>41.097480835878237</c:v>
                </c:pt>
                <c:pt idx="5">
                  <c:v>23.734438970592059</c:v>
                </c:pt>
                <c:pt idx="6">
                  <c:v>14.124123020684799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per</a:t>
                </a:r>
                <a:r>
                  <a:rPr lang="en-US" sz="7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1.000 </a:t>
                </a:r>
                <a:endParaRPr lang="en-US" sz="7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2.7778153293548688E-3"/>
              <c:y val="5.885472668283026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260960929837131"/>
          <c:y val="1.3980345994822962E-2"/>
          <c:w val="0.84289521657997246"/>
          <c:h val="0.101548660646309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2313425925925926"/>
          <c:w val="0.83700240594925635"/>
          <c:h val="0.65951203703703709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Campania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28.22424040509274</c:v>
                </c:pt>
                <c:pt idx="1">
                  <c:v>31.339540606865416</c:v>
                </c:pt>
                <c:pt idx="2">
                  <c:v>32.293686854511691</c:v>
                </c:pt>
                <c:pt idx="3">
                  <c:v>35.383902353484281</c:v>
                </c:pt>
                <c:pt idx="4">
                  <c:v>39.362163160624341</c:v>
                </c:pt>
                <c:pt idx="5">
                  <c:v>45.05929657865029</c:v>
                </c:pt>
                <c:pt idx="6">
                  <c:v>62.436771802781777</c:v>
                </c:pt>
                <c:pt idx="7">
                  <c:v>74.630272988148107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per</a:t>
                </a:r>
                <a:r>
                  <a:rPr lang="en-US" sz="7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1.000 </a:t>
                </a:r>
                <a:endParaRPr lang="en-US" sz="7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2.7776828829625404E-3"/>
              <c:y val="3.502452741232993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74645869295677"/>
          <c:y val="2.1005455525122357E-3"/>
          <c:w val="0.84875870883211724"/>
          <c:h val="7.7818407345875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669102051612194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Campania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</c:v>
                  </c:pt>
                  <c:pt idx="1">
                    <c:v>Bassa tec</c:v>
                  </c:pt>
                  <c:pt idx="2">
                    <c:v>
Altra</c:v>
                  </c:pt>
                  <c:pt idx="3">
                    <c:v>Intensivi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3.3</c:v>
                </c:pt>
                <c:pt idx="1">
                  <c:v>12.1</c:v>
                </c:pt>
                <c:pt idx="2">
                  <c:v>11.9</c:v>
                </c:pt>
                <c:pt idx="3">
                  <c:v>24</c:v>
                </c:pt>
                <c:pt idx="4">
                  <c:v>48.7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</c:v>
                  </c:pt>
                  <c:pt idx="1">
                    <c:v>Bassa tec</c:v>
                  </c:pt>
                  <c:pt idx="2">
                    <c:v>
Altra</c:v>
                  </c:pt>
                  <c:pt idx="3">
                    <c:v>Intensivi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695132575334515"/>
          <c:y val="3.6688906957291975E-2"/>
          <c:w val="0.43817373737373738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3486788950264825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Campania </c:v>
                  </c:pt>
                  <c:pt idx="3">
                    <c:v>Italia</c:v>
                  </c:pt>
                  <c:pt idx="4">
                    <c:v>Campania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0.33</c:v>
                </c:pt>
                <c:pt idx="3">
                  <c:v>26.799949386308995</c:v>
                </c:pt>
                <c:pt idx="4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BD-435B-8714-548C57EF0213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Campania </c:v>
                  </c:pt>
                  <c:pt idx="3">
                    <c:v>Italia</c:v>
                  </c:pt>
                  <c:pt idx="4">
                    <c:v>Campania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6.08</c:v>
                </c:pt>
                <c:pt idx="3">
                  <c:v>18.575224598253829</c:v>
                </c:pt>
                <c:pt idx="4">
                  <c:v>7.64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BD-435B-8714-548C57EF0213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Campania </c:v>
                  </c:pt>
                  <c:pt idx="3">
                    <c:v>Italia</c:v>
                  </c:pt>
                  <c:pt idx="4">
                    <c:v>Campania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16.829999999999998</c:v>
                </c:pt>
                <c:pt idx="3">
                  <c:v>19.815260027837532</c:v>
                </c:pt>
                <c:pt idx="4">
                  <c:v>20.18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BD-435B-8714-548C57EF0213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Campania </c:v>
                  </c:pt>
                  <c:pt idx="3">
                    <c:v>Italia</c:v>
                  </c:pt>
                  <c:pt idx="4">
                    <c:v>Campania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43.97</c:v>
                </c:pt>
                <c:pt idx="3">
                  <c:v>19.865873718840945</c:v>
                </c:pt>
                <c:pt idx="4">
                  <c:v>41.09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BD-435B-8714-548C57EF0213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Campania </c:v>
                  </c:pt>
                  <c:pt idx="3">
                    <c:v>Italia</c:v>
                  </c:pt>
                  <c:pt idx="4">
                    <c:v>Campania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32.79</c:v>
                </c:pt>
                <c:pt idx="3">
                  <c:v>14.943692268758699</c:v>
                </c:pt>
                <c:pt idx="4">
                  <c:v>30.73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BD-435B-8714-548C57EF0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>
                <a:solidFill>
                  <a:sysClr val="windowText" lastClr="000000"/>
                </a:solidFill>
              </a:rPr>
              <a:t>65 anni e più</a:t>
            </a:r>
          </a:p>
        </c:rich>
      </c:tx>
      <c:layout>
        <c:manualLayout>
          <c:xMode val="edge"/>
          <c:yMode val="edge"/>
          <c:x val="0.35351963922985286"/>
          <c:y val="1.18719604392625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1011734077434165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Napoli </c:v>
                  </c:pt>
                  <c:pt idx="1">
                    <c:v>Altri comuni</c:v>
                  </c:pt>
                  <c:pt idx="2">
                    <c:v>Napoli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</c:formatCode>
                <c:ptCount val="4"/>
                <c:pt idx="0">
                  <c:v>5.5</c:v>
                </c:pt>
                <c:pt idx="1">
                  <c:v>5.6</c:v>
                </c:pt>
                <c:pt idx="2" formatCode="#,##0.00">
                  <c:v>21.1</c:v>
                </c:pt>
                <c:pt idx="3" formatCode="#,##0.00">
                  <c:v>21.4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28164783749857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Napoli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101.02886184740616</c:v>
                </c:pt>
                <c:pt idx="2">
                  <c:v>110.5737247691259</c:v>
                </c:pt>
                <c:pt idx="4">
                  <c:v>128.34121851951329</c:v>
                </c:pt>
                <c:pt idx="5">
                  <c:v>155.19905790963372</c:v>
                </c:pt>
                <c:pt idx="6">
                  <c:v>177.59849596099414</c:v>
                </c:pt>
                <c:pt idx="7">
                  <c:v>171.84472036857218</c:v>
                </c:pt>
                <c:pt idx="8">
                  <c:v>178.8959362023015</c:v>
                </c:pt>
                <c:pt idx="10">
                  <c:v>208.77838150527862</c:v>
                </c:pt>
                <c:pt idx="11">
                  <c:v>244.36915067247901</c:v>
                </c:pt>
                <c:pt idx="12">
                  <c:v>253.41197859636799</c:v>
                </c:pt>
                <c:pt idx="13">
                  <c:v>250.47827613990873</c:v>
                </c:pt>
                <c:pt idx="14">
                  <c:v>220.51732330640661</c:v>
                </c:pt>
                <c:pt idx="15">
                  <c:v>207.52845897981533</c:v>
                </c:pt>
                <c:pt idx="16">
                  <c:v>198.74801148689133</c:v>
                </c:pt>
                <c:pt idx="17">
                  <c:v>190.30638596781193</c:v>
                </c:pt>
                <c:pt idx="18">
                  <c:v>187.80034295394913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48-4285-8202-5DDAFC890792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105.89268862390966</c:v>
                </c:pt>
                <c:pt idx="2">
                  <c:v>110.78327606792597</c:v>
                </c:pt>
                <c:pt idx="4">
                  <c:v>119.54253716168657</c:v>
                </c:pt>
                <c:pt idx="5">
                  <c:v>122.56656777738964</c:v>
                </c:pt>
                <c:pt idx="6">
                  <c:v>129.47908465721568</c:v>
                </c:pt>
                <c:pt idx="7">
                  <c:v>139.58612491331982</c:v>
                </c:pt>
                <c:pt idx="8">
                  <c:v>147.60866958294449</c:v>
                </c:pt>
                <c:pt idx="10">
                  <c:v>173.90522270942714</c:v>
                </c:pt>
                <c:pt idx="11">
                  <c:v>186.56131222073338</c:v>
                </c:pt>
                <c:pt idx="12">
                  <c:v>199.81595124011324</c:v>
                </c:pt>
                <c:pt idx="13">
                  <c:v>221.62025474851012</c:v>
                </c:pt>
                <c:pt idx="14">
                  <c:v>237.88901807640372</c:v>
                </c:pt>
                <c:pt idx="15">
                  <c:v>244.92041064250222</c:v>
                </c:pt>
                <c:pt idx="16">
                  <c:v>250.52529497333117</c:v>
                </c:pt>
                <c:pt idx="17">
                  <c:v>245.19987278216027</c:v>
                </c:pt>
                <c:pt idx="18">
                  <c:v>243.64249701507325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48-4285-8202-5DDAFC8907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50583780215"/>
          <c:y val="3.0765719502453626E-4"/>
          <c:w val="0.61987462636588808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Napoli</c:v>
                  </c:pt>
                  <c:pt idx="1">
                    <c:v>Altri comuni</c:v>
                  </c:pt>
                  <c:pt idx="2">
                    <c:v>Napoli</c:v>
                  </c:pt>
                  <c:pt idx="3">
                    <c:v>Altri comuni</c:v>
                  </c:pt>
                  <c:pt idx="4">
                    <c:v>Napoli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5.8169986509007217</c:v>
                </c:pt>
                <c:pt idx="1">
                  <c:v>2.2964594564720513</c:v>
                </c:pt>
                <c:pt idx="2">
                  <c:v>19.182397537846743</c:v>
                </c:pt>
                <c:pt idx="3">
                  <c:v>15.934510878211352</c:v>
                </c:pt>
                <c:pt idx="4">
                  <c:v>32.5</c:v>
                </c:pt>
                <c:pt idx="5">
                  <c:v>36.200000000000003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30-4A09-870E-5CE9C305FB33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Napoli</c:v>
                  </c:pt>
                  <c:pt idx="1">
                    <c:v>Altri comuni</c:v>
                  </c:pt>
                  <c:pt idx="2">
                    <c:v>Napoli</c:v>
                  </c:pt>
                  <c:pt idx="3">
                    <c:v>Altri comuni</c:v>
                  </c:pt>
                  <c:pt idx="4">
                    <c:v>Napoli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2.3770830242366316</c:v>
                </c:pt>
                <c:pt idx="1">
                  <c:v>0.67697783703924796</c:v>
                </c:pt>
                <c:pt idx="2">
                  <c:v>6.06192444347763</c:v>
                </c:pt>
                <c:pt idx="3">
                  <c:v>2.9871391582833997</c:v>
                </c:pt>
                <c:pt idx="4">
                  <c:v>17.5</c:v>
                </c:pt>
                <c:pt idx="5">
                  <c:v>14.6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30-4A09-870E-5CE9C305F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438778976157392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cat>
            <c:multiLvlStrRef>
              <c:f>'14'!$C$18:$G$19</c:f>
              <c:multiLvlStrCache>
                <c:ptCount val="5"/>
                <c:lvl>
                  <c:pt idx="0">
                    <c:v>Napoli</c:v>
                  </c:pt>
                  <c:pt idx="1">
                    <c:v>Altri comuni</c:v>
                  </c:pt>
                  <c:pt idx="3">
                    <c:v>Napoli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General</c:formatCode>
                <c:ptCount val="5"/>
                <c:pt idx="0">
                  <c:v>4</c:v>
                </c:pt>
                <c:pt idx="1">
                  <c:v>56.2</c:v>
                </c:pt>
                <c:pt idx="3">
                  <c:v>0.4</c:v>
                </c:pt>
                <c:pt idx="4">
                  <c:v>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F4-45AE-9D9F-C247809C8AFB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Napoli</c:v>
                  </c:pt>
                  <c:pt idx="1">
                    <c:v>Altri comuni</c:v>
                  </c:pt>
                  <c:pt idx="3">
                    <c:v>Napoli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General</c:formatCode>
                <c:ptCount val="5"/>
                <c:pt idx="0">
                  <c:v>39.299999999999997</c:v>
                </c:pt>
                <c:pt idx="1">
                  <c:v>24.3</c:v>
                </c:pt>
                <c:pt idx="3">
                  <c:v>13.4</c:v>
                </c:pt>
                <c:pt idx="4">
                  <c:v>20.7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F4-45AE-9D9F-C247809C8AFB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cat>
            <c:multiLvlStrRef>
              <c:f>'14'!$C$18:$G$19</c:f>
              <c:multiLvlStrCache>
                <c:ptCount val="5"/>
                <c:lvl>
                  <c:pt idx="0">
                    <c:v>Napoli</c:v>
                  </c:pt>
                  <c:pt idx="1">
                    <c:v>Altri comuni</c:v>
                  </c:pt>
                  <c:pt idx="3">
                    <c:v>Napoli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General</c:formatCode>
                <c:ptCount val="5"/>
                <c:pt idx="0">
                  <c:v>56.7</c:v>
                </c:pt>
                <c:pt idx="1">
                  <c:v>19.5</c:v>
                </c:pt>
                <c:pt idx="3">
                  <c:v>86.3</c:v>
                </c:pt>
                <c:pt idx="4">
                  <c:v>76.7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9F4-45AE-9D9F-C247809C8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24830731765542249"/>
          <c:y val="3.3288629091285521E-2"/>
          <c:w val="0.50449184345939524"/>
          <c:h val="8.70775426224717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Napoli</c:v>
                  </c:pt>
                  <c:pt idx="1">
                    <c:v>Altri comuni</c:v>
                  </c:pt>
                  <c:pt idx="3">
                    <c:v>Napoli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General</c:formatCode>
                <c:ptCount val="5"/>
                <c:pt idx="0">
                  <c:v>41.63</c:v>
                </c:pt>
                <c:pt idx="1">
                  <c:v>54.08</c:v>
                </c:pt>
                <c:pt idx="3">
                  <c:v>49.09</c:v>
                </c:pt>
                <c:pt idx="4">
                  <c:v>52.38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F6-4041-8500-C63C68C2B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Napoli</c:v>
                  </c:pt>
                  <c:pt idx="1">
                    <c:v>Altri comuni</c:v>
                  </c:pt>
                  <c:pt idx="3">
                    <c:v>Napoli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General</c:formatCode>
                <c:ptCount val="5"/>
                <c:pt idx="0">
                  <c:v>70.97</c:v>
                </c:pt>
                <c:pt idx="1">
                  <c:v>80.83</c:v>
                </c:pt>
                <c:pt idx="3">
                  <c:v>60.16</c:v>
                </c:pt>
                <c:pt idx="4">
                  <c:v>64.7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F6-4041-8500-C63C68C2BA79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Napoli</c:v>
                  </c:pt>
                  <c:pt idx="1">
                    <c:v>Altri comuni</c:v>
                  </c:pt>
                  <c:pt idx="3">
                    <c:v>Napoli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General</c:formatCode>
                <c:ptCount val="5"/>
                <c:pt idx="0">
                  <c:v>15.32</c:v>
                </c:pt>
                <c:pt idx="1">
                  <c:v>28.73</c:v>
                </c:pt>
                <c:pt idx="3">
                  <c:v>38.33</c:v>
                </c:pt>
                <c:pt idx="4">
                  <c:v>40.119999999999997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F6-4041-8500-C63C68C2B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1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888481</c:v>
                </c:pt>
                <c:pt idx="1">
                  <c:v>1065137</c:v>
                </c:pt>
                <c:pt idx="2">
                  <c:v>1104559</c:v>
                </c:pt>
                <c:pt idx="3">
                  <c:v>1131394</c:v>
                </c:pt>
                <c:pt idx="4">
                  <c:v>1183517</c:v>
                </c:pt>
                <c:pt idx="5">
                  <c:v>1310532</c:v>
                </c:pt>
                <c:pt idx="6">
                  <c:v>1290249</c:v>
                </c:pt>
                <c:pt idx="7">
                  <c:v>1379647</c:v>
                </c:pt>
                <c:pt idx="8">
                  <c:v>1488225</c:v>
                </c:pt>
                <c:pt idx="9">
                  <c:v>1485188</c:v>
                </c:pt>
                <c:pt idx="10">
                  <c:v>1211137</c:v>
                </c:pt>
                <c:pt idx="11">
                  <c:v>1056708</c:v>
                </c:pt>
                <c:pt idx="12">
                  <c:v>932495</c:v>
                </c:pt>
                <c:pt idx="13">
                  <c:v>789360</c:v>
                </c:pt>
                <c:pt idx="14">
                  <c:v>740274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39-4D8A-8EFB-2E1EB640391B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1847297</c:v>
                </c:pt>
                <c:pt idx="1">
                  <c:v>1870978</c:v>
                </c:pt>
                <c:pt idx="2">
                  <c:v>1946741</c:v>
                </c:pt>
                <c:pt idx="3">
                  <c:v>2128877</c:v>
                </c:pt>
                <c:pt idx="4">
                  <c:v>2053591</c:v>
                </c:pt>
                <c:pt idx="5">
                  <c:v>2129252</c:v>
                </c:pt>
                <c:pt idx="6">
                  <c:v>2773397</c:v>
                </c:pt>
                <c:pt idx="7">
                  <c:v>3031463</c:v>
                </c:pt>
                <c:pt idx="8">
                  <c:v>3167382</c:v>
                </c:pt>
                <c:pt idx="9">
                  <c:v>3448215</c:v>
                </c:pt>
                <c:pt idx="10">
                  <c:v>3792788</c:v>
                </c:pt>
                <c:pt idx="11">
                  <c:v>3832376</c:v>
                </c:pt>
                <c:pt idx="12">
                  <c:v>3884284</c:v>
                </c:pt>
                <c:pt idx="13">
                  <c:v>3701598</c:v>
                </c:pt>
                <c:pt idx="14">
                  <c:v>3648539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39-4D8A-8EFB-2E1EB640391B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160799</c:v>
                </c:pt>
                <c:pt idx="1">
                  <c:v>222740</c:v>
                </c:pt>
                <c:pt idx="2">
                  <c:v>241965</c:v>
                </c:pt>
                <c:pt idx="3">
                  <c:v>264161</c:v>
                </c:pt>
                <c:pt idx="4">
                  <c:v>256041</c:v>
                </c:pt>
                <c:pt idx="5">
                  <c:v>258308</c:v>
                </c:pt>
                <c:pt idx="6">
                  <c:v>282618</c:v>
                </c:pt>
                <c:pt idx="7">
                  <c:v>349649</c:v>
                </c:pt>
                <c:pt idx="8">
                  <c:v>403003</c:v>
                </c:pt>
                <c:pt idx="9">
                  <c:v>529731</c:v>
                </c:pt>
                <c:pt idx="10">
                  <c:v>626355</c:v>
                </c:pt>
                <c:pt idx="11">
                  <c:v>812847</c:v>
                </c:pt>
                <c:pt idx="12">
                  <c:v>950031</c:v>
                </c:pt>
                <c:pt idx="13">
                  <c:v>1133462</c:v>
                </c:pt>
                <c:pt idx="14">
                  <c:v>1193524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39-4D8A-8EFB-2E1EB64039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-5.7179838271433594</c:v>
                </c:pt>
                <c:pt idx="1">
                  <c:v>-5.2547628862562483</c:v>
                </c:pt>
                <c:pt idx="2">
                  <c:v>-4.6921446815386236</c:v>
                </c:pt>
                <c:pt idx="3">
                  <c:v>-4.413666623165259</c:v>
                </c:pt>
                <c:pt idx="4">
                  <c:v>-4.2526768901879466</c:v>
                </c:pt>
                <c:pt idx="5">
                  <c:v>-3.5829623629964598</c:v>
                </c:pt>
                <c:pt idx="6">
                  <c:v>-3.7508916062307827</c:v>
                </c:pt>
                <c:pt idx="7">
                  <c:v>-2.9928277917373562</c:v>
                </c:pt>
                <c:pt idx="8">
                  <c:v>-3.2814561785463487</c:v>
                </c:pt>
                <c:pt idx="9">
                  <c:v>-2.1799038687942307</c:v>
                </c:pt>
                <c:pt idx="10">
                  <c:v>-2.7371016600275233</c:v>
                </c:pt>
                <c:pt idx="11">
                  <c:v>-1.768401268031506</c:v>
                </c:pt>
                <c:pt idx="12">
                  <c:v>-2.1303260741222556</c:v>
                </c:pt>
                <c:pt idx="13">
                  <c:v>-0.9909344447597721</c:v>
                </c:pt>
                <c:pt idx="14">
                  <c:v>-0.95333679963596918</c:v>
                </c:pt>
                <c:pt idx="15">
                  <c:v>-0.38122424008910194</c:v>
                </c:pt>
                <c:pt idx="16">
                  <c:v>-0.2728504953291227</c:v>
                </c:pt>
                <c:pt idx="17">
                  <c:v>-5.5032733082958564E-2</c:v>
                </c:pt>
                <c:pt idx="18">
                  <c:v>-1.8885134878530951E-2</c:v>
                </c:pt>
                <c:pt idx="19">
                  <c:v>-6.3180615772781791E-3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D6-470D-BEC5-5FAC66F7201D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5.4958504490657214</c:v>
                </c:pt>
                <c:pt idx="1">
                  <c:v>5.0328366577385211</c:v>
                </c:pt>
                <c:pt idx="2">
                  <c:v>4.4849605967012121</c:v>
                </c:pt>
                <c:pt idx="3">
                  <c:v>4.545689942681717</c:v>
                </c:pt>
                <c:pt idx="4">
                  <c:v>4.3751022800952057</c:v>
                </c:pt>
                <c:pt idx="5">
                  <c:v>3.7881440020880675</c:v>
                </c:pt>
                <c:pt idx="6">
                  <c:v>3.9453014682070306</c:v>
                </c:pt>
                <c:pt idx="7">
                  <c:v>3.0592882755420585</c:v>
                </c:pt>
                <c:pt idx="8">
                  <c:v>3.4166557913147715</c:v>
                </c:pt>
                <c:pt idx="9">
                  <c:v>2.35007723226092</c:v>
                </c:pt>
                <c:pt idx="10">
                  <c:v>2.9857156568470868</c:v>
                </c:pt>
                <c:pt idx="11">
                  <c:v>1.8994578896017136</c:v>
                </c:pt>
                <c:pt idx="12">
                  <c:v>2.3142403583963587</c:v>
                </c:pt>
                <c:pt idx="13">
                  <c:v>1.0497994447010797</c:v>
                </c:pt>
                <c:pt idx="14">
                  <c:v>1.0402015150918811</c:v>
                </c:pt>
                <c:pt idx="15">
                  <c:v>0.37449187939200224</c:v>
                </c:pt>
                <c:pt idx="16">
                  <c:v>0.30913619324015745</c:v>
                </c:pt>
                <c:pt idx="17">
                  <c:v>6.242106738644234E-2</c:v>
                </c:pt>
                <c:pt idx="18">
                  <c:v>2.8172340147863358E-2</c:v>
                </c:pt>
                <c:pt idx="19">
                  <c:v>8.769331369555506E-3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D6-470D-BEC5-5FAC66F72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-4.78936043442138</c:v>
                </c:pt>
                <c:pt idx="1">
                  <c:v>-5.4010417303906824</c:v>
                </c:pt>
                <c:pt idx="2">
                  <c:v>-5.0799304035637585</c:v>
                </c:pt>
                <c:pt idx="3">
                  <c:v>-4.8208021042372149</c:v>
                </c:pt>
                <c:pt idx="4">
                  <c:v>-4.7354109613232831</c:v>
                </c:pt>
                <c:pt idx="5">
                  <c:v>-4.1752090513226392</c:v>
                </c:pt>
                <c:pt idx="6">
                  <c:v>-3.047279545300821</c:v>
                </c:pt>
                <c:pt idx="7">
                  <c:v>-2.9278381358829559</c:v>
                </c:pt>
                <c:pt idx="8">
                  <c:v>-3.0399154537653938</c:v>
                </c:pt>
                <c:pt idx="9">
                  <c:v>-2.5303387874550047</c:v>
                </c:pt>
                <c:pt idx="10">
                  <c:v>-2.1489988875373949</c:v>
                </c:pt>
                <c:pt idx="11">
                  <c:v>-1.6169836727240745</c:v>
                </c:pt>
                <c:pt idx="12">
                  <c:v>-1.439114314478104</c:v>
                </c:pt>
                <c:pt idx="13">
                  <c:v>-1.1192495736791208</c:v>
                </c:pt>
                <c:pt idx="14">
                  <c:v>-0.87683476109755898</c:v>
                </c:pt>
                <c:pt idx="15">
                  <c:v>-0.55646215191682225</c:v>
                </c:pt>
                <c:pt idx="16">
                  <c:v>-0.24823221404528478</c:v>
                </c:pt>
                <c:pt idx="17">
                  <c:v>-9.5687020107663487E-2</c:v>
                </c:pt>
                <c:pt idx="18">
                  <c:v>-1.5443815790597556E-2</c:v>
                </c:pt>
                <c:pt idx="19">
                  <c:v>-2.3546624972211518E-3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EC-4AD4-B7D9-B83B457D9892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4.5350568847214952</c:v>
                </c:pt>
                <c:pt idx="1">
                  <c:v>5.098352174865548</c:v>
                </c:pt>
                <c:pt idx="2">
                  <c:v>4.8815616306360985</c:v>
                </c:pt>
                <c:pt idx="3">
                  <c:v>4.7432598363140208</c:v>
                </c:pt>
                <c:pt idx="4">
                  <c:v>4.7252074238353252</c:v>
                </c:pt>
                <c:pt idx="5">
                  <c:v>4.3547866941254174</c:v>
                </c:pt>
                <c:pt idx="6">
                  <c:v>3.3823803375524113</c:v>
                </c:pt>
                <c:pt idx="7">
                  <c:v>3.1966851892421473</c:v>
                </c:pt>
                <c:pt idx="8">
                  <c:v>3.2398309167647583</c:v>
                </c:pt>
                <c:pt idx="9">
                  <c:v>2.7370181339022692</c:v>
                </c:pt>
                <c:pt idx="10">
                  <c:v>2.4517807827683029</c:v>
                </c:pt>
                <c:pt idx="11">
                  <c:v>2.1627575036976281</c:v>
                </c:pt>
                <c:pt idx="12">
                  <c:v>1.9469365263787992</c:v>
                </c:pt>
                <c:pt idx="13">
                  <c:v>1.538448752963816</c:v>
                </c:pt>
                <c:pt idx="14">
                  <c:v>1.1239358137471198</c:v>
                </c:pt>
                <c:pt idx="15">
                  <c:v>0.71182370688053154</c:v>
                </c:pt>
                <c:pt idx="16">
                  <c:v>0.33775555879257524</c:v>
                </c:pt>
                <c:pt idx="17">
                  <c:v>0.13416959248871899</c:v>
                </c:pt>
                <c:pt idx="18">
                  <c:v>2.7263298129590004E-2</c:v>
                </c:pt>
                <c:pt idx="19">
                  <c:v>4.5015606564522024E-3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EC-4AD4-B7D9-B83B457D9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-2.0042860185617601</c:v>
                </c:pt>
                <c:pt idx="1">
                  <c:v>-2.2752119766327259</c:v>
                </c:pt>
                <c:pt idx="2">
                  <c:v>-2.5407459277360003</c:v>
                </c:pt>
                <c:pt idx="3">
                  <c:v>-2.8592863526512282</c:v>
                </c:pt>
                <c:pt idx="4">
                  <c:v>-2.9915248756927428</c:v>
                </c:pt>
                <c:pt idx="5">
                  <c:v>-2.9091758523356797</c:v>
                </c:pt>
                <c:pt idx="6">
                  <c:v>-2.9714078530192642</c:v>
                </c:pt>
                <c:pt idx="7">
                  <c:v>-3.0539539264648479</c:v>
                </c:pt>
                <c:pt idx="8">
                  <c:v>-3.2119343565248748</c:v>
                </c:pt>
                <c:pt idx="9">
                  <c:v>-3.5046253925551252</c:v>
                </c:pt>
                <c:pt idx="10">
                  <c:v>-3.7418736991335351</c:v>
                </c:pt>
                <c:pt idx="11">
                  <c:v>-3.7885029155351959</c:v>
                </c:pt>
                <c:pt idx="12">
                  <c:v>-3.5026190643811006</c:v>
                </c:pt>
                <c:pt idx="13">
                  <c:v>-2.9173803014758874</c:v>
                </c:pt>
                <c:pt idx="14">
                  <c:v>-2.4154399850815169</c:v>
                </c:pt>
                <c:pt idx="15">
                  <c:v>-2.024671745901403</c:v>
                </c:pt>
                <c:pt idx="16">
                  <c:v>-1.1756545690451867</c:v>
                </c:pt>
                <c:pt idx="17">
                  <c:v>-0.69657206291916807</c:v>
                </c:pt>
                <c:pt idx="18">
                  <c:v>-0.24308815465637421</c:v>
                </c:pt>
                <c:pt idx="19">
                  <c:v>-4.9674535951519945E-2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EF-42BF-8BAD-C2C5D428992C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1.8999748671568915</c:v>
                </c:pt>
                <c:pt idx="1">
                  <c:v>2.1552801273015225</c:v>
                </c:pt>
                <c:pt idx="2">
                  <c:v>2.3855062852708464</c:v>
                </c:pt>
                <c:pt idx="3">
                  <c:v>2.6764417841488251</c:v>
                </c:pt>
                <c:pt idx="4">
                  <c:v>2.7816486177742403</c:v>
                </c:pt>
                <c:pt idx="5">
                  <c:v>2.7348760922172919</c:v>
                </c:pt>
                <c:pt idx="6">
                  <c:v>2.9220199353783189</c:v>
                </c:pt>
                <c:pt idx="7">
                  <c:v>3.0231782853668632</c:v>
                </c:pt>
                <c:pt idx="8">
                  <c:v>3.2334128161735847</c:v>
                </c:pt>
                <c:pt idx="9">
                  <c:v>3.5984212346907753</c:v>
                </c:pt>
                <c:pt idx="10">
                  <c:v>3.9743390626542254</c:v>
                </c:pt>
                <c:pt idx="11">
                  <c:v>4.0547175851260864</c:v>
                </c:pt>
                <c:pt idx="12">
                  <c:v>3.824670563600872</c:v>
                </c:pt>
                <c:pt idx="13">
                  <c:v>3.2170039178931691</c:v>
                </c:pt>
                <c:pt idx="14">
                  <c:v>2.7323681819997612</c:v>
                </c:pt>
                <c:pt idx="15">
                  <c:v>2.4435464931622723</c:v>
                </c:pt>
                <c:pt idx="16">
                  <c:v>1.6361964532058886</c:v>
                </c:pt>
                <c:pt idx="17">
                  <c:v>1.1498947483822635</c:v>
                </c:pt>
                <c:pt idx="18">
                  <c:v>0.5236516534204223</c:v>
                </c:pt>
                <c:pt idx="19">
                  <c:v>0.155221728820743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EF-42BF-8BAD-C2C5D42899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68.900000000000006</c:v>
                </c:pt>
                <c:pt idx="1">
                  <c:v>68.099999999999994</c:v>
                </c:pt>
                <c:pt idx="2">
                  <c:v>68.5</c:v>
                </c:pt>
                <c:pt idx="3">
                  <c:v>68.599999999999994</c:v>
                </c:pt>
                <c:pt idx="4">
                  <c:v>69.5</c:v>
                </c:pt>
                <c:pt idx="5">
                  <c:v>70</c:v>
                </c:pt>
                <c:pt idx="6">
                  <c:v>69.5</c:v>
                </c:pt>
                <c:pt idx="7">
                  <c:v>70</c:v>
                </c:pt>
                <c:pt idx="8">
                  <c:v>70.400000000000006</c:v>
                </c:pt>
                <c:pt idx="9">
                  <c:v>70.7</c:v>
                </c:pt>
                <c:pt idx="10">
                  <c:v>71.400000000000006</c:v>
                </c:pt>
                <c:pt idx="11">
                  <c:v>71.5</c:v>
                </c:pt>
                <c:pt idx="12">
                  <c:v>71.8</c:v>
                </c:pt>
                <c:pt idx="13">
                  <c:v>72</c:v>
                </c:pt>
                <c:pt idx="14">
                  <c:v>72.099999999999994</c:v>
                </c:pt>
                <c:pt idx="15">
                  <c:v>72.900000000000006</c:v>
                </c:pt>
                <c:pt idx="16">
                  <c:v>73.2</c:v>
                </c:pt>
                <c:pt idx="17">
                  <c:v>72.900000000000006</c:v>
                </c:pt>
                <c:pt idx="18">
                  <c:v>73.2</c:v>
                </c:pt>
                <c:pt idx="19">
                  <c:v>73.400000000000006</c:v>
                </c:pt>
                <c:pt idx="20">
                  <c:v>73.3</c:v>
                </c:pt>
                <c:pt idx="21">
                  <c:v>73.900000000000006</c:v>
                </c:pt>
                <c:pt idx="22">
                  <c:v>73.900000000000006</c:v>
                </c:pt>
                <c:pt idx="23">
                  <c:v>74.099999999999994</c:v>
                </c:pt>
                <c:pt idx="24">
                  <c:v>74.3</c:v>
                </c:pt>
                <c:pt idx="25">
                  <c:v>74.7</c:v>
                </c:pt>
                <c:pt idx="26">
                  <c:v>75.099999999999994</c:v>
                </c:pt>
                <c:pt idx="27">
                  <c:v>75.7</c:v>
                </c:pt>
                <c:pt idx="28">
                  <c:v>75.900000000000006</c:v>
                </c:pt>
                <c:pt idx="29">
                  <c:v>75.8</c:v>
                </c:pt>
                <c:pt idx="30">
                  <c:v>76.400000000000006</c:v>
                </c:pt>
                <c:pt idx="31">
                  <c:v>76.3</c:v>
                </c:pt>
                <c:pt idx="32">
                  <c:v>76.8</c:v>
                </c:pt>
                <c:pt idx="33">
                  <c:v>76.900000000000006</c:v>
                </c:pt>
                <c:pt idx="34">
                  <c:v>77.2</c:v>
                </c:pt>
                <c:pt idx="35">
                  <c:v>77.400000000000006</c:v>
                </c:pt>
                <c:pt idx="36">
                  <c:v>77.599999999999994</c:v>
                </c:pt>
                <c:pt idx="37">
                  <c:v>77.7</c:v>
                </c:pt>
                <c:pt idx="38">
                  <c:v>78.099999999999994</c:v>
                </c:pt>
                <c:pt idx="39">
                  <c:v>78.2</c:v>
                </c:pt>
                <c:pt idx="40">
                  <c:v>78.599999999999994</c:v>
                </c:pt>
                <c:pt idx="41">
                  <c:v>78.2</c:v>
                </c:pt>
                <c:pt idx="42">
                  <c:v>78.900000000000006</c:v>
                </c:pt>
                <c:pt idx="43">
                  <c:v>78.8</c:v>
                </c:pt>
                <c:pt idx="44">
                  <c:v>79.099999999999994</c:v>
                </c:pt>
                <c:pt idx="45">
                  <c:v>79.599999999999994</c:v>
                </c:pt>
                <c:pt idx="46">
                  <c:v>78.5</c:v>
                </c:pt>
                <c:pt idx="47">
                  <c:v>78.599999999999994</c:v>
                </c:pt>
                <c:pt idx="48">
                  <c:v>79</c:v>
                </c:pt>
                <c:pt idx="49">
                  <c:v>79.3</c:v>
                </c:pt>
                <c:pt idx="50">
                  <c:v>79.8</c:v>
                </c:pt>
                <c:pt idx="51">
                  <c:v>80.099999999999994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98-40AB-82C0-3276852240F1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73.900000000000006</c:v>
                </c:pt>
                <c:pt idx="1">
                  <c:v>73.2</c:v>
                </c:pt>
                <c:pt idx="2">
                  <c:v>73.599999999999994</c:v>
                </c:pt>
                <c:pt idx="3">
                  <c:v>74.3</c:v>
                </c:pt>
                <c:pt idx="4">
                  <c:v>75.2</c:v>
                </c:pt>
                <c:pt idx="5">
                  <c:v>75.599999999999994</c:v>
                </c:pt>
                <c:pt idx="6">
                  <c:v>74.900000000000006</c:v>
                </c:pt>
                <c:pt idx="7">
                  <c:v>75.400000000000006</c:v>
                </c:pt>
                <c:pt idx="8">
                  <c:v>76</c:v>
                </c:pt>
                <c:pt idx="9">
                  <c:v>76.3</c:v>
                </c:pt>
                <c:pt idx="10">
                  <c:v>76.900000000000006</c:v>
                </c:pt>
                <c:pt idx="11">
                  <c:v>76.8</c:v>
                </c:pt>
                <c:pt idx="12">
                  <c:v>77.099999999999994</c:v>
                </c:pt>
                <c:pt idx="13">
                  <c:v>77.400000000000006</c:v>
                </c:pt>
                <c:pt idx="14">
                  <c:v>77.5</c:v>
                </c:pt>
                <c:pt idx="15">
                  <c:v>78.2</c:v>
                </c:pt>
                <c:pt idx="16">
                  <c:v>78.599999999999994</c:v>
                </c:pt>
                <c:pt idx="17">
                  <c:v>78.599999999999994</c:v>
                </c:pt>
                <c:pt idx="18">
                  <c:v>79.3</c:v>
                </c:pt>
                <c:pt idx="19">
                  <c:v>79.2</c:v>
                </c:pt>
                <c:pt idx="20">
                  <c:v>79.2</c:v>
                </c:pt>
                <c:pt idx="21">
                  <c:v>79.7</c:v>
                </c:pt>
                <c:pt idx="22">
                  <c:v>79.599999999999994</c:v>
                </c:pt>
                <c:pt idx="23">
                  <c:v>80</c:v>
                </c:pt>
                <c:pt idx="24">
                  <c:v>79.900000000000006</c:v>
                </c:pt>
                <c:pt idx="25">
                  <c:v>80.400000000000006</c:v>
                </c:pt>
                <c:pt idx="26">
                  <c:v>80.599999999999994</c:v>
                </c:pt>
                <c:pt idx="27">
                  <c:v>81.099999999999994</c:v>
                </c:pt>
                <c:pt idx="28">
                  <c:v>81.400000000000006</c:v>
                </c:pt>
                <c:pt idx="29">
                  <c:v>81.3</c:v>
                </c:pt>
                <c:pt idx="30">
                  <c:v>82.1</c:v>
                </c:pt>
                <c:pt idx="31">
                  <c:v>81.900000000000006</c:v>
                </c:pt>
                <c:pt idx="32">
                  <c:v>82.4</c:v>
                </c:pt>
                <c:pt idx="33">
                  <c:v>82.2</c:v>
                </c:pt>
                <c:pt idx="34">
                  <c:v>82.4</c:v>
                </c:pt>
                <c:pt idx="35">
                  <c:v>82.4</c:v>
                </c:pt>
                <c:pt idx="36">
                  <c:v>82.6</c:v>
                </c:pt>
                <c:pt idx="37">
                  <c:v>82.7</c:v>
                </c:pt>
                <c:pt idx="38">
                  <c:v>82.9</c:v>
                </c:pt>
                <c:pt idx="39">
                  <c:v>83.1</c:v>
                </c:pt>
                <c:pt idx="40">
                  <c:v>83.3</c:v>
                </c:pt>
                <c:pt idx="41">
                  <c:v>82.7</c:v>
                </c:pt>
                <c:pt idx="42">
                  <c:v>83.4</c:v>
                </c:pt>
                <c:pt idx="43">
                  <c:v>83.2</c:v>
                </c:pt>
                <c:pt idx="44">
                  <c:v>83.7</c:v>
                </c:pt>
                <c:pt idx="45">
                  <c:v>83.8</c:v>
                </c:pt>
                <c:pt idx="46">
                  <c:v>83.4</c:v>
                </c:pt>
                <c:pt idx="47">
                  <c:v>83</c:v>
                </c:pt>
                <c:pt idx="48">
                  <c:v>83.1</c:v>
                </c:pt>
                <c:pt idx="49">
                  <c:v>83.5</c:v>
                </c:pt>
                <c:pt idx="50">
                  <c:v>84</c:v>
                </c:pt>
                <c:pt idx="51">
                  <c:v>84.1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98-40AB-82C0-3276852240F1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71.3</c:v>
                </c:pt>
                <c:pt idx="1">
                  <c:v>70.599999999999994</c:v>
                </c:pt>
                <c:pt idx="2">
                  <c:v>71</c:v>
                </c:pt>
                <c:pt idx="3">
                  <c:v>71.3</c:v>
                </c:pt>
                <c:pt idx="4">
                  <c:v>72.3</c:v>
                </c:pt>
                <c:pt idx="5">
                  <c:v>72.8</c:v>
                </c:pt>
                <c:pt idx="6">
                  <c:v>72.099999999999994</c:v>
                </c:pt>
                <c:pt idx="7">
                  <c:v>72.599999999999994</c:v>
                </c:pt>
                <c:pt idx="8">
                  <c:v>73.2</c:v>
                </c:pt>
                <c:pt idx="9">
                  <c:v>73.400000000000006</c:v>
                </c:pt>
                <c:pt idx="10">
                  <c:v>74.099999999999994</c:v>
                </c:pt>
                <c:pt idx="11">
                  <c:v>74.099999999999994</c:v>
                </c:pt>
                <c:pt idx="12">
                  <c:v>74.400000000000006</c:v>
                </c:pt>
                <c:pt idx="13">
                  <c:v>74.7</c:v>
                </c:pt>
                <c:pt idx="14">
                  <c:v>74.8</c:v>
                </c:pt>
                <c:pt idx="15">
                  <c:v>75.5</c:v>
                </c:pt>
                <c:pt idx="16">
                  <c:v>75.900000000000006</c:v>
                </c:pt>
                <c:pt idx="17">
                  <c:v>75.7</c:v>
                </c:pt>
                <c:pt idx="18">
                  <c:v>76.2</c:v>
                </c:pt>
                <c:pt idx="19">
                  <c:v>76.2</c:v>
                </c:pt>
                <c:pt idx="20">
                  <c:v>76.2</c:v>
                </c:pt>
                <c:pt idx="21">
                  <c:v>76.7</c:v>
                </c:pt>
                <c:pt idx="22">
                  <c:v>76.7</c:v>
                </c:pt>
                <c:pt idx="23">
                  <c:v>77</c:v>
                </c:pt>
                <c:pt idx="24">
                  <c:v>77.099999999999994</c:v>
                </c:pt>
                <c:pt idx="25">
                  <c:v>77.5</c:v>
                </c:pt>
                <c:pt idx="26">
                  <c:v>77.8</c:v>
                </c:pt>
                <c:pt idx="27">
                  <c:v>78.3</c:v>
                </c:pt>
                <c:pt idx="28">
                  <c:v>78.599999999999994</c:v>
                </c:pt>
                <c:pt idx="29">
                  <c:v>78.400000000000006</c:v>
                </c:pt>
                <c:pt idx="30">
                  <c:v>79.2</c:v>
                </c:pt>
                <c:pt idx="31">
                  <c:v>79.099999999999994</c:v>
                </c:pt>
                <c:pt idx="32">
                  <c:v>79.5</c:v>
                </c:pt>
                <c:pt idx="33">
                  <c:v>79.5</c:v>
                </c:pt>
                <c:pt idx="34">
                  <c:v>79.7</c:v>
                </c:pt>
                <c:pt idx="35">
                  <c:v>79.900000000000006</c:v>
                </c:pt>
                <c:pt idx="36">
                  <c:v>80.099999999999994</c:v>
                </c:pt>
                <c:pt idx="37">
                  <c:v>80.2</c:v>
                </c:pt>
                <c:pt idx="38">
                  <c:v>80.400000000000006</c:v>
                </c:pt>
                <c:pt idx="39">
                  <c:v>80.599999999999994</c:v>
                </c:pt>
                <c:pt idx="40">
                  <c:v>80.900000000000006</c:v>
                </c:pt>
                <c:pt idx="41">
                  <c:v>80.400000000000006</c:v>
                </c:pt>
                <c:pt idx="42">
                  <c:v>81.099999999999994</c:v>
                </c:pt>
                <c:pt idx="43">
                  <c:v>80.900000000000006</c:v>
                </c:pt>
                <c:pt idx="44">
                  <c:v>81.400000000000006</c:v>
                </c:pt>
                <c:pt idx="45">
                  <c:v>81.599999999999994</c:v>
                </c:pt>
                <c:pt idx="46">
                  <c:v>80.900000000000006</c:v>
                </c:pt>
                <c:pt idx="47">
                  <c:v>80.7</c:v>
                </c:pt>
                <c:pt idx="48">
                  <c:v>81</c:v>
                </c:pt>
                <c:pt idx="49">
                  <c:v>81.3</c:v>
                </c:pt>
                <c:pt idx="50">
                  <c:v>81.8</c:v>
                </c:pt>
                <c:pt idx="51">
                  <c:v>82.1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98-40AB-82C0-3276852240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3.18</c:v>
                </c:pt>
                <c:pt idx="1">
                  <c:v>3.17</c:v>
                </c:pt>
                <c:pt idx="2">
                  <c:v>3.3</c:v>
                </c:pt>
                <c:pt idx="3">
                  <c:v>3.23</c:v>
                </c:pt>
                <c:pt idx="4">
                  <c:v>3.12</c:v>
                </c:pt>
                <c:pt idx="5">
                  <c:v>3.19</c:v>
                </c:pt>
                <c:pt idx="6">
                  <c:v>3.19</c:v>
                </c:pt>
                <c:pt idx="7">
                  <c:v>3.23</c:v>
                </c:pt>
                <c:pt idx="8">
                  <c:v>3.27</c:v>
                </c:pt>
                <c:pt idx="9">
                  <c:v>3.24</c:v>
                </c:pt>
                <c:pt idx="10">
                  <c:v>3.33</c:v>
                </c:pt>
                <c:pt idx="11">
                  <c:v>3.4</c:v>
                </c:pt>
                <c:pt idx="12">
                  <c:v>3.57</c:v>
                </c:pt>
                <c:pt idx="13">
                  <c:v>3.53</c:v>
                </c:pt>
                <c:pt idx="14">
                  <c:v>3.48</c:v>
                </c:pt>
                <c:pt idx="15">
                  <c:v>3.41</c:v>
                </c:pt>
                <c:pt idx="16">
                  <c:v>3.34</c:v>
                </c:pt>
                <c:pt idx="17">
                  <c:v>3.33</c:v>
                </c:pt>
                <c:pt idx="18">
                  <c:v>3.2</c:v>
                </c:pt>
                <c:pt idx="19">
                  <c:v>3.2</c:v>
                </c:pt>
                <c:pt idx="20">
                  <c:v>3.11</c:v>
                </c:pt>
                <c:pt idx="21">
                  <c:v>3.05</c:v>
                </c:pt>
                <c:pt idx="22">
                  <c:v>2.99</c:v>
                </c:pt>
                <c:pt idx="23">
                  <c:v>2.82</c:v>
                </c:pt>
                <c:pt idx="24">
                  <c:v>2.93</c:v>
                </c:pt>
                <c:pt idx="25">
                  <c:v>2.65</c:v>
                </c:pt>
                <c:pt idx="26">
                  <c:v>2.52</c:v>
                </c:pt>
                <c:pt idx="27">
                  <c:v>2.42</c:v>
                </c:pt>
                <c:pt idx="28">
                  <c:v>2.34</c:v>
                </c:pt>
                <c:pt idx="29">
                  <c:v>2.23</c:v>
                </c:pt>
                <c:pt idx="30">
                  <c:v>2.31</c:v>
                </c:pt>
                <c:pt idx="31">
                  <c:v>2.16</c:v>
                </c:pt>
                <c:pt idx="32">
                  <c:v>2.08</c:v>
                </c:pt>
                <c:pt idx="33">
                  <c:v>2.02</c:v>
                </c:pt>
                <c:pt idx="34">
                  <c:v>1.93</c:v>
                </c:pt>
                <c:pt idx="35">
                  <c:v>1.9</c:v>
                </c:pt>
                <c:pt idx="36">
                  <c:v>1.92</c:v>
                </c:pt>
                <c:pt idx="37">
                  <c:v>1.84</c:v>
                </c:pt>
                <c:pt idx="38">
                  <c:v>1.81</c:v>
                </c:pt>
                <c:pt idx="39">
                  <c:v>1.8</c:v>
                </c:pt>
                <c:pt idx="40">
                  <c:v>1.78</c:v>
                </c:pt>
                <c:pt idx="41">
                  <c:v>1.66</c:v>
                </c:pt>
                <c:pt idx="42">
                  <c:v>1.61</c:v>
                </c:pt>
                <c:pt idx="43">
                  <c:v>1.52</c:v>
                </c:pt>
                <c:pt idx="44">
                  <c:v>1.59</c:v>
                </c:pt>
                <c:pt idx="45">
                  <c:v>1.54</c:v>
                </c:pt>
                <c:pt idx="46">
                  <c:v>1.5</c:v>
                </c:pt>
                <c:pt idx="47">
                  <c:v>1.49</c:v>
                </c:pt>
                <c:pt idx="48">
                  <c:v>1.48</c:v>
                </c:pt>
                <c:pt idx="49">
                  <c:v>1.49</c:v>
                </c:pt>
                <c:pt idx="50">
                  <c:v>1.47</c:v>
                </c:pt>
                <c:pt idx="51">
                  <c:v>1.48</c:v>
                </c:pt>
                <c:pt idx="52">
                  <c:v>1.49</c:v>
                </c:pt>
                <c:pt idx="53">
                  <c:v>1.45</c:v>
                </c:pt>
                <c:pt idx="54">
                  <c:v>1.46</c:v>
                </c:pt>
                <c:pt idx="55">
                  <c:v>1.47</c:v>
                </c:pt>
                <c:pt idx="56">
                  <c:v>1.46</c:v>
                </c:pt>
                <c:pt idx="57">
                  <c:v>1.45</c:v>
                </c:pt>
                <c:pt idx="58">
                  <c:v>1.44</c:v>
                </c:pt>
                <c:pt idx="59">
                  <c:v>1.41</c:v>
                </c:pt>
                <c:pt idx="60">
                  <c:v>1.39</c:v>
                </c:pt>
                <c:pt idx="61">
                  <c:v>1.36</c:v>
                </c:pt>
                <c:pt idx="62">
                  <c:v>1.34</c:v>
                </c:pt>
                <c:pt idx="63">
                  <c:v>1.35</c:v>
                </c:pt>
                <c:pt idx="64">
                  <c:v>1.35</c:v>
                </c:pt>
                <c:pt idx="65">
                  <c:v>1.36</c:v>
                </c:pt>
                <c:pt idx="66">
                  <c:v>1.33</c:v>
                </c:pt>
                <c:pt idx="67">
                  <c:v>1.31</c:v>
                </c:pt>
                <c:pt idx="68">
                  <c:v>1.3</c:v>
                </c:pt>
                <c:pt idx="69">
                  <c:v>1.28</c:v>
                </c:pt>
                <c:pt idx="70">
                  <c:v>1.33</c:v>
                </c:pt>
                <c:pt idx="71">
                  <c:v>1.29</c:v>
                </c:pt>
                <c:pt idx="72">
                  <c:v>1.26</c:v>
                </c:pt>
                <c:pt idx="73">
                  <c:v>1.22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D9-427E-9D1B-EAEA54B045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30.88</c:v>
                </c:pt>
                <c:pt idx="1">
                  <c:v>30.83</c:v>
                </c:pt>
                <c:pt idx="2">
                  <c:v>30.79</c:v>
                </c:pt>
                <c:pt idx="3">
                  <c:v>30.65</c:v>
                </c:pt>
                <c:pt idx="4">
                  <c:v>30.49</c:v>
                </c:pt>
                <c:pt idx="5">
                  <c:v>30.44</c:v>
                </c:pt>
                <c:pt idx="6">
                  <c:v>30.35</c:v>
                </c:pt>
                <c:pt idx="7">
                  <c:v>30.25</c:v>
                </c:pt>
                <c:pt idx="8">
                  <c:v>30.15</c:v>
                </c:pt>
                <c:pt idx="9">
                  <c:v>30.08</c:v>
                </c:pt>
                <c:pt idx="10">
                  <c:v>30.11</c:v>
                </c:pt>
                <c:pt idx="11">
                  <c:v>29.93</c:v>
                </c:pt>
                <c:pt idx="12">
                  <c:v>29.87</c:v>
                </c:pt>
                <c:pt idx="13">
                  <c:v>29.71</c:v>
                </c:pt>
                <c:pt idx="14">
                  <c:v>29.62</c:v>
                </c:pt>
                <c:pt idx="15">
                  <c:v>29.51</c:v>
                </c:pt>
                <c:pt idx="16">
                  <c:v>29.42</c:v>
                </c:pt>
                <c:pt idx="17">
                  <c:v>29.45</c:v>
                </c:pt>
                <c:pt idx="18">
                  <c:v>29.2</c:v>
                </c:pt>
                <c:pt idx="19">
                  <c:v>29.14</c:v>
                </c:pt>
                <c:pt idx="20">
                  <c:v>28.94</c:v>
                </c:pt>
                <c:pt idx="21">
                  <c:v>28.79</c:v>
                </c:pt>
                <c:pt idx="22">
                  <c:v>28.71</c:v>
                </c:pt>
                <c:pt idx="23">
                  <c:v>28.54</c:v>
                </c:pt>
                <c:pt idx="24">
                  <c:v>28.31</c:v>
                </c:pt>
                <c:pt idx="25">
                  <c:v>28.11</c:v>
                </c:pt>
                <c:pt idx="26">
                  <c:v>28.09</c:v>
                </c:pt>
                <c:pt idx="27">
                  <c:v>27.97</c:v>
                </c:pt>
                <c:pt idx="28">
                  <c:v>27.95</c:v>
                </c:pt>
                <c:pt idx="29">
                  <c:v>27.92</c:v>
                </c:pt>
                <c:pt idx="30">
                  <c:v>27.87</c:v>
                </c:pt>
                <c:pt idx="31">
                  <c:v>27.83</c:v>
                </c:pt>
                <c:pt idx="32">
                  <c:v>27.88</c:v>
                </c:pt>
                <c:pt idx="33">
                  <c:v>27.94</c:v>
                </c:pt>
                <c:pt idx="34">
                  <c:v>28.03</c:v>
                </c:pt>
                <c:pt idx="35">
                  <c:v>28.17</c:v>
                </c:pt>
                <c:pt idx="36">
                  <c:v>28.29</c:v>
                </c:pt>
                <c:pt idx="37">
                  <c:v>28.31</c:v>
                </c:pt>
                <c:pt idx="38">
                  <c:v>28.42</c:v>
                </c:pt>
                <c:pt idx="39">
                  <c:v>28.5</c:v>
                </c:pt>
                <c:pt idx="40">
                  <c:v>28.68</c:v>
                </c:pt>
                <c:pt idx="41">
                  <c:v>28.7</c:v>
                </c:pt>
                <c:pt idx="42">
                  <c:v>28.78</c:v>
                </c:pt>
                <c:pt idx="43">
                  <c:v>28.93</c:v>
                </c:pt>
                <c:pt idx="44">
                  <c:v>29.04</c:v>
                </c:pt>
                <c:pt idx="45">
                  <c:v>29.22</c:v>
                </c:pt>
                <c:pt idx="46">
                  <c:v>29.38</c:v>
                </c:pt>
                <c:pt idx="47">
                  <c:v>29.4</c:v>
                </c:pt>
                <c:pt idx="48">
                  <c:v>29.48</c:v>
                </c:pt>
                <c:pt idx="49">
                  <c:v>29.62</c:v>
                </c:pt>
                <c:pt idx="50">
                  <c:v>29.72</c:v>
                </c:pt>
                <c:pt idx="51">
                  <c:v>29.91</c:v>
                </c:pt>
                <c:pt idx="52">
                  <c:v>30.02</c:v>
                </c:pt>
                <c:pt idx="53">
                  <c:v>30.1</c:v>
                </c:pt>
                <c:pt idx="54">
                  <c:v>30.24</c:v>
                </c:pt>
                <c:pt idx="55">
                  <c:v>30.34</c:v>
                </c:pt>
                <c:pt idx="56">
                  <c:v>30.43</c:v>
                </c:pt>
                <c:pt idx="57">
                  <c:v>30.56</c:v>
                </c:pt>
                <c:pt idx="58">
                  <c:v>30.68</c:v>
                </c:pt>
                <c:pt idx="59">
                  <c:v>30.75</c:v>
                </c:pt>
                <c:pt idx="60">
                  <c:v>30.87</c:v>
                </c:pt>
                <c:pt idx="61">
                  <c:v>30.92</c:v>
                </c:pt>
                <c:pt idx="62">
                  <c:v>31.03</c:v>
                </c:pt>
                <c:pt idx="63">
                  <c:v>31.18</c:v>
                </c:pt>
                <c:pt idx="64">
                  <c:v>31.31</c:v>
                </c:pt>
                <c:pt idx="65">
                  <c:v>31.48</c:v>
                </c:pt>
                <c:pt idx="66">
                  <c:v>31.61</c:v>
                </c:pt>
                <c:pt idx="67">
                  <c:v>31.71</c:v>
                </c:pt>
                <c:pt idx="68">
                  <c:v>31.75</c:v>
                </c:pt>
                <c:pt idx="69">
                  <c:v>31.98</c:v>
                </c:pt>
                <c:pt idx="70">
                  <c:v>32.01</c:v>
                </c:pt>
                <c:pt idx="71">
                  <c:v>32.15</c:v>
                </c:pt>
                <c:pt idx="72">
                  <c:v>32.26</c:v>
                </c:pt>
                <c:pt idx="73">
                  <c:v>32.43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D9-427E-9D1B-EAEA54B045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22.967456724823553</c:v>
                </c:pt>
                <c:pt idx="1">
                  <c:v>15.076932794523309</c:v>
                </c:pt>
                <c:pt idx="2">
                  <c:v>10.141311489534658</c:v>
                </c:pt>
                <c:pt idx="3">
                  <c:v>5.7097447556396626</c:v>
                </c:pt>
                <c:pt idx="4">
                  <c:v>4.2095455156142316</c:v>
                </c:pt>
                <c:pt idx="5">
                  <c:v>2.7657770367072909</c:v>
                </c:pt>
                <c:pt idx="6">
                  <c:v>1.9928677400749855</c:v>
                </c:pt>
                <c:pt idx="7">
                  <c:v>0.74532580525731207</c:v>
                </c:pt>
                <c:pt idx="8">
                  <c:v>0.7120105290409664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85-4842-AC80-25ABCEAF93C5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67.704680467131624</c:v>
                </c:pt>
                <c:pt idx="1">
                  <c:v>70.965663156301034</c:v>
                </c:pt>
                <c:pt idx="2">
                  <c:v>68.691828356534131</c:v>
                </c:pt>
                <c:pt idx="3">
                  <c:v>58.584504141129095</c:v>
                </c:pt>
                <c:pt idx="4">
                  <c:v>44.929417234276791</c:v>
                </c:pt>
                <c:pt idx="5">
                  <c:v>35.324025660497071</c:v>
                </c:pt>
                <c:pt idx="6">
                  <c:v>28.354721005162727</c:v>
                </c:pt>
                <c:pt idx="7">
                  <c:v>19.498102554609403</c:v>
                </c:pt>
                <c:pt idx="8">
                  <c:v>17.797418898947445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85-4842-AC80-25ABCEAF93C5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5.1398820879540166</c:v>
                </c:pt>
                <c:pt idx="1">
                  <c:v>8.6555722333148335</c:v>
                </c:pt>
                <c:pt idx="2">
                  <c:v>12.751731742971021</c:v>
                </c:pt>
                <c:pt idx="3">
                  <c:v>22.636371244727606</c:v>
                </c:pt>
                <c:pt idx="4">
                  <c:v>30.725758045855358</c:v>
                </c:pt>
                <c:pt idx="5">
                  <c:v>31.017096636792971</c:v>
                </c:pt>
                <c:pt idx="6">
                  <c:v>31.382442145467678</c:v>
                </c:pt>
                <c:pt idx="7">
                  <c:v>31.77893218561027</c:v>
                </c:pt>
                <c:pt idx="8">
                  <c:v>30.854718351636997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85-4842-AC80-25ABCEAF93C5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3.1154862707974234</c:v>
                </c:pt>
                <c:pt idx="1">
                  <c:v>3.98907304071018</c:v>
                </c:pt>
                <c:pt idx="2">
                  <c:v>6.6074528722990822</c:v>
                </c:pt>
                <c:pt idx="3">
                  <c:v>10.278596866993905</c:v>
                </c:pt>
                <c:pt idx="4">
                  <c:v>16.557938760932959</c:v>
                </c:pt>
                <c:pt idx="5">
                  <c:v>23.894430486054034</c:v>
                </c:pt>
                <c:pt idx="6">
                  <c:v>28.298319436331397</c:v>
                </c:pt>
                <c:pt idx="7">
                  <c:v>34.143160712081944</c:v>
                </c:pt>
                <c:pt idx="8">
                  <c:v>35.571115723091793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85-4842-AC80-25ABCEAF93C5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1.0724944492933786</c:v>
                </c:pt>
                <c:pt idx="1">
                  <c:v>1.3127587751506422</c:v>
                </c:pt>
                <c:pt idx="2">
                  <c:v>1.8076755386611012</c:v>
                </c:pt>
                <c:pt idx="3">
                  <c:v>2.7907829915097304</c:v>
                </c:pt>
                <c:pt idx="4">
                  <c:v>3.5773404433206619</c:v>
                </c:pt>
                <c:pt idx="5">
                  <c:v>6.9986701799486344</c:v>
                </c:pt>
                <c:pt idx="6">
                  <c:v>9.9716496729632116</c:v>
                </c:pt>
                <c:pt idx="7">
                  <c:v>13.834478742441071</c:v>
                </c:pt>
                <c:pt idx="8">
                  <c:v>15.064736497282796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85-4842-AC80-25ABCEAF9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343.10399999999998</c:v>
                </c:pt>
                <c:pt idx="1">
                  <c:v>313.87200000000001</c:v>
                </c:pt>
                <c:pt idx="2">
                  <c:v>292.80799999999999</c:v>
                </c:pt>
                <c:pt idx="3">
                  <c:v>274.86200000000002</c:v>
                </c:pt>
                <c:pt idx="4">
                  <c:v>248.93199999999999</c:v>
                </c:pt>
                <c:pt idx="5">
                  <c:v>136.87200000000001</c:v>
                </c:pt>
                <c:pt idx="6">
                  <c:v>79.352999999999994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A4-42D7-8D4A-F4A7C6FE94E5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206.00700000000001</c:v>
                </c:pt>
                <c:pt idx="1">
                  <c:v>215.64099999999999</c:v>
                </c:pt>
                <c:pt idx="2">
                  <c:v>222.614</c:v>
                </c:pt>
                <c:pt idx="3">
                  <c:v>222.57400000000001</c:v>
                </c:pt>
                <c:pt idx="4">
                  <c:v>209.78100000000001</c:v>
                </c:pt>
                <c:pt idx="5">
                  <c:v>122.279</c:v>
                </c:pt>
                <c:pt idx="6">
                  <c:v>62.972000000000001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A4-42D7-8D4A-F4A7C6FE94E5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208.65600000000001</c:v>
                </c:pt>
                <c:pt idx="1">
                  <c:v>188.964</c:v>
                </c:pt>
                <c:pt idx="2">
                  <c:v>130.511</c:v>
                </c:pt>
                <c:pt idx="3">
                  <c:v>95.944999999999993</c:v>
                </c:pt>
                <c:pt idx="4">
                  <c:v>70.227999999999994</c:v>
                </c:pt>
                <c:pt idx="5">
                  <c:v>14.705</c:v>
                </c:pt>
                <c:pt idx="6">
                  <c:v>16.768000000000001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A4-42D7-8D4A-F4A7C6FE9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961.94</c:v>
                </c:pt>
                <c:pt idx="1">
                  <c:v>795.25</c:v>
                </c:pt>
                <c:pt idx="2">
                  <c:v>708.92</c:v>
                </c:pt>
                <c:pt idx="3">
                  <c:v>662.2</c:v>
                </c:pt>
                <c:pt idx="4">
                  <c:v>588.20000000000005</c:v>
                </c:pt>
                <c:pt idx="5">
                  <c:v>549.53</c:v>
                </c:pt>
                <c:pt idx="6">
                  <c:v>515.54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C0-4D2F-A6D3-388FF82EE2DE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259.25</c:v>
                </c:pt>
                <c:pt idx="1">
                  <c:v>354</c:v>
                </c:pt>
                <c:pt idx="2">
                  <c:v>351.9</c:v>
                </c:pt>
                <c:pt idx="3">
                  <c:v>329.87</c:v>
                </c:pt>
                <c:pt idx="4">
                  <c:v>290.30999999999995</c:v>
                </c:pt>
                <c:pt idx="5">
                  <c:v>173.14999999999998</c:v>
                </c:pt>
                <c:pt idx="6">
                  <c:v>181.19000000000005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C0-4D2F-A6D3-388FF82EE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854.97</c:v>
                </c:pt>
                <c:pt idx="1">
                  <c:v>865.94</c:v>
                </c:pt>
                <c:pt idx="2">
                  <c:v>821.53</c:v>
                </c:pt>
                <c:pt idx="3">
                  <c:v>761.91</c:v>
                </c:pt>
                <c:pt idx="4">
                  <c:v>674.41</c:v>
                </c:pt>
                <c:pt idx="5">
                  <c:v>632.77</c:v>
                </c:pt>
                <c:pt idx="6">
                  <c:v>507.49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C0-4D2F-A6D3-388FF82EE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71.7</c:v>
                </c:pt>
                <c:pt idx="1">
                  <c:v>69.3</c:v>
                </c:pt>
                <c:pt idx="2">
                  <c:v>69.400000000000006</c:v>
                </c:pt>
                <c:pt idx="3">
                  <c:v>69.599999999999994</c:v>
                </c:pt>
                <c:pt idx="4">
                  <c:v>69.400000000000006</c:v>
                </c:pt>
                <c:pt idx="5">
                  <c:v>68.599999999999994</c:v>
                </c:pt>
                <c:pt idx="6">
                  <c:v>68.8</c:v>
                </c:pt>
                <c:pt idx="7">
                  <c:v>68.5</c:v>
                </c:pt>
                <c:pt idx="8">
                  <c:v>69.400000000000006</c:v>
                </c:pt>
                <c:pt idx="9">
                  <c:v>67.8</c:v>
                </c:pt>
                <c:pt idx="10">
                  <c:v>63.5</c:v>
                </c:pt>
                <c:pt idx="11">
                  <c:v>62.7</c:v>
                </c:pt>
                <c:pt idx="12">
                  <c:v>63.6</c:v>
                </c:pt>
                <c:pt idx="13">
                  <c:v>64.599999999999994</c:v>
                </c:pt>
                <c:pt idx="14">
                  <c:v>63.1</c:v>
                </c:pt>
                <c:pt idx="15">
                  <c:v>61.1</c:v>
                </c:pt>
                <c:pt idx="16">
                  <c:v>65.2</c:v>
                </c:pt>
                <c:pt idx="17">
                  <c:v>63.4</c:v>
                </c:pt>
                <c:pt idx="18">
                  <c:v>59.6</c:v>
                </c:pt>
                <c:pt idx="19">
                  <c:v>59.3</c:v>
                </c:pt>
                <c:pt idx="20">
                  <c:v>59.5</c:v>
                </c:pt>
                <c:pt idx="21">
                  <c:v>60.6</c:v>
                </c:pt>
                <c:pt idx="22">
                  <c:v>60.3</c:v>
                </c:pt>
                <c:pt idx="23">
                  <c:v>60.1</c:v>
                </c:pt>
                <c:pt idx="24">
                  <c:v>61.2</c:v>
                </c:pt>
                <c:pt idx="25">
                  <c:v>63.3</c:v>
                </c:pt>
                <c:pt idx="26">
                  <c:v>62.1</c:v>
                </c:pt>
                <c:pt idx="27">
                  <c:v>61.4</c:v>
                </c:pt>
                <c:pt idx="28">
                  <c:v>60.5</c:v>
                </c:pt>
                <c:pt idx="29">
                  <c:v>60.1</c:v>
                </c:pt>
                <c:pt idx="30">
                  <c:v>59.8</c:v>
                </c:pt>
                <c:pt idx="31">
                  <c:v>57.9</c:v>
                </c:pt>
                <c:pt idx="32">
                  <c:v>55.7</c:v>
                </c:pt>
                <c:pt idx="33">
                  <c:v>54.4</c:v>
                </c:pt>
                <c:pt idx="34">
                  <c:v>53.7</c:v>
                </c:pt>
                <c:pt idx="35">
                  <c:v>52.7</c:v>
                </c:pt>
                <c:pt idx="36">
                  <c:v>51.5</c:v>
                </c:pt>
                <c:pt idx="37">
                  <c:v>51.2</c:v>
                </c:pt>
                <c:pt idx="38">
                  <c:v>52</c:v>
                </c:pt>
                <c:pt idx="39">
                  <c:v>53.917529188397936</c:v>
                </c:pt>
                <c:pt idx="40">
                  <c:v>54.986490449877103</c:v>
                </c:pt>
                <c:pt idx="41">
                  <c:v>53.972507999999998</c:v>
                </c:pt>
                <c:pt idx="42">
                  <c:v>53.654283999999997</c:v>
                </c:pt>
                <c:pt idx="43">
                  <c:v>52.678955000000002</c:v>
                </c:pt>
                <c:pt idx="44">
                  <c:v>53.842976</c:v>
                </c:pt>
                <c:pt idx="45">
                  <c:v>56.498482000000003</c:v>
                </c:pt>
                <c:pt idx="46">
                  <c:v>57.972689000000003</c:v>
                </c:pt>
                <c:pt idx="47">
                  <c:v>58.728023999999998</c:v>
                </c:pt>
                <c:pt idx="48">
                  <c:v>59.544851999999999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03-44FD-A030-AD1BE2B8F534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26</c:v>
                </c:pt>
                <c:pt idx="1">
                  <c:v>25.6</c:v>
                </c:pt>
                <c:pt idx="2">
                  <c:v>27.2</c:v>
                </c:pt>
                <c:pt idx="3">
                  <c:v>28.2</c:v>
                </c:pt>
                <c:pt idx="4">
                  <c:v>27.2</c:v>
                </c:pt>
                <c:pt idx="5">
                  <c:v>27.9</c:v>
                </c:pt>
                <c:pt idx="6">
                  <c:v>28.1</c:v>
                </c:pt>
                <c:pt idx="7">
                  <c:v>27.9</c:v>
                </c:pt>
                <c:pt idx="8">
                  <c:v>27.6</c:v>
                </c:pt>
                <c:pt idx="9">
                  <c:v>25.8</c:v>
                </c:pt>
                <c:pt idx="10">
                  <c:v>24.6</c:v>
                </c:pt>
                <c:pt idx="11">
                  <c:v>23.7</c:v>
                </c:pt>
                <c:pt idx="12">
                  <c:v>24.7</c:v>
                </c:pt>
                <c:pt idx="13">
                  <c:v>24.9</c:v>
                </c:pt>
                <c:pt idx="14">
                  <c:v>23.8</c:v>
                </c:pt>
                <c:pt idx="15">
                  <c:v>23.7</c:v>
                </c:pt>
                <c:pt idx="16">
                  <c:v>26.8</c:v>
                </c:pt>
                <c:pt idx="17">
                  <c:v>27</c:v>
                </c:pt>
                <c:pt idx="18">
                  <c:v>26</c:v>
                </c:pt>
                <c:pt idx="19">
                  <c:v>25.6</c:v>
                </c:pt>
                <c:pt idx="20">
                  <c:v>25.7</c:v>
                </c:pt>
                <c:pt idx="21">
                  <c:v>26.8</c:v>
                </c:pt>
                <c:pt idx="22">
                  <c:v>26.7</c:v>
                </c:pt>
                <c:pt idx="23">
                  <c:v>26.9</c:v>
                </c:pt>
                <c:pt idx="24">
                  <c:v>27.3</c:v>
                </c:pt>
                <c:pt idx="25">
                  <c:v>28</c:v>
                </c:pt>
                <c:pt idx="26">
                  <c:v>29.8</c:v>
                </c:pt>
                <c:pt idx="27">
                  <c:v>29.4</c:v>
                </c:pt>
                <c:pt idx="28">
                  <c:v>28</c:v>
                </c:pt>
                <c:pt idx="29">
                  <c:v>28.5</c:v>
                </c:pt>
                <c:pt idx="30">
                  <c:v>27.9</c:v>
                </c:pt>
                <c:pt idx="31">
                  <c:v>27.3</c:v>
                </c:pt>
                <c:pt idx="32">
                  <c:v>26.3</c:v>
                </c:pt>
                <c:pt idx="33">
                  <c:v>25.6</c:v>
                </c:pt>
                <c:pt idx="34">
                  <c:v>25.4</c:v>
                </c:pt>
                <c:pt idx="35">
                  <c:v>27.5</c:v>
                </c:pt>
                <c:pt idx="36">
                  <c:v>28.3</c:v>
                </c:pt>
                <c:pt idx="37">
                  <c:v>27.5</c:v>
                </c:pt>
                <c:pt idx="38">
                  <c:v>27.4</c:v>
                </c:pt>
                <c:pt idx="39">
                  <c:v>28.684249701509014</c:v>
                </c:pt>
                <c:pt idx="40">
                  <c:v>29.374474626727533</c:v>
                </c:pt>
                <c:pt idx="41">
                  <c:v>29.364239999999999</c:v>
                </c:pt>
                <c:pt idx="42">
                  <c:v>29.367597</c:v>
                </c:pt>
                <c:pt idx="43">
                  <c:v>28.082007000000001</c:v>
                </c:pt>
                <c:pt idx="44">
                  <c:v>29.107154000000001</c:v>
                </c:pt>
                <c:pt idx="45">
                  <c:v>30.590388999999998</c:v>
                </c:pt>
                <c:pt idx="46">
                  <c:v>31.115122</c:v>
                </c:pt>
                <c:pt idx="47">
                  <c:v>32.301867000000001</c:v>
                </c:pt>
                <c:pt idx="48">
                  <c:v>33.945655000000002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03-44FD-A030-AD1BE2B8F534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48.2</c:v>
                </c:pt>
                <c:pt idx="1">
                  <c:v>46.9</c:v>
                </c:pt>
                <c:pt idx="2">
                  <c:v>47.8</c:v>
                </c:pt>
                <c:pt idx="3">
                  <c:v>48.4</c:v>
                </c:pt>
                <c:pt idx="4">
                  <c:v>47.9</c:v>
                </c:pt>
                <c:pt idx="5">
                  <c:v>47.9</c:v>
                </c:pt>
                <c:pt idx="6">
                  <c:v>48</c:v>
                </c:pt>
                <c:pt idx="7">
                  <c:v>48</c:v>
                </c:pt>
                <c:pt idx="8">
                  <c:v>48.2</c:v>
                </c:pt>
                <c:pt idx="9">
                  <c:v>46.5</c:v>
                </c:pt>
                <c:pt idx="10">
                  <c:v>43.8</c:v>
                </c:pt>
                <c:pt idx="11">
                  <c:v>43.1</c:v>
                </c:pt>
                <c:pt idx="12">
                  <c:v>43.9</c:v>
                </c:pt>
                <c:pt idx="13">
                  <c:v>44.6</c:v>
                </c:pt>
                <c:pt idx="14">
                  <c:v>43.4</c:v>
                </c:pt>
                <c:pt idx="15">
                  <c:v>42.3</c:v>
                </c:pt>
                <c:pt idx="16">
                  <c:v>45.8</c:v>
                </c:pt>
                <c:pt idx="17">
                  <c:v>45</c:v>
                </c:pt>
                <c:pt idx="18">
                  <c:v>42.6</c:v>
                </c:pt>
                <c:pt idx="19">
                  <c:v>42.3</c:v>
                </c:pt>
                <c:pt idx="20">
                  <c:v>42.5</c:v>
                </c:pt>
                <c:pt idx="21">
                  <c:v>43.5</c:v>
                </c:pt>
                <c:pt idx="22">
                  <c:v>43.3</c:v>
                </c:pt>
                <c:pt idx="23">
                  <c:v>43.3</c:v>
                </c:pt>
                <c:pt idx="24">
                  <c:v>44.1</c:v>
                </c:pt>
                <c:pt idx="25">
                  <c:v>45.5</c:v>
                </c:pt>
                <c:pt idx="26">
                  <c:v>45.8</c:v>
                </c:pt>
                <c:pt idx="27">
                  <c:v>45.2</c:v>
                </c:pt>
                <c:pt idx="28">
                  <c:v>44</c:v>
                </c:pt>
                <c:pt idx="29">
                  <c:v>44.1</c:v>
                </c:pt>
                <c:pt idx="30">
                  <c:v>43.7</c:v>
                </c:pt>
                <c:pt idx="31">
                  <c:v>42.4</c:v>
                </c:pt>
                <c:pt idx="32">
                  <c:v>40.799999999999997</c:v>
                </c:pt>
                <c:pt idx="33">
                  <c:v>39.799999999999997</c:v>
                </c:pt>
                <c:pt idx="34">
                  <c:v>39.4</c:v>
                </c:pt>
                <c:pt idx="35">
                  <c:v>39.9</c:v>
                </c:pt>
                <c:pt idx="36">
                  <c:v>39.700000000000003</c:v>
                </c:pt>
                <c:pt idx="37">
                  <c:v>39.200000000000003</c:v>
                </c:pt>
                <c:pt idx="38">
                  <c:v>39.6</c:v>
                </c:pt>
                <c:pt idx="39">
                  <c:v>41.162020913949952</c:v>
                </c:pt>
                <c:pt idx="40">
                  <c:v>42.048753697139958</c:v>
                </c:pt>
                <c:pt idx="41">
                  <c:v>41.542873</c:v>
                </c:pt>
                <c:pt idx="42">
                  <c:v>41.387214</c:v>
                </c:pt>
                <c:pt idx="43">
                  <c:v>40.252231000000002</c:v>
                </c:pt>
                <c:pt idx="44">
                  <c:v>41.347150999999997</c:v>
                </c:pt>
                <c:pt idx="45">
                  <c:v>43.418554999999998</c:v>
                </c:pt>
                <c:pt idx="46">
                  <c:v>44.449154999999998</c:v>
                </c:pt>
                <c:pt idx="47">
                  <c:v>45.421899000000003</c:v>
                </c:pt>
                <c:pt idx="48">
                  <c:v>46.668878999999997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03-44FD-A030-AD1BE2B8F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4196715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</xdr:colOff>
      <xdr:row>2</xdr:row>
      <xdr:rowOff>27304</xdr:rowOff>
    </xdr:from>
    <xdr:to>
      <xdr:col>10</xdr:col>
      <xdr:colOff>543676</xdr:colOff>
      <xdr:row>13</xdr:row>
      <xdr:rowOff>166643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550544</xdr:rowOff>
    </xdr:from>
    <xdr:to>
      <xdr:col>16</xdr:col>
      <xdr:colOff>273983</xdr:colOff>
      <xdr:row>16</xdr:row>
      <xdr:rowOff>20684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487680</xdr:colOff>
      <xdr:row>2</xdr:row>
      <xdr:rowOff>546734</xdr:rowOff>
    </xdr:from>
    <xdr:to>
      <xdr:col>18</xdr:col>
      <xdr:colOff>456480</xdr:colOff>
      <xdr:row>16</xdr:row>
      <xdr:rowOff>16874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38951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142735</xdr:colOff>
      <xdr:row>9</xdr:row>
      <xdr:rowOff>19934</xdr:rowOff>
    </xdr:from>
    <xdr:to>
      <xdr:col>18</xdr:col>
      <xdr:colOff>429655</xdr:colOff>
      <xdr:row>20</xdr:row>
      <xdr:rowOff>168254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14</xdr:col>
      <xdr:colOff>339609</xdr:colOff>
      <xdr:row>11</xdr:row>
      <xdr:rowOff>180686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91440</xdr:rowOff>
    </xdr:from>
    <xdr:to>
      <xdr:col>17</xdr:col>
      <xdr:colOff>196200</xdr:colOff>
      <xdr:row>17</xdr:row>
      <xdr:rowOff>11160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</xdr:colOff>
      <xdr:row>2</xdr:row>
      <xdr:rowOff>83821</xdr:rowOff>
    </xdr:from>
    <xdr:to>
      <xdr:col>15</xdr:col>
      <xdr:colOff>584835</xdr:colOff>
      <xdr:row>14</xdr:row>
      <xdr:rowOff>78741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68580</xdr:colOff>
      <xdr:row>2</xdr:row>
      <xdr:rowOff>91439</xdr:rowOff>
    </xdr:from>
    <xdr:to>
      <xdr:col>21</xdr:col>
      <xdr:colOff>28575</xdr:colOff>
      <xdr:row>14</xdr:row>
      <xdr:rowOff>76200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563395</xdr:colOff>
      <xdr:row>1</xdr:row>
      <xdr:rowOff>317257</xdr:rowOff>
    </xdr:from>
    <xdr:to>
      <xdr:col>16</xdr:col>
      <xdr:colOff>99475</xdr:colOff>
      <xdr:row>15</xdr:row>
      <xdr:rowOff>69337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178117</xdr:colOff>
      <xdr:row>2</xdr:row>
      <xdr:rowOff>3810</xdr:rowOff>
    </xdr:from>
    <xdr:to>
      <xdr:col>19</xdr:col>
      <xdr:colOff>316177</xdr:colOff>
      <xdr:row>15</xdr:row>
      <xdr:rowOff>83550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599748</xdr:colOff>
      <xdr:row>2</xdr:row>
      <xdr:rowOff>63044</xdr:rowOff>
    </xdr:from>
    <xdr:to>
      <xdr:col>10</xdr:col>
      <xdr:colOff>393348</xdr:colOff>
      <xdr:row>12</xdr:row>
      <xdr:rowOff>28484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240665</xdr:colOff>
      <xdr:row>2</xdr:row>
      <xdr:rowOff>135890</xdr:rowOff>
    </xdr:from>
    <xdr:to>
      <xdr:col>20</xdr:col>
      <xdr:colOff>204404</xdr:colOff>
      <xdr:row>14</xdr:row>
      <xdr:rowOff>44078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3</xdr:row>
      <xdr:rowOff>22860</xdr:rowOff>
    </xdr:from>
    <xdr:to>
      <xdr:col>13</xdr:col>
      <xdr:colOff>223520</xdr:colOff>
      <xdr:row>14</xdr:row>
      <xdr:rowOff>6350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6860" y="571500"/>
          <a:ext cx="1983740" cy="2018030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305879</xdr:colOff>
      <xdr:row>7</xdr:row>
      <xdr:rowOff>137160</xdr:rowOff>
    </xdr:from>
    <xdr:to>
      <xdr:col>15</xdr:col>
      <xdr:colOff>138839</xdr:colOff>
      <xdr:row>17</xdr:row>
      <xdr:rowOff>99060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7</xdr:row>
      <xdr:rowOff>127001</xdr:rowOff>
    </xdr:from>
    <xdr:to>
      <xdr:col>12</xdr:col>
      <xdr:colOff>228600</xdr:colOff>
      <xdr:row>17</xdr:row>
      <xdr:rowOff>83344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183815</xdr:rowOff>
    </xdr:from>
    <xdr:to>
      <xdr:col>9</xdr:col>
      <xdr:colOff>607261</xdr:colOff>
      <xdr:row>13</xdr:row>
      <xdr:rowOff>144312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175260</xdr:colOff>
      <xdr:row>2</xdr:row>
      <xdr:rowOff>60960</xdr:rowOff>
    </xdr:from>
    <xdr:to>
      <xdr:col>18</xdr:col>
      <xdr:colOff>219075</xdr:colOff>
      <xdr:row>14</xdr:row>
      <xdr:rowOff>38100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106680</xdr:colOff>
      <xdr:row>2</xdr:row>
      <xdr:rowOff>60960</xdr:rowOff>
    </xdr:from>
    <xdr:to>
      <xdr:col>13</xdr:col>
      <xdr:colOff>88205</xdr:colOff>
      <xdr:row>14</xdr:row>
      <xdr:rowOff>42477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6985</xdr:colOff>
      <xdr:row>2</xdr:row>
      <xdr:rowOff>79375</xdr:rowOff>
    </xdr:from>
    <xdr:to>
      <xdr:col>13</xdr:col>
      <xdr:colOff>311785</xdr:colOff>
      <xdr:row>14</xdr:row>
      <xdr:rowOff>29575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603250</xdr:colOff>
      <xdr:row>5</xdr:row>
      <xdr:rowOff>19050</xdr:rowOff>
    </xdr:from>
    <xdr:to>
      <xdr:col>18</xdr:col>
      <xdr:colOff>488950</xdr:colOff>
      <xdr:row>16</xdr:row>
      <xdr:rowOff>153400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562389</xdr:colOff>
      <xdr:row>5</xdr:row>
      <xdr:rowOff>12700</xdr:rowOff>
    </xdr:from>
    <xdr:to>
      <xdr:col>23</xdr:col>
      <xdr:colOff>448089</xdr:colOff>
      <xdr:row>16</xdr:row>
      <xdr:rowOff>147050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491159</xdr:colOff>
      <xdr:row>4</xdr:row>
      <xdr:rowOff>184702</xdr:rowOff>
    </xdr:from>
    <xdr:to>
      <xdr:col>28</xdr:col>
      <xdr:colOff>376859</xdr:colOff>
      <xdr:row>16</xdr:row>
      <xdr:rowOff>134902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155575</xdr:rowOff>
    </xdr:from>
    <xdr:to>
      <xdr:col>12</xdr:col>
      <xdr:colOff>352425</xdr:colOff>
      <xdr:row>17</xdr:row>
      <xdr:rowOff>155575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579120</xdr:colOff>
      <xdr:row>2</xdr:row>
      <xdr:rowOff>83820</xdr:rowOff>
    </xdr:from>
    <xdr:to>
      <xdr:col>12</xdr:col>
      <xdr:colOff>274320</xdr:colOff>
      <xdr:row>17</xdr:row>
      <xdr:rowOff>66040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19685</xdr:colOff>
      <xdr:row>2</xdr:row>
      <xdr:rowOff>432435</xdr:rowOff>
    </xdr:from>
    <xdr:to>
      <xdr:col>18</xdr:col>
      <xdr:colOff>324485</xdr:colOff>
      <xdr:row>14</xdr:row>
      <xdr:rowOff>101965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topLeftCell="B1" zoomScaleNormal="100" workbookViewId="0">
      <selection activeCell="H29" sqref="H29"/>
    </sheetView>
  </sheetViews>
  <sheetFormatPr defaultColWidth="8.88671875" defaultRowHeight="14.4"/>
  <cols>
    <col min="1" max="1" width="2.109375" customWidth="1"/>
    <col min="2" max="2" width="7" customWidth="1"/>
    <col min="3" max="3" width="131.88671875" customWidth="1"/>
  </cols>
  <sheetData>
    <row r="3" spans="1:6" ht="17.399999999999999">
      <c r="C3" s="45"/>
    </row>
    <row r="4" spans="1:6" ht="48.9" customHeight="1">
      <c r="B4" s="46" t="s">
        <v>0</v>
      </c>
      <c r="C4" s="47"/>
      <c r="D4" s="48"/>
      <c r="E4" s="48"/>
      <c r="F4" s="48"/>
    </row>
    <row r="5" spans="1:6">
      <c r="A5" s="49"/>
      <c r="B5">
        <v>1</v>
      </c>
      <c r="C5" s="81" t="s">
        <v>217</v>
      </c>
    </row>
    <row r="6" spans="1:6">
      <c r="B6">
        <v>2</v>
      </c>
      <c r="C6" s="82" t="s">
        <v>219</v>
      </c>
    </row>
    <row r="7" spans="1:6">
      <c r="B7">
        <v>3</v>
      </c>
      <c r="C7" s="81" t="s">
        <v>220</v>
      </c>
    </row>
    <row r="8" spans="1:6">
      <c r="B8">
        <v>4</v>
      </c>
      <c r="C8" s="82" t="s">
        <v>1</v>
      </c>
    </row>
    <row r="9" spans="1:6">
      <c r="B9">
        <v>5</v>
      </c>
      <c r="C9" s="83" t="s">
        <v>221</v>
      </c>
    </row>
    <row r="10" spans="1:6">
      <c r="B10">
        <v>6</v>
      </c>
      <c r="C10" s="82" t="s">
        <v>222</v>
      </c>
    </row>
    <row r="11" spans="1:6">
      <c r="B11">
        <v>7</v>
      </c>
      <c r="C11" s="82" t="s">
        <v>229</v>
      </c>
    </row>
    <row r="12" spans="1:6">
      <c r="B12">
        <v>8</v>
      </c>
      <c r="C12" s="82" t="s">
        <v>230</v>
      </c>
    </row>
    <row r="13" spans="1:6">
      <c r="B13">
        <v>9</v>
      </c>
      <c r="C13" s="82" t="s">
        <v>231</v>
      </c>
    </row>
    <row r="14" spans="1:6">
      <c r="B14">
        <v>10</v>
      </c>
      <c r="C14" s="82" t="s">
        <v>232</v>
      </c>
    </row>
    <row r="15" spans="1:6">
      <c r="B15">
        <v>11</v>
      </c>
      <c r="C15" s="81" t="s">
        <v>224</v>
      </c>
    </row>
    <row r="16" spans="1:6">
      <c r="B16">
        <v>12</v>
      </c>
      <c r="C16" s="81" t="s">
        <v>225</v>
      </c>
    </row>
    <row r="17" spans="2:3">
      <c r="B17">
        <v>13</v>
      </c>
      <c r="C17" s="82" t="s">
        <v>226</v>
      </c>
    </row>
    <row r="18" spans="2:3">
      <c r="B18">
        <v>14</v>
      </c>
      <c r="C18" s="81" t="s">
        <v>227</v>
      </c>
    </row>
    <row r="19" spans="2:3">
      <c r="B19" t="s">
        <v>176</v>
      </c>
      <c r="C19" s="81" t="s">
        <v>238</v>
      </c>
    </row>
    <row r="20" spans="2:3">
      <c r="B20" t="s">
        <v>177</v>
      </c>
      <c r="C20" s="81" t="s">
        <v>239</v>
      </c>
    </row>
    <row r="21" spans="2:3">
      <c r="B21" t="s">
        <v>178</v>
      </c>
      <c r="C21" s="81" t="s">
        <v>240</v>
      </c>
    </row>
    <row r="22" spans="2:3">
      <c r="B22" t="s">
        <v>179</v>
      </c>
      <c r="C22" s="81" t="s">
        <v>241</v>
      </c>
    </row>
    <row r="23" spans="2:3">
      <c r="B23" t="s">
        <v>180</v>
      </c>
      <c r="C23" s="81" t="s">
        <v>157</v>
      </c>
    </row>
    <row r="24" spans="2:3">
      <c r="B24" t="s">
        <v>181</v>
      </c>
      <c r="C24" s="81" t="s">
        <v>168</v>
      </c>
    </row>
    <row r="25" spans="2:3">
      <c r="B25" t="s">
        <v>196</v>
      </c>
      <c r="C25" s="82" t="s">
        <v>242</v>
      </c>
    </row>
  </sheetData>
  <phoneticPr fontId="80" type="noConversion"/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 CAMPANIA. ANNI 1881-2024. Valori assoluti "/>
    <hyperlink ref="C20" location="App_2!A1" display="Appendice 2. PIRAMIDI PER ETA' E PER GENERE. CAMPANIA. ANNI 1881, 1951 E 2024. Valori percentuali"/>
    <hyperlink ref="C21" location="App_3!A1" display="Appendice 3. SPERANZA DI VITA ALLA NASCITA. CAMPANIA. ANNI 1974-2025. Valori assoluti "/>
    <hyperlink ref="C22" location="App_4!A1" display="Appendice 4. NUMERO MEDIO DI FIGLI PER DONNA (TFT) E ETA' MEDIA AL PARTO. CAMPANIA. ANNI 1952-2025. Valori assoluti "/>
    <hyperlink ref="C23" location="App_5!A1" display="Appendice 5. POPOLAZIONE RESIDENTE IN ETA' DI 6 ANNI E OLTRE PER GRADO DI ISTRUZIONE. CAMPANIA. Censimenti dal 1951 a 2011, 2021, 2024"/>
    <hyperlink ref="C24" location="App_6!A1" display="Appendice 6. AZIENDE E RELATIVE SUPERFICI PER UBICAZIONE DEL CENTRO AZIENDALE IN CAMPANIA (Universo Italia). Censimenti Agricoltura 1961-2020"/>
    <hyperlink ref="C25" location="App_7!A1" display="Appendice 7. TASSO DI OCCUPAZIONE 15-64 ANNI. CAMPANI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21"/>
  <sheetViews>
    <sheetView zoomScaleNormal="100" workbookViewId="0"/>
  </sheetViews>
  <sheetFormatPr defaultRowHeight="14.4"/>
  <cols>
    <col min="1" max="1" width="3.44140625" style="8" customWidth="1"/>
    <col min="2" max="2" width="6.44140625" style="21" customWidth="1"/>
    <col min="3" max="6" width="9.5546875" style="21" customWidth="1"/>
  </cols>
  <sheetData>
    <row r="1" spans="2:8">
      <c r="B1" s="29"/>
      <c r="C1" s="29"/>
      <c r="D1" s="29"/>
    </row>
    <row r="2" spans="2:8" ht="36">
      <c r="B2" s="30"/>
      <c r="C2" s="130" t="s">
        <v>190</v>
      </c>
      <c r="D2" s="22" t="s">
        <v>3</v>
      </c>
      <c r="E2" s="22" t="s">
        <v>182</v>
      </c>
      <c r="F2" s="22" t="s">
        <v>183</v>
      </c>
      <c r="H2" s="50" t="s">
        <v>217</v>
      </c>
    </row>
    <row r="3" spans="2:8">
      <c r="B3" s="31">
        <v>1861</v>
      </c>
      <c r="C3" s="221">
        <v>2.4020000000000001</v>
      </c>
      <c r="D3" s="32">
        <v>26328</v>
      </c>
      <c r="E3" s="33">
        <f>C3/C$3*100</f>
        <v>100</v>
      </c>
      <c r="F3" s="33">
        <f>D3/D$3*100</f>
        <v>100</v>
      </c>
    </row>
    <row r="4" spans="2:8">
      <c r="B4" s="31">
        <v>1871</v>
      </c>
      <c r="C4" s="221">
        <v>2.52</v>
      </c>
      <c r="D4" s="32">
        <v>28151</v>
      </c>
      <c r="E4" s="33">
        <f t="shared" ref="E4:F21" si="0">C4/C$3*100</f>
        <v>104.91257285595337</v>
      </c>
      <c r="F4" s="33">
        <f t="shared" si="0"/>
        <v>106.9241871771498</v>
      </c>
    </row>
    <row r="5" spans="2:8">
      <c r="B5" s="31">
        <v>1881</v>
      </c>
      <c r="C5" s="221">
        <v>2.66</v>
      </c>
      <c r="D5" s="32">
        <v>29791</v>
      </c>
      <c r="E5" s="33">
        <f t="shared" si="0"/>
        <v>110.74104912572855</v>
      </c>
      <c r="F5" s="33">
        <f t="shared" si="0"/>
        <v>113.15329687025219</v>
      </c>
    </row>
    <row r="6" spans="2:8">
      <c r="B6" s="31"/>
      <c r="C6" s="222"/>
      <c r="D6" s="34"/>
      <c r="E6" s="33"/>
      <c r="F6" s="33"/>
    </row>
    <row r="7" spans="2:8">
      <c r="B7" s="31">
        <v>1901</v>
      </c>
      <c r="C7" s="221">
        <v>2.9140000000000001</v>
      </c>
      <c r="D7" s="32">
        <v>33778</v>
      </c>
      <c r="E7" s="33">
        <f>C7/C$3*100</f>
        <v>121.31557035803498</v>
      </c>
      <c r="F7" s="33">
        <f t="shared" si="0"/>
        <v>128.29687025220298</v>
      </c>
    </row>
    <row r="8" spans="2:8">
      <c r="B8" s="31">
        <v>1911</v>
      </c>
      <c r="C8" s="221">
        <v>3.1019999999999999</v>
      </c>
      <c r="D8" s="32">
        <v>36921</v>
      </c>
      <c r="E8" s="33">
        <f t="shared" si="0"/>
        <v>129.14238134887592</v>
      </c>
      <c r="F8" s="33">
        <f t="shared" si="0"/>
        <v>140.23473108477666</v>
      </c>
    </row>
    <row r="9" spans="2:8">
      <c r="B9" s="31">
        <v>1921</v>
      </c>
      <c r="C9" s="221">
        <v>3.343</v>
      </c>
      <c r="D9" s="32">
        <v>37856</v>
      </c>
      <c r="E9" s="33">
        <f t="shared" si="0"/>
        <v>139.17568692756035</v>
      </c>
      <c r="F9" s="33">
        <f t="shared" si="0"/>
        <v>143.7860832573686</v>
      </c>
    </row>
    <row r="10" spans="2:8">
      <c r="B10" s="35">
        <v>1931</v>
      </c>
      <c r="C10" s="221">
        <v>3.5089999999999999</v>
      </c>
      <c r="D10" s="32">
        <v>41043</v>
      </c>
      <c r="E10" s="33">
        <f t="shared" si="0"/>
        <v>146.08659450457949</v>
      </c>
      <c r="F10" s="33">
        <f t="shared" si="0"/>
        <v>155.89106654512307</v>
      </c>
    </row>
    <row r="11" spans="2:8">
      <c r="B11" s="35">
        <v>1936</v>
      </c>
      <c r="C11" s="221">
        <v>3.6970000000000001</v>
      </c>
      <c r="D11" s="32">
        <v>42399</v>
      </c>
      <c r="E11" s="33">
        <f t="shared" si="0"/>
        <v>153.91340549542048</v>
      </c>
      <c r="F11" s="33">
        <f t="shared" si="0"/>
        <v>161.04147675478578</v>
      </c>
    </row>
    <row r="12" spans="2:8">
      <c r="B12" s="31"/>
      <c r="C12" s="223"/>
      <c r="D12" s="34"/>
      <c r="E12" s="33"/>
      <c r="F12" s="33"/>
    </row>
    <row r="13" spans="2:8">
      <c r="B13" s="35">
        <v>1951</v>
      </c>
      <c r="C13" s="221">
        <v>4.3460000000000001</v>
      </c>
      <c r="D13" s="32">
        <v>47516</v>
      </c>
      <c r="E13" s="33">
        <f t="shared" si="0"/>
        <v>180.93255620316401</v>
      </c>
      <c r="F13" s="33">
        <f t="shared" si="0"/>
        <v>180.47705864478883</v>
      </c>
    </row>
    <row r="14" spans="2:8">
      <c r="B14" s="35">
        <v>1961</v>
      </c>
      <c r="C14" s="221">
        <v>4.7610000000000001</v>
      </c>
      <c r="D14" s="32">
        <v>50624</v>
      </c>
      <c r="E14" s="33">
        <f t="shared" si="0"/>
        <v>198.2098251457119</v>
      </c>
      <c r="F14" s="33">
        <f t="shared" si="0"/>
        <v>192.28198116074142</v>
      </c>
    </row>
    <row r="15" spans="2:8">
      <c r="B15" s="35">
        <v>1971</v>
      </c>
      <c r="C15" s="221">
        <v>5.0590000000000002</v>
      </c>
      <c r="D15" s="32">
        <v>54137</v>
      </c>
      <c r="E15" s="33">
        <f t="shared" si="0"/>
        <v>210.61615320566193</v>
      </c>
      <c r="F15" s="33">
        <f t="shared" si="0"/>
        <v>205.62518991188088</v>
      </c>
    </row>
    <row r="16" spans="2:8">
      <c r="B16" s="35">
        <v>1981</v>
      </c>
      <c r="C16" s="221">
        <v>5.4630000000000001</v>
      </c>
      <c r="D16" s="32">
        <v>56557</v>
      </c>
      <c r="E16" s="33">
        <f t="shared" si="0"/>
        <v>227.43547044129889</v>
      </c>
      <c r="F16" s="33">
        <f t="shared" si="0"/>
        <v>214.81692494682468</v>
      </c>
    </row>
    <row r="17" spans="2:8">
      <c r="B17" s="35">
        <v>1991</v>
      </c>
      <c r="C17" s="221">
        <v>5.63</v>
      </c>
      <c r="D17" s="32">
        <v>56778.031000000003</v>
      </c>
      <c r="E17" s="33">
        <f t="shared" si="0"/>
        <v>234.38800999167358</v>
      </c>
      <c r="F17" s="33">
        <f t="shared" si="0"/>
        <v>215.65645320571255</v>
      </c>
      <c r="H17" s="18" t="s">
        <v>4</v>
      </c>
    </row>
    <row r="18" spans="2:8">
      <c r="B18" s="35">
        <v>2001</v>
      </c>
      <c r="C18" s="221">
        <v>5.702</v>
      </c>
      <c r="D18" s="32">
        <v>56996</v>
      </c>
      <c r="E18" s="33">
        <f t="shared" si="0"/>
        <v>237.38551207327228</v>
      </c>
      <c r="F18" s="33">
        <f t="shared" si="0"/>
        <v>216.48435126101489</v>
      </c>
      <c r="H18" s="18" t="s">
        <v>218</v>
      </c>
    </row>
    <row r="19" spans="2:8">
      <c r="B19" s="35">
        <v>2011</v>
      </c>
      <c r="C19" s="221">
        <v>5.7670000000000003</v>
      </c>
      <c r="D19" s="32">
        <v>59433.743999999999</v>
      </c>
      <c r="E19" s="33">
        <f t="shared" si="0"/>
        <v>240.09159034138219</v>
      </c>
      <c r="F19" s="33">
        <f t="shared" si="0"/>
        <v>225.74348222424794</v>
      </c>
    </row>
    <row r="20" spans="2:8">
      <c r="B20" s="35">
        <v>2021</v>
      </c>
      <c r="C20" s="221">
        <v>5.6239999999999997</v>
      </c>
      <c r="D20" s="32">
        <v>59030</v>
      </c>
      <c r="E20" s="33">
        <f t="shared" si="0"/>
        <v>234.13821815154034</v>
      </c>
      <c r="F20" s="33">
        <f t="shared" si="0"/>
        <v>224.20996657550899</v>
      </c>
      <c r="H20" s="16"/>
    </row>
    <row r="21" spans="2:8">
      <c r="B21" s="35">
        <v>2024</v>
      </c>
      <c r="C21" s="221">
        <v>5.5819999999999999</v>
      </c>
      <c r="D21" s="32">
        <v>58943</v>
      </c>
      <c r="E21" s="33">
        <f t="shared" si="0"/>
        <v>232.3896752706078</v>
      </c>
      <c r="F21" s="33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2"/>
  <sheetViews>
    <sheetView zoomScaleNormal="100" workbookViewId="0"/>
  </sheetViews>
  <sheetFormatPr defaultColWidth="8.88671875" defaultRowHeight="12"/>
  <cols>
    <col min="1" max="1" width="3.44140625" style="19" customWidth="1"/>
    <col min="2" max="2" width="3.44140625" style="25" customWidth="1"/>
    <col min="3" max="3" width="6" style="24" bestFit="1" customWidth="1"/>
    <col min="4" max="7" width="8.44140625" style="25" customWidth="1"/>
    <col min="8" max="8" width="7" style="25" customWidth="1"/>
    <col min="9" max="11" width="7.5546875" style="25" customWidth="1"/>
    <col min="12" max="16384" width="8.88671875" style="21"/>
  </cols>
  <sheetData>
    <row r="2" spans="2:13" ht="14.4" customHeight="1">
      <c r="B2" s="53"/>
      <c r="C2" s="237" t="s">
        <v>6</v>
      </c>
      <c r="D2" s="237"/>
      <c r="E2" s="237"/>
      <c r="F2" s="237"/>
      <c r="G2" s="237"/>
      <c r="I2" s="240" t="s">
        <v>7</v>
      </c>
      <c r="J2" s="241"/>
      <c r="K2" s="242"/>
    </row>
    <row r="3" spans="2:13" ht="53.4" customHeight="1">
      <c r="C3" s="26" t="s">
        <v>8</v>
      </c>
      <c r="D3" s="26" t="s">
        <v>9</v>
      </c>
      <c r="E3" s="26" t="s">
        <v>10</v>
      </c>
      <c r="F3" s="26" t="s">
        <v>11</v>
      </c>
      <c r="G3" s="26" t="s">
        <v>12</v>
      </c>
      <c r="I3" s="41"/>
      <c r="J3" s="38" t="s">
        <v>2</v>
      </c>
      <c r="K3" s="38" t="s">
        <v>3</v>
      </c>
      <c r="M3" s="50" t="s">
        <v>219</v>
      </c>
    </row>
    <row r="4" spans="2:13">
      <c r="C4" s="27">
        <v>1926</v>
      </c>
      <c r="D4" s="131">
        <v>15.095154699357852</v>
      </c>
      <c r="E4" s="131">
        <v>0.96001167542323418</v>
      </c>
      <c r="F4" s="131">
        <v>-2.2988908347927612</v>
      </c>
      <c r="G4" s="131">
        <v>13.756275539988325</v>
      </c>
      <c r="I4" s="42" t="s">
        <v>13</v>
      </c>
      <c r="J4" s="141">
        <v>-2.8391036066939885</v>
      </c>
      <c r="K4" s="122">
        <v>-5.1860056371856853</v>
      </c>
      <c r="M4" s="23"/>
    </row>
    <row r="5" spans="2:13">
      <c r="C5" s="27">
        <v>1927</v>
      </c>
      <c r="D5" s="131">
        <v>14.749607854528554</v>
      </c>
      <c r="E5" s="131">
        <v>2.2294196247022597</v>
      </c>
      <c r="F5" s="131">
        <v>-1.3504328124092255</v>
      </c>
      <c r="G5" s="131">
        <v>15.628594666821586</v>
      </c>
      <c r="I5" s="42" t="s">
        <v>14</v>
      </c>
      <c r="J5" s="141">
        <v>-1.3193182108547516</v>
      </c>
      <c r="K5" s="122">
        <v>3.5610658215673934</v>
      </c>
      <c r="M5" s="23"/>
    </row>
    <row r="6" spans="2:13">
      <c r="C6" s="27">
        <v>1928</v>
      </c>
      <c r="D6" s="131">
        <v>14.014512025901942</v>
      </c>
      <c r="E6" s="131">
        <v>5.4619565217391308</v>
      </c>
      <c r="F6" s="131">
        <v>-0.40471785383903791</v>
      </c>
      <c r="G6" s="131">
        <v>19.071750693802034</v>
      </c>
      <c r="I6" s="42" t="s">
        <v>12</v>
      </c>
      <c r="J6" s="141">
        <v>-4.6195354898093415</v>
      </c>
      <c r="K6" s="122">
        <v>-2.3619615210242557</v>
      </c>
      <c r="M6" s="23"/>
    </row>
    <row r="7" spans="2:13">
      <c r="C7" s="27">
        <v>1929</v>
      </c>
      <c r="D7" s="131">
        <v>11.988031532309108</v>
      </c>
      <c r="E7" s="131">
        <v>2.6388169630013238</v>
      </c>
      <c r="F7" s="131">
        <v>-1.8841705506645952</v>
      </c>
      <c r="G7" s="131">
        <v>12.742677944645836</v>
      </c>
      <c r="I7" s="109"/>
      <c r="J7" s="79"/>
      <c r="K7" s="79"/>
      <c r="M7" s="23"/>
    </row>
    <row r="8" spans="2:13">
      <c r="C8" s="27">
        <v>1930</v>
      </c>
      <c r="D8" s="131">
        <v>17.100274882602221</v>
      </c>
      <c r="E8" s="131">
        <v>1.2338220135150613</v>
      </c>
      <c r="F8" s="131">
        <v>-2.2737945252548393</v>
      </c>
      <c r="G8" s="131">
        <v>16.060302370862445</v>
      </c>
      <c r="I8" s="109"/>
      <c r="J8" s="79"/>
      <c r="K8" s="79"/>
      <c r="M8" s="23"/>
    </row>
    <row r="9" spans="2:13">
      <c r="C9" s="28">
        <v>1931</v>
      </c>
      <c r="D9" s="131">
        <v>14.536905101168424</v>
      </c>
      <c r="E9" s="131">
        <v>0.7398119122257053</v>
      </c>
      <c r="F9" s="131">
        <v>-0.31376460530065547</v>
      </c>
      <c r="G9" s="131">
        <v>14.962952408093473</v>
      </c>
      <c r="I9" s="109"/>
      <c r="J9" s="79"/>
      <c r="K9" s="79"/>
      <c r="M9" s="23"/>
    </row>
    <row r="10" spans="2:13">
      <c r="C10" s="27">
        <v>1932</v>
      </c>
      <c r="D10" s="131">
        <v>13.295832628432866</v>
      </c>
      <c r="E10" s="131">
        <v>1.7501268820842497</v>
      </c>
      <c r="F10" s="131">
        <v>0.11024643320363164</v>
      </c>
      <c r="G10" s="131">
        <v>15.156205943720746</v>
      </c>
      <c r="I10" s="110"/>
      <c r="J10" s="79"/>
      <c r="K10" s="79"/>
      <c r="M10" s="23"/>
    </row>
    <row r="11" spans="2:13">
      <c r="C11" s="27">
        <v>1933</v>
      </c>
      <c r="D11" s="131">
        <v>14.339043580157357</v>
      </c>
      <c r="E11" s="131">
        <v>1.1765526477317114</v>
      </c>
      <c r="F11" s="131">
        <v>6.9750571954690036E-3</v>
      </c>
      <c r="G11" s="131">
        <v>15.522571285084538</v>
      </c>
      <c r="I11" s="109"/>
      <c r="J11" s="79"/>
      <c r="K11" s="79"/>
      <c r="M11" s="23"/>
    </row>
    <row r="12" spans="2:13" ht="14.4">
      <c r="C12" s="27">
        <v>1934</v>
      </c>
      <c r="D12" s="131">
        <v>13.763045999226904</v>
      </c>
      <c r="E12" s="131">
        <v>0.66044508255563539</v>
      </c>
      <c r="F12" s="131">
        <v>-0.16704401126511681</v>
      </c>
      <c r="G12" s="131">
        <v>14.256447070517423</v>
      </c>
      <c r="I12" s="111"/>
      <c r="J12" s="111"/>
      <c r="K12" s="111"/>
      <c r="M12" s="23"/>
    </row>
    <row r="13" spans="2:13">
      <c r="C13" s="27">
        <v>1935</v>
      </c>
      <c r="D13" s="131">
        <v>12.77586489588457</v>
      </c>
      <c r="E13" s="131">
        <v>1.2788981800295132</v>
      </c>
      <c r="F13" s="131">
        <v>-0.40361807946657924</v>
      </c>
      <c r="G13" s="131">
        <v>13.651144996447504</v>
      </c>
      <c r="I13" s="238"/>
      <c r="J13" s="238"/>
      <c r="K13" s="238"/>
      <c r="M13" s="23"/>
    </row>
    <row r="14" spans="2:13">
      <c r="C14" s="27">
        <v>1936</v>
      </c>
      <c r="D14" s="131">
        <v>12.140384095212335</v>
      </c>
      <c r="E14" s="131">
        <v>1.5669461725723559</v>
      </c>
      <c r="F14" s="131">
        <v>-8.7638625912902349E-2</v>
      </c>
      <c r="G14" s="131">
        <v>13.619691641871787</v>
      </c>
      <c r="I14" s="108"/>
      <c r="J14" s="108"/>
      <c r="K14" s="108"/>
      <c r="M14" s="23"/>
    </row>
    <row r="15" spans="2:13">
      <c r="C15" s="27">
        <v>1937</v>
      </c>
      <c r="D15" s="131">
        <v>12.749358334521604</v>
      </c>
      <c r="E15" s="131">
        <v>0.1962426921431627</v>
      </c>
      <c r="F15" s="131">
        <v>-0.37163125623841436</v>
      </c>
      <c r="G15" s="131">
        <v>12.573969770426352</v>
      </c>
      <c r="I15" s="109"/>
      <c r="J15" s="79"/>
      <c r="K15" s="79"/>
      <c r="M15" s="23"/>
    </row>
    <row r="16" spans="2:13">
      <c r="C16" s="27">
        <v>1938</v>
      </c>
      <c r="D16" s="131">
        <v>12.252832449385934</v>
      </c>
      <c r="E16" s="131">
        <v>0.39883354183919795</v>
      </c>
      <c r="F16" s="131">
        <v>-0.3930188712490969</v>
      </c>
      <c r="G16" s="131">
        <v>12.258647119976036</v>
      </c>
      <c r="I16" s="109"/>
      <c r="J16" s="79"/>
      <c r="K16" s="79"/>
      <c r="M16" s="23"/>
    </row>
    <row r="17" spans="3:17">
      <c r="C17" s="27">
        <v>1939</v>
      </c>
      <c r="D17" s="131">
        <v>13.940106616494198</v>
      </c>
      <c r="E17" s="131">
        <v>-0.56548552315250344</v>
      </c>
      <c r="F17" s="131">
        <v>0.4024250026131494</v>
      </c>
      <c r="G17" s="131">
        <v>13.777046095954844</v>
      </c>
      <c r="I17" s="109"/>
      <c r="J17" s="79"/>
      <c r="K17" s="79"/>
      <c r="M17" s="36" t="s">
        <v>15</v>
      </c>
    </row>
    <row r="18" spans="3:17">
      <c r="C18" s="27">
        <v>1940</v>
      </c>
      <c r="D18" s="131">
        <v>13.44524642125028</v>
      </c>
      <c r="E18" s="131">
        <v>-4.1342957055003363E-2</v>
      </c>
      <c r="F18" s="131">
        <v>0.46924256257428815</v>
      </c>
      <c r="G18" s="131">
        <v>13.873146026769565</v>
      </c>
      <c r="I18" s="109"/>
      <c r="J18" s="79"/>
      <c r="K18" s="79"/>
      <c r="M18" s="36" t="s">
        <v>5</v>
      </c>
      <c r="N18" s="36"/>
      <c r="O18" s="36"/>
      <c r="P18" s="36"/>
      <c r="Q18" s="36"/>
    </row>
    <row r="19" spans="3:17">
      <c r="C19" s="28">
        <v>1941</v>
      </c>
      <c r="D19" s="131">
        <v>8.9560477001703571</v>
      </c>
      <c r="E19" s="131">
        <v>-0.48270868824531515</v>
      </c>
      <c r="F19" s="131">
        <v>0.17453151618398635</v>
      </c>
      <c r="G19" s="131">
        <v>8.6478705281090296</v>
      </c>
      <c r="I19" s="109"/>
      <c r="J19" s="79"/>
      <c r="K19" s="79"/>
    </row>
    <row r="20" spans="3:17">
      <c r="C20" s="27">
        <v>1942</v>
      </c>
      <c r="D20" s="131">
        <v>9.1808623565687704</v>
      </c>
      <c r="E20" s="131">
        <v>-1.4092908052368194</v>
      </c>
      <c r="F20" s="131">
        <v>6.3185563362482933E-2</v>
      </c>
      <c r="G20" s="131">
        <v>7.8347571146944341</v>
      </c>
      <c r="M20" s="23"/>
    </row>
    <row r="21" spans="3:17">
      <c r="C21" s="27">
        <v>1943</v>
      </c>
      <c r="D21" s="131">
        <v>4.36264542151405</v>
      </c>
      <c r="E21" s="131">
        <v>-0.4545151505050169</v>
      </c>
      <c r="F21" s="131">
        <v>0</v>
      </c>
      <c r="G21" s="131">
        <v>3.9081302710090338</v>
      </c>
      <c r="M21" s="23"/>
    </row>
    <row r="22" spans="3:17">
      <c r="C22" s="27">
        <v>1944</v>
      </c>
      <c r="D22" s="131">
        <v>5.1593648490444703</v>
      </c>
      <c r="E22" s="131">
        <v>0.32796346068230908</v>
      </c>
      <c r="F22" s="131">
        <v>0</v>
      </c>
      <c r="G22" s="131">
        <v>5.4873283097267791</v>
      </c>
      <c r="M22" s="23"/>
    </row>
    <row r="23" spans="3:17">
      <c r="C23" s="27">
        <v>1945</v>
      </c>
      <c r="D23" s="131">
        <v>12.824001566170713</v>
      </c>
      <c r="E23" s="131">
        <v>0.83423061863743142</v>
      </c>
      <c r="F23" s="131">
        <v>0</v>
      </c>
      <c r="G23" s="131">
        <v>13.658232184808144</v>
      </c>
      <c r="I23" s="236"/>
      <c r="J23" s="239"/>
      <c r="K23" s="239"/>
      <c r="L23" s="113"/>
      <c r="M23" s="23"/>
      <c r="P23" s="78"/>
    </row>
    <row r="24" spans="3:17">
      <c r="C24" s="27">
        <v>1946</v>
      </c>
      <c r="D24" s="131">
        <v>17.643796916619582</v>
      </c>
      <c r="E24" s="131">
        <v>-1.1838727903785617</v>
      </c>
      <c r="F24" s="131">
        <v>-1.3691177657599485</v>
      </c>
      <c r="G24" s="131">
        <v>15.090806360481071</v>
      </c>
      <c r="I24" s="236"/>
      <c r="J24" s="112"/>
      <c r="K24" s="112"/>
      <c r="L24" s="112"/>
      <c r="M24" s="23"/>
    </row>
    <row r="25" spans="3:17">
      <c r="C25" s="27">
        <v>1947</v>
      </c>
      <c r="D25" s="131">
        <v>17.117694986739941</v>
      </c>
      <c r="E25" s="131">
        <v>-0.49198006198677185</v>
      </c>
      <c r="F25" s="131">
        <v>-3.1764226603188801</v>
      </c>
      <c r="G25" s="131">
        <v>13.449292264434291</v>
      </c>
      <c r="I25" s="113"/>
      <c r="J25" s="114"/>
      <c r="K25" s="114"/>
      <c r="L25" s="115"/>
      <c r="M25" s="23"/>
    </row>
    <row r="26" spans="3:17">
      <c r="C26" s="27">
        <v>1948</v>
      </c>
      <c r="D26" s="131">
        <v>17.703382192495614</v>
      </c>
      <c r="E26" s="131">
        <v>-1.4733646411460557</v>
      </c>
      <c r="F26" s="131">
        <v>-3.4723210473886437</v>
      </c>
      <c r="G26" s="131">
        <v>12.757696503960911</v>
      </c>
      <c r="I26" s="37"/>
      <c r="J26" s="39"/>
      <c r="K26" s="39"/>
      <c r="L26" s="40"/>
      <c r="M26" s="23"/>
    </row>
    <row r="27" spans="3:17">
      <c r="C27" s="27">
        <v>1949</v>
      </c>
      <c r="D27" s="131">
        <v>15.666984912039064</v>
      </c>
      <c r="E27" s="131">
        <v>-1.4450165904964627</v>
      </c>
      <c r="F27" s="131">
        <v>-3.9514336693169723</v>
      </c>
      <c r="G27" s="131">
        <v>10.270534652225631</v>
      </c>
      <c r="I27" s="37"/>
      <c r="J27" s="39"/>
      <c r="K27" s="39"/>
      <c r="L27" s="40"/>
      <c r="M27" s="23"/>
    </row>
    <row r="28" spans="3:17">
      <c r="C28" s="27">
        <v>1950</v>
      </c>
      <c r="D28" s="131">
        <v>16.267333942765067</v>
      </c>
      <c r="E28" s="131">
        <v>-1.7802637083404349</v>
      </c>
      <c r="F28" s="131">
        <v>-3.3539145659348324</v>
      </c>
      <c r="G28" s="131">
        <v>11.133155668489799</v>
      </c>
      <c r="L28" s="40"/>
      <c r="M28" s="23"/>
    </row>
    <row r="29" spans="3:17">
      <c r="C29" s="28">
        <v>1951</v>
      </c>
      <c r="D29" s="131">
        <v>14.403129314312011</v>
      </c>
      <c r="E29" s="131">
        <v>-2.2307869305108143</v>
      </c>
      <c r="F29" s="131">
        <v>-4.0901978831109069</v>
      </c>
      <c r="G29" s="131">
        <v>8.0821445006902906</v>
      </c>
      <c r="L29" s="40"/>
      <c r="M29" s="23"/>
    </row>
    <row r="30" spans="3:17">
      <c r="C30" s="27">
        <v>1952</v>
      </c>
      <c r="D30" s="131">
        <v>14.101289598460728</v>
      </c>
      <c r="E30" s="131">
        <v>-2.9145383329133931</v>
      </c>
      <c r="F30" s="131">
        <v>-4.6079666491055269</v>
      </c>
      <c r="G30" s="131">
        <v>6.5787846164418085</v>
      </c>
      <c r="L30" s="37"/>
      <c r="M30" s="23"/>
    </row>
    <row r="31" spans="3:17">
      <c r="C31" s="27">
        <v>1953</v>
      </c>
      <c r="D31" s="131">
        <v>14.139195803004666</v>
      </c>
      <c r="E31" s="131">
        <v>-1.5314036542021052</v>
      </c>
      <c r="F31" s="131">
        <v>-4.0209849766644332</v>
      </c>
      <c r="G31" s="131">
        <v>8.5868071721381281</v>
      </c>
      <c r="L31" s="37"/>
      <c r="M31" s="23"/>
    </row>
    <row r="32" spans="3:17">
      <c r="C32" s="27">
        <v>1954</v>
      </c>
      <c r="D32" s="131">
        <v>16.37420065408692</v>
      </c>
      <c r="E32" s="131">
        <v>-1.2735589296350824</v>
      </c>
      <c r="F32" s="131">
        <v>-5.2425853291226021</v>
      </c>
      <c r="G32" s="131">
        <v>9.8580563953292355</v>
      </c>
      <c r="I32" s="37"/>
      <c r="J32" s="37"/>
      <c r="K32" s="37"/>
      <c r="L32" s="37"/>
      <c r="M32" s="23"/>
    </row>
    <row r="33" spans="3:13">
      <c r="C33" s="27">
        <v>1955</v>
      </c>
      <c r="D33" s="131">
        <v>15.881652855792225</v>
      </c>
      <c r="E33" s="131">
        <v>-2.0317001279127966</v>
      </c>
      <c r="F33" s="131">
        <v>-5.7545186585840611</v>
      </c>
      <c r="G33" s="131">
        <v>8.0954340692953668</v>
      </c>
      <c r="M33" s="23"/>
    </row>
    <row r="34" spans="3:13">
      <c r="C34" s="27">
        <v>1956</v>
      </c>
      <c r="D34" s="131">
        <v>14.038289852197202</v>
      </c>
      <c r="E34" s="131">
        <v>-1.5983864034652646</v>
      </c>
      <c r="F34" s="131">
        <v>-5.5159871705849293</v>
      </c>
      <c r="G34" s="131">
        <v>6.9239162781470096</v>
      </c>
      <c r="M34" s="23"/>
    </row>
    <row r="35" spans="3:13">
      <c r="C35" s="27">
        <v>1957</v>
      </c>
      <c r="D35" s="131">
        <v>15.056162587412587</v>
      </c>
      <c r="E35" s="131">
        <v>-2.0028409090909092</v>
      </c>
      <c r="F35" s="131">
        <v>-5.0694930069930075</v>
      </c>
      <c r="G35" s="131">
        <v>7.9838286713286717</v>
      </c>
      <c r="M35" s="23"/>
    </row>
    <row r="36" spans="3:13">
      <c r="C36" s="27">
        <v>1958</v>
      </c>
      <c r="D36" s="131">
        <v>15.277128258422101</v>
      </c>
      <c r="E36" s="131">
        <v>-2.3599203256257035</v>
      </c>
      <c r="F36" s="131">
        <v>-3.4721139689962763</v>
      </c>
      <c r="G36" s="131">
        <v>9.4450939638001206</v>
      </c>
      <c r="M36" s="23"/>
    </row>
    <row r="37" spans="3:13">
      <c r="C37" s="27">
        <v>1959</v>
      </c>
      <c r="D37" s="131">
        <v>16.334233539094651</v>
      </c>
      <c r="E37" s="131">
        <v>-3.0619855967078187</v>
      </c>
      <c r="F37" s="131">
        <v>-3.4861539780521262</v>
      </c>
      <c r="G37" s="131">
        <v>9.7860939643347056</v>
      </c>
      <c r="M37" s="23"/>
    </row>
    <row r="38" spans="3:13">
      <c r="C38" s="27">
        <v>1960</v>
      </c>
      <c r="D38" s="131">
        <v>15.76872843111229</v>
      </c>
      <c r="E38" s="131">
        <v>-3.6786833023626229</v>
      </c>
      <c r="F38" s="131">
        <v>-6.235625165914521</v>
      </c>
      <c r="G38" s="131">
        <v>5.8544199628351468</v>
      </c>
      <c r="M38" s="23"/>
    </row>
    <row r="39" spans="3:13">
      <c r="C39" s="28">
        <v>1961</v>
      </c>
      <c r="D39" s="131">
        <v>16.364421325302473</v>
      </c>
      <c r="E39" s="131">
        <v>-7.3099076521317929</v>
      </c>
      <c r="F39" s="131">
        <v>-6.6279865637537245</v>
      </c>
      <c r="G39" s="131">
        <v>2.4265271094169556</v>
      </c>
      <c r="M39" s="23"/>
    </row>
    <row r="40" spans="3:13">
      <c r="C40" s="27">
        <v>1962</v>
      </c>
      <c r="D40" s="131">
        <v>15.505216655700723</v>
      </c>
      <c r="E40" s="131">
        <v>-6.7802947227705195</v>
      </c>
      <c r="F40" s="131">
        <v>-4.6522751720608664</v>
      </c>
      <c r="G40" s="131">
        <v>4.072646760869338</v>
      </c>
      <c r="M40" s="23"/>
    </row>
    <row r="41" spans="3:13">
      <c r="C41" s="27">
        <v>1963</v>
      </c>
      <c r="D41" s="131">
        <v>15.86870026525199</v>
      </c>
      <c r="E41" s="131">
        <v>-5.9086952917771889</v>
      </c>
      <c r="F41" s="131">
        <v>-1.6675646551724137</v>
      </c>
      <c r="G41" s="131">
        <v>8.292440318302388</v>
      </c>
      <c r="M41" s="23"/>
    </row>
    <row r="42" spans="3:13">
      <c r="C42" s="27">
        <v>1964</v>
      </c>
      <c r="D42" s="131">
        <v>17.087999013786444</v>
      </c>
      <c r="E42" s="131">
        <v>-3.6958353023360933</v>
      </c>
      <c r="F42" s="131">
        <v>-1.0533993548519653</v>
      </c>
      <c r="G42" s="131">
        <v>12.338764356598384</v>
      </c>
      <c r="M42" s="23"/>
    </row>
    <row r="43" spans="3:13">
      <c r="C43" s="27">
        <v>1965</v>
      </c>
      <c r="D43" s="131">
        <v>15.878296476627995</v>
      </c>
      <c r="E43" s="131">
        <v>-1.913357032992778</v>
      </c>
      <c r="F43" s="131">
        <v>-1.9657135872388538</v>
      </c>
      <c r="G43" s="131">
        <v>11.999225856396363</v>
      </c>
      <c r="M43" s="23"/>
    </row>
    <row r="44" spans="3:13">
      <c r="C44" s="27">
        <v>1966</v>
      </c>
      <c r="D44" s="131">
        <v>15.84857980390175</v>
      </c>
      <c r="E44" s="131">
        <v>-2.8885070251693117</v>
      </c>
      <c r="F44" s="131">
        <v>-2.9056908925502882</v>
      </c>
      <c r="G44" s="131">
        <v>10.054381886182149</v>
      </c>
      <c r="M44" s="23"/>
    </row>
    <row r="45" spans="3:13">
      <c r="C45" s="27">
        <v>1967</v>
      </c>
      <c r="D45" s="131">
        <v>15.223697814717781</v>
      </c>
      <c r="E45" s="131">
        <v>-4.558075104646611</v>
      </c>
      <c r="F45" s="131">
        <v>-2.1563726523524158</v>
      </c>
      <c r="G45" s="131">
        <v>8.509250057718754</v>
      </c>
      <c r="M45" s="23"/>
    </row>
    <row r="46" spans="3:13">
      <c r="C46" s="27">
        <v>1968</v>
      </c>
      <c r="D46" s="131">
        <v>14.146424223069399</v>
      </c>
      <c r="E46" s="131">
        <v>-5.3825272948643743</v>
      </c>
      <c r="F46" s="131">
        <v>-2.5342807528791842</v>
      </c>
      <c r="G46" s="131">
        <v>6.2296161753258419</v>
      </c>
      <c r="M46" s="23"/>
    </row>
    <row r="47" spans="3:13">
      <c r="C47" s="27">
        <v>1969</v>
      </c>
      <c r="D47" s="131">
        <v>13.286579914572366</v>
      </c>
      <c r="E47" s="131">
        <v>-6.5066057415317378</v>
      </c>
      <c r="F47" s="131">
        <v>-1.8504023045594515</v>
      </c>
      <c r="G47" s="131">
        <v>4.9295718684811769</v>
      </c>
      <c r="M47" s="23"/>
    </row>
    <row r="48" spans="3:13">
      <c r="C48" s="27">
        <v>1970</v>
      </c>
      <c r="D48" s="131">
        <v>13.1794881944307</v>
      </c>
      <c r="E48" s="131">
        <v>-6.7823144061590828</v>
      </c>
      <c r="F48" s="131">
        <v>-0.95275793140301224</v>
      </c>
      <c r="G48" s="131">
        <v>5.4444158568686047</v>
      </c>
      <c r="M48" s="23"/>
    </row>
    <row r="49" spans="3:13">
      <c r="C49" s="28">
        <v>1971</v>
      </c>
      <c r="D49" s="131">
        <v>13.281976567932672</v>
      </c>
      <c r="E49" s="131">
        <v>-5.0304113656369047</v>
      </c>
      <c r="F49" s="131">
        <v>-1.6056395274087407</v>
      </c>
      <c r="G49" s="131">
        <v>6.6459256748870281</v>
      </c>
      <c r="M49" s="23"/>
    </row>
    <row r="50" spans="3:13">
      <c r="C50" s="27">
        <v>1972</v>
      </c>
      <c r="D50" s="131">
        <v>13.096799575765411</v>
      </c>
      <c r="E50" s="131">
        <v>-4.3110748614791792</v>
      </c>
      <c r="F50" s="131">
        <v>-0.29848017625254408</v>
      </c>
      <c r="G50" s="131">
        <v>8.4872445380336892</v>
      </c>
      <c r="M50" s="23"/>
    </row>
    <row r="51" spans="3:13">
      <c r="C51" s="27">
        <v>1973</v>
      </c>
      <c r="D51" s="131">
        <v>12.293641133654916</v>
      </c>
      <c r="E51" s="131">
        <v>-2.262521263366065</v>
      </c>
      <c r="F51" s="131">
        <v>-0.18170910335400023</v>
      </c>
      <c r="G51" s="131">
        <v>9.8494107669348523</v>
      </c>
      <c r="M51" s="23"/>
    </row>
    <row r="52" spans="3:13">
      <c r="C52" s="27">
        <v>1974</v>
      </c>
      <c r="D52" s="131">
        <v>12.341274995069531</v>
      </c>
      <c r="E52" s="131">
        <v>-3.0044590674920992</v>
      </c>
      <c r="F52" s="131">
        <v>-6.5996122968286261E-2</v>
      </c>
      <c r="G52" s="131">
        <v>9.2708198046091468</v>
      </c>
      <c r="M52" s="23"/>
    </row>
    <row r="53" spans="3:13">
      <c r="C53" s="27">
        <v>1975</v>
      </c>
      <c r="D53" s="131">
        <v>11.084628337165597</v>
      </c>
      <c r="E53" s="131">
        <v>-2.3240517137736196</v>
      </c>
      <c r="F53" s="131">
        <v>0.41950391945372195</v>
      </c>
      <c r="G53" s="131">
        <v>9.1800805428456993</v>
      </c>
      <c r="M53" s="23"/>
    </row>
    <row r="54" spans="3:13">
      <c r="C54" s="27">
        <v>1976</v>
      </c>
      <c r="D54" s="131">
        <v>10.700153065936322</v>
      </c>
      <c r="E54" s="131">
        <v>-2.1884657306892144</v>
      </c>
      <c r="F54" s="131">
        <v>0.38112879345796963</v>
      </c>
      <c r="G54" s="131">
        <v>8.8928161287050749</v>
      </c>
      <c r="M54" s="23"/>
    </row>
    <row r="55" spans="3:13">
      <c r="C55" s="27">
        <v>1977</v>
      </c>
      <c r="D55" s="131">
        <v>9.7849033375354715</v>
      </c>
      <c r="E55" s="131">
        <v>-2.4569616805302852</v>
      </c>
      <c r="F55" s="131">
        <v>0.15058313459516248</v>
      </c>
      <c r="G55" s="131">
        <v>7.478524791600349</v>
      </c>
      <c r="M55" s="23"/>
    </row>
    <row r="56" spans="3:13">
      <c r="C56" s="27">
        <v>1978</v>
      </c>
      <c r="D56" s="131">
        <v>9.3564999293262261</v>
      </c>
      <c r="E56" s="131">
        <v>-2.5358755530758179</v>
      </c>
      <c r="F56" s="131">
        <v>3.4452300603585687E-2</v>
      </c>
      <c r="G56" s="131">
        <v>6.8550766768539946</v>
      </c>
      <c r="M56" s="23"/>
    </row>
    <row r="57" spans="3:13">
      <c r="C57" s="27">
        <v>1979</v>
      </c>
      <c r="D57" s="131">
        <v>9.096131280790388</v>
      </c>
      <c r="E57" s="131">
        <v>-2.4870542636160948</v>
      </c>
      <c r="F57" s="131">
        <v>0.11934751878821376</v>
      </c>
      <c r="G57" s="131">
        <v>6.7284245359625068</v>
      </c>
      <c r="M57" s="23"/>
    </row>
    <row r="58" spans="3:13">
      <c r="C58" s="27">
        <v>1980</v>
      </c>
      <c r="D58" s="131">
        <v>7.8028690753208174</v>
      </c>
      <c r="E58" s="131">
        <v>-2.5448298769541911</v>
      </c>
      <c r="F58" s="131">
        <v>8.3177605349865805E-2</v>
      </c>
      <c r="G58" s="131">
        <v>5.3412168037164927</v>
      </c>
      <c r="M58" s="23"/>
    </row>
    <row r="59" spans="3:13">
      <c r="C59" s="28">
        <v>1981</v>
      </c>
      <c r="D59" s="131">
        <v>7.6780136267647237</v>
      </c>
      <c r="E59" s="131">
        <v>-2.3274374091016625</v>
      </c>
      <c r="F59" s="131">
        <v>-2.4198309546425604E-2</v>
      </c>
      <c r="G59" s="131">
        <v>5.326377908116636</v>
      </c>
      <c r="M59" s="23"/>
    </row>
    <row r="60" spans="3:13">
      <c r="C60" s="27">
        <v>1982</v>
      </c>
      <c r="D60" s="131">
        <v>8.7260323313869002</v>
      </c>
      <c r="E60" s="131">
        <v>-0.63419223803847791</v>
      </c>
      <c r="F60" s="131">
        <v>-0.11504207024596634</v>
      </c>
      <c r="G60" s="131">
        <v>7.9767980231024556</v>
      </c>
      <c r="M60" s="23"/>
    </row>
    <row r="61" spans="3:13">
      <c r="C61" s="27">
        <v>1983</v>
      </c>
      <c r="D61" s="131">
        <v>7.7566981733675675</v>
      </c>
      <c r="E61" s="131">
        <v>0.78021440262698838</v>
      </c>
      <c r="F61" s="131">
        <v>-0.30794109926610402</v>
      </c>
      <c r="G61" s="131">
        <v>8.2289714767284519</v>
      </c>
      <c r="M61" s="23"/>
    </row>
    <row r="62" spans="3:13">
      <c r="C62" s="27">
        <v>1984</v>
      </c>
      <c r="D62" s="131">
        <v>7.764199798186211</v>
      </c>
      <c r="E62" s="131">
        <v>0.1234855591605372</v>
      </c>
      <c r="F62" s="131">
        <v>-0.32700134874476566</v>
      </c>
      <c r="G62" s="131">
        <v>7.5606840086019824</v>
      </c>
      <c r="M62" s="23"/>
    </row>
    <row r="63" spans="3:13">
      <c r="C63" s="27">
        <v>1985</v>
      </c>
      <c r="D63" s="131">
        <v>7.3336149674391393</v>
      </c>
      <c r="E63" s="131">
        <v>0.36614839855641168</v>
      </c>
      <c r="F63" s="131">
        <v>-0.17251743174959563</v>
      </c>
      <c r="G63" s="131">
        <v>7.527245934245955</v>
      </c>
      <c r="M63" s="23"/>
    </row>
    <row r="64" spans="3:13">
      <c r="C64" s="27">
        <v>1986</v>
      </c>
      <c r="D64" s="131">
        <v>6.8614743037076504</v>
      </c>
      <c r="E64" s="131">
        <v>-5.6145715407086128E-2</v>
      </c>
      <c r="F64" s="131">
        <v>-3.2931621536848595E-2</v>
      </c>
      <c r="G64" s="131">
        <v>6.7723969667637158</v>
      </c>
      <c r="M64" s="23"/>
    </row>
    <row r="65" spans="3:13">
      <c r="C65" s="27">
        <v>1987</v>
      </c>
      <c r="D65" s="131">
        <v>6.8938756661498335</v>
      </c>
      <c r="E65" s="131">
        <v>-0.29685429569164629</v>
      </c>
      <c r="F65" s="131">
        <v>0.44976835852676278</v>
      </c>
      <c r="G65" s="131">
        <v>7.0467897289849502</v>
      </c>
      <c r="M65" s="23"/>
    </row>
    <row r="66" spans="3:13">
      <c r="C66" s="27">
        <v>1988</v>
      </c>
      <c r="D66" s="131">
        <v>7.0942708786856583</v>
      </c>
      <c r="E66" s="131">
        <v>6.2644939134624596E-3</v>
      </c>
      <c r="F66" s="131">
        <v>0.31895223296543157</v>
      </c>
      <c r="G66" s="131">
        <v>7.4194876055645533</v>
      </c>
      <c r="M66" s="23"/>
    </row>
    <row r="67" spans="3:13">
      <c r="C67" s="27">
        <v>1989</v>
      </c>
      <c r="D67" s="131">
        <v>6.9985579967803746</v>
      </c>
      <c r="E67" s="131">
        <v>-0.63607025336143841</v>
      </c>
      <c r="F67" s="131">
        <v>-0.12799954298629002</v>
      </c>
      <c r="G67" s="131">
        <v>6.2344882004326463</v>
      </c>
      <c r="M67" s="23"/>
    </row>
    <row r="68" spans="3:13">
      <c r="C68" s="27">
        <v>1990</v>
      </c>
      <c r="D68" s="131">
        <v>6.8828955752496102</v>
      </c>
      <c r="E68" s="131">
        <v>0.15513409704074141</v>
      </c>
      <c r="F68" s="131">
        <v>0.19592136250839903</v>
      </c>
      <c r="G68" s="131">
        <v>7.2339510347987517</v>
      </c>
      <c r="M68" s="23"/>
    </row>
    <row r="69" spans="3:13">
      <c r="C69" s="28">
        <v>1991</v>
      </c>
      <c r="D69" s="131">
        <v>6.1595943867283633</v>
      </c>
      <c r="E69" s="131">
        <v>-1.1991800359896199</v>
      </c>
      <c r="F69" s="131">
        <v>-0.59790153269143043</v>
      </c>
      <c r="G69" s="131">
        <v>4.3625128180473132</v>
      </c>
      <c r="M69" s="23"/>
    </row>
    <row r="70" spans="3:13">
      <c r="C70" s="27">
        <v>1992</v>
      </c>
      <c r="D70" s="131">
        <v>6.7471607898491008</v>
      </c>
      <c r="E70" s="131">
        <v>-2.7246990773021067</v>
      </c>
      <c r="F70" s="131">
        <v>0.19473527254698675</v>
      </c>
      <c r="G70" s="131">
        <v>4.2171969850939801</v>
      </c>
      <c r="M70" s="23"/>
    </row>
    <row r="71" spans="3:13">
      <c r="C71" s="27">
        <v>1993</v>
      </c>
      <c r="D71" s="131">
        <v>5.7355424550970771</v>
      </c>
      <c r="E71" s="131">
        <v>-2.6767747688382393</v>
      </c>
      <c r="F71" s="131">
        <v>0.31897467734705215</v>
      </c>
      <c r="G71" s="131">
        <v>3.3777423636058899</v>
      </c>
      <c r="M71" s="23"/>
    </row>
    <row r="72" spans="3:13">
      <c r="C72" s="27">
        <v>1994</v>
      </c>
      <c r="D72" s="131">
        <v>5.076088093566268</v>
      </c>
      <c r="E72" s="131">
        <v>-2.1588506939810226</v>
      </c>
      <c r="F72" s="131">
        <v>8.1997263297347509E-2</v>
      </c>
      <c r="G72" s="131">
        <v>2.9992346628825928</v>
      </c>
      <c r="M72" s="23"/>
    </row>
    <row r="73" spans="3:13">
      <c r="C73" s="27">
        <v>1995</v>
      </c>
      <c r="D73" s="131">
        <v>4.5742179231695665</v>
      </c>
      <c r="E73" s="131">
        <v>-2.7946923486543249</v>
      </c>
      <c r="F73" s="131">
        <v>0.3080251882112881</v>
      </c>
      <c r="G73" s="131">
        <v>2.0875507627265297</v>
      </c>
      <c r="M73" s="23"/>
    </row>
    <row r="74" spans="3:13">
      <c r="C74" s="27">
        <v>1996</v>
      </c>
      <c r="D74" s="131">
        <v>4.8458589983946103</v>
      </c>
      <c r="E74" s="131">
        <v>-3.4987361198920093</v>
      </c>
      <c r="F74" s="131">
        <v>0.63966880149414862</v>
      </c>
      <c r="G74" s="131">
        <v>1.9867916799967498</v>
      </c>
      <c r="M74" s="23"/>
    </row>
    <row r="75" spans="3:13">
      <c r="C75" s="27">
        <v>1997</v>
      </c>
      <c r="D75" s="131">
        <v>4.3984524022054687</v>
      </c>
      <c r="E75" s="131">
        <v>-3.6444819486848967</v>
      </c>
      <c r="F75" s="131">
        <v>0.70815870518513802</v>
      </c>
      <c r="G75" s="131">
        <v>1.4621291587057099</v>
      </c>
      <c r="M75" s="23"/>
    </row>
    <row r="76" spans="3:13">
      <c r="C76" s="27">
        <v>1998</v>
      </c>
      <c r="D76" s="131">
        <v>3.8011106798925911</v>
      </c>
      <c r="E76" s="131">
        <v>-4.2213594357029018</v>
      </c>
      <c r="F76" s="131">
        <v>0.26752633893787325</v>
      </c>
      <c r="G76" s="131">
        <v>-0.15272241687243748</v>
      </c>
      <c r="M76" s="23"/>
    </row>
    <row r="77" spans="3:13">
      <c r="C77" s="27">
        <v>1999</v>
      </c>
      <c r="D77" s="131">
        <v>3.7531180190138516</v>
      </c>
      <c r="E77" s="131">
        <v>-4.9045614099499497</v>
      </c>
      <c r="F77" s="131">
        <v>0.24703758144438312</v>
      </c>
      <c r="G77" s="131">
        <v>-0.90440580949171501</v>
      </c>
      <c r="M77" s="23"/>
    </row>
    <row r="78" spans="3:13">
      <c r="C78" s="27">
        <v>2000</v>
      </c>
      <c r="D78" s="131">
        <v>3.4476034298533924</v>
      </c>
      <c r="E78" s="131">
        <v>-5.3917051659260897</v>
      </c>
      <c r="F78" s="131">
        <v>0.35920194151100082</v>
      </c>
      <c r="G78" s="131">
        <v>-1.5848997945616965</v>
      </c>
      <c r="M78" s="23"/>
    </row>
    <row r="79" spans="3:13">
      <c r="C79" s="28">
        <v>2001</v>
      </c>
      <c r="D79" s="131">
        <v>3.6045683471090757</v>
      </c>
      <c r="E79" s="131">
        <v>-5.0442560599207535</v>
      </c>
      <c r="F79" s="131">
        <v>5.9628922201969822E-3</v>
      </c>
      <c r="G79" s="131">
        <v>-1.4337248205914808</v>
      </c>
      <c r="M79" s="23"/>
    </row>
    <row r="80" spans="3:13">
      <c r="C80" s="27">
        <v>2002</v>
      </c>
      <c r="D80" s="131">
        <v>3.2202047108843463</v>
      </c>
      <c r="E80" s="131">
        <v>-4.4828237773967512</v>
      </c>
      <c r="F80" s="131">
        <v>2.1290914009065429</v>
      </c>
      <c r="G80" s="131">
        <v>0.86647233439413807</v>
      </c>
      <c r="M80" s="23"/>
    </row>
    <row r="81" spans="3:13">
      <c r="C81" s="27">
        <v>2003</v>
      </c>
      <c r="D81" s="131">
        <v>2.8061415431365129</v>
      </c>
      <c r="E81" s="131">
        <v>-3.394266559313011</v>
      </c>
      <c r="F81" s="131">
        <v>5.2291186763881887</v>
      </c>
      <c r="G81" s="131">
        <v>4.6409936602116906</v>
      </c>
      <c r="M81" s="23"/>
    </row>
    <row r="82" spans="3:13">
      <c r="C82" s="27">
        <v>2004</v>
      </c>
      <c r="D82" s="131">
        <v>3.3245463732969012</v>
      </c>
      <c r="E82" s="131">
        <v>-3.7685502368789332</v>
      </c>
      <c r="F82" s="131">
        <v>5.3189957158239514</v>
      </c>
      <c r="G82" s="131">
        <v>4.8749918522419193</v>
      </c>
      <c r="M82" s="23"/>
    </row>
    <row r="83" spans="3:13">
      <c r="C83" s="27">
        <v>2005</v>
      </c>
      <c r="D83" s="131">
        <v>2.4150235501245394</v>
      </c>
      <c r="E83" s="131">
        <v>-3.9314861602609557</v>
      </c>
      <c r="F83" s="131">
        <v>2.205353545197815</v>
      </c>
      <c r="G83" s="131">
        <v>0.68889093506139876</v>
      </c>
      <c r="M83" s="23"/>
    </row>
    <row r="84" spans="3:13">
      <c r="C84" s="27">
        <v>2006</v>
      </c>
      <c r="D84" s="131">
        <v>2.619673291943351</v>
      </c>
      <c r="E84" s="131">
        <v>-4.0299463593184965</v>
      </c>
      <c r="F84" s="131">
        <v>1.9036084429735356</v>
      </c>
      <c r="G84" s="131">
        <v>0.49333537559839002</v>
      </c>
      <c r="M84" s="23"/>
    </row>
    <row r="85" spans="3:13">
      <c r="C85" s="27">
        <v>2007</v>
      </c>
      <c r="D85" s="131">
        <v>2.2087541947630518</v>
      </c>
      <c r="E85" s="131">
        <v>-3.2846496691110652</v>
      </c>
      <c r="F85" s="131">
        <v>4.3278215765695105</v>
      </c>
      <c r="G85" s="131">
        <v>3.2519261022214971</v>
      </c>
      <c r="M85" s="23"/>
    </row>
    <row r="86" spans="3:13">
      <c r="C86" s="27">
        <v>2008</v>
      </c>
      <c r="D86" s="131">
        <v>1.9315664708668778</v>
      </c>
      <c r="E86" s="131">
        <v>-4.3097029557925053</v>
      </c>
      <c r="F86" s="131">
        <v>3.5946726702260974</v>
      </c>
      <c r="G86" s="131">
        <v>1.2165361853004701</v>
      </c>
      <c r="M86" s="23"/>
    </row>
    <row r="87" spans="3:13">
      <c r="C87" s="27">
        <v>2009</v>
      </c>
      <c r="D87" s="131">
        <v>1.6228214350710644</v>
      </c>
      <c r="E87" s="131">
        <v>-2.0493896703415504</v>
      </c>
      <c r="F87" s="131">
        <v>3.077877755785547</v>
      </c>
      <c r="G87" s="131">
        <v>2.6513095205150607</v>
      </c>
      <c r="M87" s="23"/>
    </row>
    <row r="88" spans="3:13">
      <c r="C88" s="27">
        <v>2010</v>
      </c>
      <c r="D88" s="131">
        <v>1.3318669326502663</v>
      </c>
      <c r="E88" s="131">
        <v>-2.6905603651705707</v>
      </c>
      <c r="F88" s="131">
        <v>4.0005877754907422</v>
      </c>
      <c r="G88" s="131">
        <v>2.6418943429704376</v>
      </c>
      <c r="M88" s="23"/>
    </row>
    <row r="89" spans="3:13">
      <c r="C89" s="28">
        <v>2011</v>
      </c>
      <c r="D89" s="131">
        <v>0.81318956741473702</v>
      </c>
      <c r="E89" s="131">
        <v>-3.6228736818071794</v>
      </c>
      <c r="F89" s="131">
        <v>3.6278520431023087</v>
      </c>
      <c r="G89" s="131">
        <v>0.81816792870986621</v>
      </c>
      <c r="M89" s="23"/>
    </row>
    <row r="90" spans="3:13">
      <c r="C90" s="27">
        <v>2012</v>
      </c>
      <c r="D90" s="131">
        <v>0.43440848288160144</v>
      </c>
      <c r="E90" s="131">
        <v>-4.7602927981855805</v>
      </c>
      <c r="F90" s="131">
        <v>3.0959760295802989</v>
      </c>
      <c r="G90" s="131">
        <v>-1.2299082857236798</v>
      </c>
      <c r="M90" s="23"/>
    </row>
    <row r="91" spans="3:13">
      <c r="C91" s="27">
        <v>2013</v>
      </c>
      <c r="D91" s="131">
        <v>9.4728895700047402E-2</v>
      </c>
      <c r="E91" s="131">
        <v>-3.6376927479442882</v>
      </c>
      <c r="F91" s="131">
        <v>2.2256992445241628</v>
      </c>
      <c r="G91" s="131">
        <v>-1.317264607720078</v>
      </c>
      <c r="M91" s="23"/>
    </row>
    <row r="92" spans="3:13">
      <c r="C92" s="27">
        <v>2014</v>
      </c>
      <c r="D92" s="131">
        <v>-0.10914908646174298</v>
      </c>
      <c r="E92" s="131">
        <v>-2.8216932604226619</v>
      </c>
      <c r="F92" s="131">
        <v>1.4850473498722319</v>
      </c>
      <c r="G92" s="131">
        <v>-1.4457949970121731</v>
      </c>
      <c r="M92" s="23"/>
    </row>
    <row r="93" spans="3:13">
      <c r="C93" s="27">
        <v>2015</v>
      </c>
      <c r="D93" s="131">
        <v>-0.99886564670599864</v>
      </c>
      <c r="E93" s="131">
        <v>-2.848776553444357</v>
      </c>
      <c r="F93" s="131">
        <v>1.504076746550908</v>
      </c>
      <c r="G93" s="131">
        <v>-2.3435654535994481</v>
      </c>
      <c r="M93" s="23"/>
    </row>
    <row r="94" spans="3:13">
      <c r="C94" s="27">
        <v>2016</v>
      </c>
      <c r="D94" s="131">
        <v>-0.4599117332560359</v>
      </c>
      <c r="E94" s="131">
        <v>-2.9119674479316378</v>
      </c>
      <c r="F94" s="131">
        <v>0.9289871213476244</v>
      </c>
      <c r="G94" s="131">
        <v>-2.4428920598400494</v>
      </c>
      <c r="M94" s="23"/>
    </row>
    <row r="95" spans="3:13">
      <c r="C95" s="27">
        <v>2017</v>
      </c>
      <c r="D95" s="131">
        <v>-1.0996969290724945</v>
      </c>
      <c r="E95" s="131">
        <v>-2.9072208492138727</v>
      </c>
      <c r="F95" s="131">
        <v>1.6212080495735401</v>
      </c>
      <c r="G95" s="131">
        <v>-2.3857097287128268</v>
      </c>
      <c r="M95" s="23"/>
    </row>
    <row r="96" spans="3:13">
      <c r="C96" s="27">
        <v>2018</v>
      </c>
      <c r="D96" s="131">
        <v>-0.98650981728530718</v>
      </c>
      <c r="E96" s="131">
        <v>-3.8431112092482254</v>
      </c>
      <c r="F96" s="131">
        <v>0.90062052406378068</v>
      </c>
      <c r="G96" s="131">
        <v>-3.9290005024697519</v>
      </c>
      <c r="M96" s="23"/>
    </row>
    <row r="97" spans="3:13">
      <c r="C97" s="27">
        <v>2019</v>
      </c>
      <c r="D97" s="131">
        <v>-1.2449755222339636</v>
      </c>
      <c r="E97" s="131">
        <v>-3.7970967568990139</v>
      </c>
      <c r="F97" s="131">
        <v>1.1389718552405541</v>
      </c>
      <c r="G97" s="131">
        <v>-4.9156362743500637</v>
      </c>
      <c r="M97" s="23"/>
    </row>
    <row r="98" spans="3:13">
      <c r="C98" s="27">
        <v>2020</v>
      </c>
      <c r="D98" s="131">
        <v>-2.4445143666822715</v>
      </c>
      <c r="E98" s="131">
        <v>-2.9219144732240023</v>
      </c>
      <c r="F98" s="131">
        <v>0.74062292951300335</v>
      </c>
      <c r="G98" s="131">
        <v>-15.504565248783058</v>
      </c>
      <c r="M98" s="23"/>
    </row>
    <row r="99" spans="3:13">
      <c r="C99" s="27">
        <v>2021</v>
      </c>
      <c r="D99" s="131">
        <v>-3.1146765664949134</v>
      </c>
      <c r="E99" s="131">
        <v>-3.1920189746708059</v>
      </c>
      <c r="F99" s="131">
        <v>1.2991746587155115</v>
      </c>
      <c r="G99" s="131">
        <v>2.8447782317569708E-2</v>
      </c>
      <c r="M99" s="23"/>
    </row>
    <row r="100" spans="3:13">
      <c r="C100" s="27">
        <v>2022</v>
      </c>
      <c r="D100" s="131">
        <v>-3.0247581528715264</v>
      </c>
      <c r="E100" s="131">
        <v>-4.2684874322099891</v>
      </c>
      <c r="F100" s="131">
        <v>2.8508212067058123</v>
      </c>
      <c r="G100" s="131">
        <v>-2.6498234459882162</v>
      </c>
      <c r="M100" s="23"/>
    </row>
    <row r="101" spans="3:13">
      <c r="C101" s="27">
        <v>2023</v>
      </c>
      <c r="D101" s="131">
        <v>-2.8521591846505743</v>
      </c>
      <c r="E101" s="131">
        <v>-3.7811593972638051</v>
      </c>
      <c r="F101" s="131">
        <v>3.0019345840322997</v>
      </c>
      <c r="G101" s="131">
        <v>-2.7902139360385854</v>
      </c>
      <c r="M101" s="23"/>
    </row>
    <row r="102" spans="3:13">
      <c r="C102" s="27">
        <v>2024</v>
      </c>
      <c r="D102" s="131">
        <v>-2.7622878278505576</v>
      </c>
      <c r="E102" s="131">
        <v>-3.3034356894351706</v>
      </c>
      <c r="F102" s="131">
        <v>2.9931346338836762</v>
      </c>
      <c r="G102" s="131">
        <v>-2.0702842627884879</v>
      </c>
      <c r="M102" s="23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F18" sqref="F18"/>
    </sheetView>
  </sheetViews>
  <sheetFormatPr defaultRowHeight="14.4"/>
  <cols>
    <col min="1" max="1" width="3.44140625" style="19" customWidth="1"/>
    <col min="2" max="2" width="8.88671875" style="21"/>
    <col min="3" max="4" width="8.88671875" style="20"/>
    <col min="5" max="5" width="8.88671875" style="21"/>
  </cols>
  <sheetData>
    <row r="2" spans="2:6" ht="21" customHeight="1">
      <c r="B2" s="103" t="s">
        <v>16</v>
      </c>
      <c r="C2" s="29"/>
      <c r="D2" s="29"/>
      <c r="F2" s="50" t="s">
        <v>220</v>
      </c>
    </row>
    <row r="3" spans="2:6">
      <c r="B3" s="30"/>
      <c r="C3" s="132" t="s">
        <v>2</v>
      </c>
      <c r="D3" s="43" t="s">
        <v>3</v>
      </c>
    </row>
    <row r="4" spans="2:6">
      <c r="B4" s="30">
        <v>1881</v>
      </c>
      <c r="C4" s="132">
        <v>18.100000000000001</v>
      </c>
      <c r="D4" s="44">
        <v>15.913783293408484</v>
      </c>
    </row>
    <row r="5" spans="2:6">
      <c r="B5" s="30"/>
      <c r="C5" s="133"/>
      <c r="D5" s="44"/>
    </row>
    <row r="6" spans="2:6">
      <c r="B6" s="30">
        <v>1901</v>
      </c>
      <c r="C6" s="133">
        <v>20.91</v>
      </c>
      <c r="D6" s="44">
        <v>18.0854183246778</v>
      </c>
    </row>
    <row r="7" spans="2:6">
      <c r="B7" s="30">
        <v>1911</v>
      </c>
      <c r="C7" s="133">
        <v>21.91</v>
      </c>
      <c r="D7" s="44">
        <v>19.129833000447871</v>
      </c>
    </row>
    <row r="8" spans="2:6">
      <c r="B8" s="30">
        <v>1921</v>
      </c>
      <c r="C8" s="133">
        <v>23.35</v>
      </c>
      <c r="D8" s="44">
        <v>21.610463789294357</v>
      </c>
    </row>
    <row r="9" spans="2:6">
      <c r="B9" s="30">
        <v>1931</v>
      </c>
      <c r="C9" s="133">
        <v>21.63</v>
      </c>
      <c r="D9" s="44">
        <v>24.626870770154216</v>
      </c>
    </row>
    <row r="10" spans="2:6">
      <c r="B10" s="30">
        <v>1936</v>
      </c>
      <c r="C10" s="133">
        <v>19.71</v>
      </c>
      <c r="D10" s="44">
        <v>24.276084370347093</v>
      </c>
    </row>
    <row r="11" spans="2:6">
      <c r="B11" s="30"/>
      <c r="C11" s="133"/>
      <c r="D11" s="44"/>
    </row>
    <row r="12" spans="2:6">
      <c r="B12" s="30">
        <v>1951</v>
      </c>
      <c r="C12" s="133">
        <v>21.9</v>
      </c>
      <c r="D12" s="44">
        <v>33.531266062719183</v>
      </c>
    </row>
    <row r="13" spans="2:6">
      <c r="B13" s="30">
        <v>1961</v>
      </c>
      <c r="C13" s="133">
        <v>25.34</v>
      </c>
      <c r="D13" s="44">
        <v>41.871290228037921</v>
      </c>
    </row>
    <row r="14" spans="2:6">
      <c r="B14" s="30">
        <v>1971</v>
      </c>
      <c r="C14" s="133">
        <v>27.08</v>
      </c>
      <c r="D14" s="44">
        <v>47.600159347126329</v>
      </c>
    </row>
    <row r="15" spans="2:6">
      <c r="B15" s="30">
        <v>1981</v>
      </c>
      <c r="C15" s="133">
        <v>35.67</v>
      </c>
      <c r="D15" s="44">
        <v>61.719691936105484</v>
      </c>
    </row>
    <row r="16" spans="2:6">
      <c r="B16" s="30">
        <v>1991</v>
      </c>
      <c r="C16" s="133">
        <v>51.72</v>
      </c>
      <c r="D16" s="44">
        <v>96.572418060878178</v>
      </c>
    </row>
    <row r="17" spans="2:6">
      <c r="B17" s="30">
        <v>2001</v>
      </c>
      <c r="C17" s="133">
        <v>76.92</v>
      </c>
      <c r="D17" s="44">
        <v>131.37888373522264</v>
      </c>
      <c r="F17" s="36" t="s">
        <v>4</v>
      </c>
    </row>
    <row r="18" spans="2:6">
      <c r="B18" s="30">
        <v>2011</v>
      </c>
      <c r="C18" s="133">
        <v>101.88</v>
      </c>
      <c r="D18" s="44">
        <v>148.74979627177038</v>
      </c>
      <c r="F18" s="36" t="s">
        <v>17</v>
      </c>
    </row>
    <row r="19" spans="2:6">
      <c r="B19" s="30">
        <v>2021</v>
      </c>
      <c r="C19" s="133">
        <v>143.59</v>
      </c>
      <c r="D19" s="44">
        <v>187.60732436602069</v>
      </c>
      <c r="F19" s="17"/>
    </row>
    <row r="20" spans="2:6">
      <c r="B20" s="30">
        <v>2024</v>
      </c>
      <c r="C20" s="133">
        <v>161.22999999999999</v>
      </c>
      <c r="D20" s="44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/>
  </sheetViews>
  <sheetFormatPr defaultRowHeight="14.4"/>
  <cols>
    <col min="1" max="1" width="3.44140625" style="19" customWidth="1"/>
    <col min="2" max="2" width="14.44140625" style="21" customWidth="1"/>
    <col min="3" max="4" width="8.5546875" style="21"/>
  </cols>
  <sheetData>
    <row r="2" spans="2:6" ht="26.1" customHeight="1">
      <c r="B2" s="103" t="s">
        <v>18</v>
      </c>
      <c r="F2" s="50" t="s">
        <v>1</v>
      </c>
    </row>
    <row r="3" spans="2:6">
      <c r="B3" s="84"/>
      <c r="C3" s="84">
        <v>2025</v>
      </c>
      <c r="D3" s="84">
        <v>1974</v>
      </c>
      <c r="E3" s="7"/>
    </row>
    <row r="4" spans="2:6">
      <c r="B4" s="30" t="s">
        <v>19</v>
      </c>
      <c r="C4" s="33">
        <v>82.075000000000003</v>
      </c>
      <c r="D4" s="33">
        <v>71.314999999999998</v>
      </c>
      <c r="E4" s="7"/>
    </row>
    <row r="5" spans="2:6">
      <c r="B5" s="30" t="s">
        <v>20</v>
      </c>
      <c r="C5" s="33">
        <v>82.593999999999994</v>
      </c>
      <c r="D5" s="33">
        <v>73.768000000000001</v>
      </c>
      <c r="E5" s="7"/>
    </row>
    <row r="6" spans="2:6">
      <c r="B6" s="30" t="s">
        <v>21</v>
      </c>
      <c r="C6" s="33">
        <v>82.605999999999995</v>
      </c>
      <c r="D6" s="33">
        <v>73.165000000000006</v>
      </c>
      <c r="E6" s="7"/>
    </row>
    <row r="7" spans="2:6">
      <c r="B7" s="30" t="s">
        <v>22</v>
      </c>
      <c r="C7" s="33">
        <v>82.864999999999995</v>
      </c>
      <c r="D7" s="33">
        <v>73.873000000000005</v>
      </c>
      <c r="E7" s="7"/>
    </row>
    <row r="8" spans="2:6">
      <c r="B8" s="30" t="s">
        <v>23</v>
      </c>
      <c r="C8" s="33">
        <v>83.091999999999999</v>
      </c>
      <c r="D8" s="33">
        <v>73.375</v>
      </c>
      <c r="E8" s="7"/>
    </row>
    <row r="9" spans="2:6">
      <c r="B9" s="30" t="s">
        <v>24</v>
      </c>
      <c r="C9" s="33">
        <v>83.106999999999999</v>
      </c>
      <c r="D9" s="33">
        <v>73.777000000000001</v>
      </c>
      <c r="E9" s="7"/>
    </row>
    <row r="10" spans="2:6">
      <c r="B10" s="30" t="s">
        <v>25</v>
      </c>
      <c r="C10" s="33">
        <v>83.507000000000005</v>
      </c>
      <c r="D10" s="33">
        <v>73.149000000000001</v>
      </c>
      <c r="E10" s="7"/>
    </row>
    <row r="11" spans="2:6">
      <c r="B11" s="30" t="s">
        <v>26</v>
      </c>
      <c r="C11" s="33">
        <v>83.591999999999999</v>
      </c>
      <c r="D11" s="33">
        <v>71.960999999999999</v>
      </c>
      <c r="E11" s="7"/>
    </row>
    <row r="12" spans="2:6">
      <c r="B12" s="30" t="s">
        <v>27</v>
      </c>
      <c r="C12" s="33">
        <v>83.641000000000005</v>
      </c>
      <c r="D12" s="33">
        <v>73.552999999999997</v>
      </c>
      <c r="E12" s="7"/>
    </row>
    <row r="13" spans="2:6">
      <c r="B13" s="30" t="s">
        <v>28</v>
      </c>
      <c r="C13" s="33">
        <v>83.688999999999993</v>
      </c>
      <c r="D13" s="33">
        <v>72.671999999999997</v>
      </c>
      <c r="E13" s="7"/>
    </row>
    <row r="14" spans="2:6">
      <c r="B14" s="30" t="s">
        <v>29</v>
      </c>
      <c r="C14" s="33">
        <v>83.695999999999998</v>
      </c>
      <c r="D14" s="33">
        <v>73.768000000000001</v>
      </c>
      <c r="E14" s="7"/>
    </row>
    <row r="15" spans="2:6">
      <c r="B15" s="30" t="s">
        <v>30</v>
      </c>
      <c r="C15" s="33">
        <v>83.72</v>
      </c>
      <c r="D15" s="33">
        <v>71.960999999999999</v>
      </c>
      <c r="E15" s="7"/>
      <c r="F15" s="36" t="s">
        <v>31</v>
      </c>
    </row>
    <row r="16" spans="2:6">
      <c r="B16" s="30" t="s">
        <v>32</v>
      </c>
      <c r="C16" s="33">
        <v>83.741</v>
      </c>
      <c r="D16" s="33">
        <v>72.430999999999997</v>
      </c>
      <c r="E16" s="7"/>
      <c r="F16" s="220" t="s">
        <v>33</v>
      </c>
    </row>
    <row r="17" spans="2:5">
      <c r="B17" s="30" t="s">
        <v>34</v>
      </c>
      <c r="C17" s="33">
        <v>84.102000000000004</v>
      </c>
      <c r="D17" s="33">
        <v>74.335999999999999</v>
      </c>
      <c r="E17" s="7"/>
    </row>
    <row r="18" spans="2:5">
      <c r="B18" s="30" t="s">
        <v>35</v>
      </c>
      <c r="C18" s="33">
        <v>84.105000000000004</v>
      </c>
      <c r="D18" s="33">
        <v>71.858999999999995</v>
      </c>
      <c r="E18" s="7"/>
    </row>
    <row r="19" spans="2:5">
      <c r="B19" s="30" t="s">
        <v>36</v>
      </c>
      <c r="C19" s="33">
        <v>84.218999999999994</v>
      </c>
      <c r="D19" s="33">
        <v>73.224000000000004</v>
      </c>
      <c r="E19" s="7"/>
    </row>
    <row r="20" spans="2:5">
      <c r="B20" s="30" t="s">
        <v>37</v>
      </c>
      <c r="C20" s="33">
        <v>84.262</v>
      </c>
      <c r="D20" s="33">
        <v>71.712000000000003</v>
      </c>
      <c r="E20" s="7"/>
    </row>
    <row r="21" spans="2:5">
      <c r="B21" s="30" t="s">
        <v>38</v>
      </c>
      <c r="C21" s="33">
        <v>84.308999999999997</v>
      </c>
      <c r="D21" s="33">
        <v>74.197999999999993</v>
      </c>
      <c r="E21" s="7"/>
    </row>
    <row r="22" spans="2:5">
      <c r="B22" s="30" t="s">
        <v>39</v>
      </c>
      <c r="C22" s="33">
        <v>84.424000000000007</v>
      </c>
      <c r="D22" s="33">
        <v>72.384</v>
      </c>
      <c r="E22" s="7"/>
    </row>
    <row r="23" spans="2:5">
      <c r="B23" s="30" t="s">
        <v>40</v>
      </c>
      <c r="C23" s="33">
        <v>84.448999999999998</v>
      </c>
      <c r="D23" s="33">
        <v>74.316999999999993</v>
      </c>
      <c r="E23" s="7"/>
    </row>
    <row r="24" spans="2:5">
      <c r="B24" s="30" t="s">
        <v>41</v>
      </c>
      <c r="C24" s="33">
        <v>84.799000000000007</v>
      </c>
      <c r="D24" s="33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1"/>
  <sheetViews>
    <sheetView topLeftCell="A7" zoomScaleNormal="100" workbookViewId="0">
      <selection activeCell="G24" sqref="G24"/>
    </sheetView>
  </sheetViews>
  <sheetFormatPr defaultColWidth="8.88671875" defaultRowHeight="14.4"/>
  <cols>
    <col min="1" max="1" width="3.44140625" style="25" customWidth="1"/>
    <col min="2" max="47" width="7.44140625" style="25" customWidth="1"/>
    <col min="48" max="48" width="9.109375" style="25" customWidth="1"/>
    <col min="49" max="49" width="8.88671875" style="25"/>
  </cols>
  <sheetData>
    <row r="1" spans="2:47" ht="12" customHeight="1"/>
    <row r="2" spans="2:47">
      <c r="B2" s="53" t="s">
        <v>42</v>
      </c>
    </row>
    <row r="3" spans="2:47">
      <c r="B3" s="54"/>
      <c r="C3" s="54">
        <v>1980</v>
      </c>
      <c r="D3" s="54">
        <v>1981</v>
      </c>
      <c r="E3" s="54">
        <v>1982</v>
      </c>
      <c r="F3" s="54">
        <v>1983</v>
      </c>
      <c r="G3" s="54">
        <v>1984</v>
      </c>
      <c r="H3" s="54">
        <v>1985</v>
      </c>
      <c r="I3" s="54">
        <v>1986</v>
      </c>
      <c r="J3" s="54">
        <v>1987</v>
      </c>
      <c r="K3" s="54">
        <v>1988</v>
      </c>
      <c r="L3" s="54">
        <v>1989</v>
      </c>
      <c r="M3" s="54">
        <v>1990</v>
      </c>
      <c r="N3" s="54">
        <v>1991</v>
      </c>
      <c r="O3" s="54">
        <v>1992</v>
      </c>
      <c r="P3" s="54">
        <v>1993</v>
      </c>
      <c r="Q3" s="54">
        <v>1994</v>
      </c>
      <c r="R3" s="54">
        <v>1995</v>
      </c>
      <c r="S3" s="142">
        <v>1996</v>
      </c>
      <c r="T3" s="142">
        <v>1997</v>
      </c>
      <c r="U3" s="142">
        <v>1998</v>
      </c>
      <c r="V3" s="142">
        <v>1999</v>
      </c>
      <c r="W3" s="142">
        <v>2000</v>
      </c>
      <c r="X3" s="142">
        <v>2001</v>
      </c>
      <c r="Y3" s="142">
        <v>2002</v>
      </c>
      <c r="Z3" s="142">
        <v>2003</v>
      </c>
      <c r="AA3" s="142">
        <v>2004</v>
      </c>
      <c r="AB3" s="142">
        <v>2005</v>
      </c>
      <c r="AC3" s="142">
        <v>2006</v>
      </c>
      <c r="AD3" s="142">
        <v>2007</v>
      </c>
      <c r="AE3" s="142">
        <v>2008</v>
      </c>
      <c r="AF3" s="142">
        <v>2009</v>
      </c>
      <c r="AG3" s="142">
        <v>2010</v>
      </c>
      <c r="AH3" s="142">
        <v>2011</v>
      </c>
      <c r="AI3" s="142">
        <v>2012</v>
      </c>
      <c r="AJ3" s="142">
        <v>2013</v>
      </c>
      <c r="AK3" s="142">
        <v>2014</v>
      </c>
      <c r="AL3" s="142">
        <v>2015</v>
      </c>
      <c r="AM3" s="142">
        <v>2016</v>
      </c>
      <c r="AN3" s="142">
        <v>2017</v>
      </c>
      <c r="AO3" s="142">
        <v>2018</v>
      </c>
      <c r="AP3" s="142">
        <v>2019</v>
      </c>
      <c r="AQ3" s="142">
        <v>2020</v>
      </c>
      <c r="AR3" s="142">
        <v>2021</v>
      </c>
      <c r="AS3" s="142">
        <v>2022</v>
      </c>
      <c r="AT3" s="142">
        <v>2023</v>
      </c>
      <c r="AU3" s="142">
        <v>2024</v>
      </c>
    </row>
    <row r="4" spans="2:47">
      <c r="B4" s="54" t="s">
        <v>3</v>
      </c>
      <c r="C4" s="55">
        <v>100</v>
      </c>
      <c r="D4" s="55">
        <v>100.78086567443879</v>
      </c>
      <c r="E4" s="55">
        <v>101.41684313837888</v>
      </c>
      <c r="F4" s="55">
        <v>102.67084194299576</v>
      </c>
      <c r="G4" s="55">
        <v>105.50288410026344</v>
      </c>
      <c r="H4" s="55">
        <v>108.64118833249898</v>
      </c>
      <c r="I4" s="55">
        <v>111.38533389869873</v>
      </c>
      <c r="J4" s="55">
        <v>114.71006208287578</v>
      </c>
      <c r="K4" s="55">
        <v>119.23965992322279</v>
      </c>
      <c r="L4" s="55">
        <v>122.66371342196449</v>
      </c>
      <c r="M4" s="55">
        <v>125.08519411476473</v>
      </c>
      <c r="N4" s="55">
        <v>126.82407840043982</v>
      </c>
      <c r="O4" s="55">
        <v>127.78865717835448</v>
      </c>
      <c r="P4" s="55">
        <v>126.6593317092801</v>
      </c>
      <c r="Q4" s="55">
        <v>129.45528205157103</v>
      </c>
      <c r="R4" s="55">
        <v>133.24036730166381</v>
      </c>
      <c r="S4" s="55">
        <v>135.03322939413661</v>
      </c>
      <c r="T4" s="55">
        <v>137.6335929548479</v>
      </c>
      <c r="U4" s="55">
        <v>140.11701673299436</v>
      </c>
      <c r="V4" s="55">
        <v>142.46816847512846</v>
      </c>
      <c r="W4" s="55">
        <v>147.99893196601741</v>
      </c>
      <c r="X4" s="55">
        <v>150.96842329048107</v>
      </c>
      <c r="Y4" s="55">
        <v>151.37593184789623</v>
      </c>
      <c r="Z4" s="55">
        <v>151.47668665626568</v>
      </c>
      <c r="AA4" s="55">
        <v>153.70947741458843</v>
      </c>
      <c r="AB4" s="55">
        <v>154.88137488242924</v>
      </c>
      <c r="AC4" s="55">
        <v>157.66844248689381</v>
      </c>
      <c r="AD4" s="55">
        <v>159.97400710904463</v>
      </c>
      <c r="AE4" s="55">
        <v>158.33725143348877</v>
      </c>
      <c r="AF4" s="55">
        <v>149.93721638603631</v>
      </c>
      <c r="AG4" s="55">
        <v>152.22991495690263</v>
      </c>
      <c r="AH4" s="55">
        <v>153.28861792546351</v>
      </c>
      <c r="AI4" s="55">
        <v>148.49798260372177</v>
      </c>
      <c r="AJ4" s="55">
        <v>145.79825199585818</v>
      </c>
      <c r="AK4" s="55">
        <v>145.79622887408377</v>
      </c>
      <c r="AL4" s="55">
        <v>147.08749888662314</v>
      </c>
      <c r="AM4" s="55">
        <v>148.90582556143022</v>
      </c>
      <c r="AN4" s="55">
        <v>151.2938282158853</v>
      </c>
      <c r="AO4" s="55">
        <v>152.54449367281146</v>
      </c>
      <c r="AP4" s="55">
        <v>153.19915748700009</v>
      </c>
      <c r="AQ4" s="55">
        <v>139.61311729103724</v>
      </c>
      <c r="AR4" s="55">
        <v>152.08205150721545</v>
      </c>
      <c r="AS4" s="55">
        <v>159.41419593804881</v>
      </c>
      <c r="AT4" s="55">
        <v>160.96959202224627</v>
      </c>
      <c r="AU4" s="55">
        <v>162.08458292017585</v>
      </c>
    </row>
    <row r="5" spans="2:47">
      <c r="B5" s="54" t="s">
        <v>19</v>
      </c>
      <c r="C5" s="55">
        <v>100</v>
      </c>
      <c r="D5" s="55">
        <v>100.1</v>
      </c>
      <c r="E5" s="55">
        <v>104.8</v>
      </c>
      <c r="F5" s="55">
        <v>105.5</v>
      </c>
      <c r="G5" s="55">
        <v>108.8</v>
      </c>
      <c r="H5" s="55">
        <v>113.1</v>
      </c>
      <c r="I5" s="55">
        <v>112.5</v>
      </c>
      <c r="J5" s="55">
        <v>114.5</v>
      </c>
      <c r="K5" s="55">
        <v>119.6</v>
      </c>
      <c r="L5" s="55">
        <v>122.6</v>
      </c>
      <c r="M5" s="55">
        <v>123.9</v>
      </c>
      <c r="N5" s="55">
        <v>123.6</v>
      </c>
      <c r="O5" s="55">
        <v>124.9</v>
      </c>
      <c r="P5" s="55">
        <v>123.4</v>
      </c>
      <c r="Q5" s="55">
        <v>124.4</v>
      </c>
      <c r="R5" s="55">
        <v>125.2</v>
      </c>
      <c r="S5" s="55">
        <v>125.3</v>
      </c>
      <c r="T5" s="55">
        <v>129.4</v>
      </c>
      <c r="U5" s="55">
        <v>132.30000000000001</v>
      </c>
      <c r="V5" s="55">
        <v>134.69999999999999</v>
      </c>
      <c r="W5" s="55">
        <v>139.9</v>
      </c>
      <c r="X5" s="55">
        <v>142.6</v>
      </c>
      <c r="Y5" s="55">
        <v>143.9</v>
      </c>
      <c r="Z5" s="55">
        <v>142.5</v>
      </c>
      <c r="AA5" s="55">
        <v>142.80000000000001</v>
      </c>
      <c r="AB5" s="55">
        <v>142.69999999999999</v>
      </c>
      <c r="AC5" s="55">
        <v>144.6</v>
      </c>
      <c r="AD5" s="55">
        <v>146.5</v>
      </c>
      <c r="AE5" s="55">
        <v>143.5</v>
      </c>
      <c r="AF5" s="55">
        <v>136.80000000000001</v>
      </c>
      <c r="AG5" s="55">
        <v>133.6</v>
      </c>
      <c r="AH5" s="55">
        <v>131.80000000000001</v>
      </c>
      <c r="AI5" s="55">
        <v>128.5</v>
      </c>
      <c r="AJ5" s="55">
        <v>124.8</v>
      </c>
      <c r="AK5" s="55">
        <v>124.8</v>
      </c>
      <c r="AL5" s="55">
        <v>127.1</v>
      </c>
      <c r="AM5" s="55">
        <v>127.4</v>
      </c>
      <c r="AN5" s="55">
        <v>128.80000000000001</v>
      </c>
      <c r="AO5" s="55">
        <v>129.19999999999999</v>
      </c>
      <c r="AP5" s="55">
        <v>130.19999999999999</v>
      </c>
      <c r="AQ5" s="55">
        <v>118.3</v>
      </c>
      <c r="AR5" s="55">
        <v>128</v>
      </c>
      <c r="AS5" s="55">
        <v>136.19999999999999</v>
      </c>
      <c r="AT5" s="55">
        <v>140</v>
      </c>
      <c r="AU5" s="55">
        <v>141.1</v>
      </c>
    </row>
    <row r="8" spans="2:47" ht="27.75" customHeight="1">
      <c r="B8" s="85"/>
      <c r="C8" s="243" t="s">
        <v>43</v>
      </c>
      <c r="D8" s="244"/>
      <c r="E8" s="245"/>
      <c r="F8" s="85"/>
      <c r="G8" s="85"/>
    </row>
    <row r="9" spans="2:47" ht="31.35" customHeight="1">
      <c r="B9" s="85"/>
      <c r="C9" s="54" t="s">
        <v>44</v>
      </c>
      <c r="D9" s="243" t="s">
        <v>45</v>
      </c>
      <c r="E9" s="245"/>
      <c r="F9" s="85"/>
      <c r="G9" s="164" t="s">
        <v>221</v>
      </c>
    </row>
    <row r="10" spans="2:47" ht="14.4" customHeight="1">
      <c r="B10" s="85"/>
      <c r="C10" s="54"/>
      <c r="D10" s="54">
        <v>1980</v>
      </c>
      <c r="E10" s="54">
        <v>2024</v>
      </c>
      <c r="F10" s="85"/>
      <c r="G10" s="85"/>
    </row>
    <row r="11" spans="2:47">
      <c r="B11" s="85"/>
      <c r="C11" s="54" t="s">
        <v>46</v>
      </c>
      <c r="D11" s="56">
        <v>149.30472193287761</v>
      </c>
      <c r="E11" s="56">
        <v>141.98482437738528</v>
      </c>
      <c r="F11" s="85"/>
      <c r="G11" s="85"/>
    </row>
    <row r="12" spans="2:47">
      <c r="B12" s="85"/>
      <c r="C12" s="54" t="s">
        <v>47</v>
      </c>
      <c r="D12" s="56">
        <v>125.11263399392858</v>
      </c>
      <c r="E12" s="56">
        <v>134.90758328398252</v>
      </c>
      <c r="F12" s="85"/>
      <c r="G12" s="85"/>
    </row>
    <row r="13" spans="2:47">
      <c r="B13" s="85"/>
      <c r="C13" s="54" t="s">
        <v>48</v>
      </c>
      <c r="D13" s="56">
        <v>176.41712211270649</v>
      </c>
      <c r="E13" s="56">
        <v>125.20784005248231</v>
      </c>
      <c r="F13" s="85"/>
      <c r="G13" s="85"/>
    </row>
    <row r="14" spans="2:47">
      <c r="B14" s="85"/>
      <c r="C14" s="54" t="s">
        <v>49</v>
      </c>
      <c r="D14" s="56">
        <v>117.76698066075613</v>
      </c>
      <c r="E14" s="56">
        <v>119.32844715878876</v>
      </c>
      <c r="F14" s="85"/>
      <c r="G14" s="85"/>
    </row>
    <row r="15" spans="2:47">
      <c r="B15" s="85"/>
      <c r="C15" s="54" t="s">
        <v>50</v>
      </c>
      <c r="D15" s="56">
        <v>119.57578601462022</v>
      </c>
      <c r="E15" s="56">
        <v>116.20036217513344</v>
      </c>
      <c r="F15" s="85"/>
      <c r="G15" s="85"/>
    </row>
    <row r="16" spans="2:47">
      <c r="B16" s="85"/>
      <c r="C16" s="54" t="s">
        <v>51</v>
      </c>
      <c r="D16" s="56">
        <v>105.36763735270354</v>
      </c>
      <c r="E16" s="56">
        <v>110.77096122556608</v>
      </c>
      <c r="F16" s="85"/>
      <c r="G16" s="85"/>
    </row>
    <row r="17" spans="2:7">
      <c r="B17" s="85"/>
      <c r="C17" s="54" t="s">
        <v>52</v>
      </c>
      <c r="D17" s="56">
        <v>106.41060243182538</v>
      </c>
      <c r="E17" s="56">
        <v>105.41430990041205</v>
      </c>
      <c r="F17" s="85"/>
      <c r="G17" s="85"/>
    </row>
    <row r="18" spans="2:7">
      <c r="B18" s="85"/>
      <c r="C18" s="54" t="s">
        <v>53</v>
      </c>
      <c r="D18" s="56">
        <v>114.53652846875787</v>
      </c>
      <c r="E18" s="56">
        <v>104.33265241498937</v>
      </c>
      <c r="F18" s="85"/>
      <c r="G18" s="85"/>
    </row>
    <row r="19" spans="2:7">
      <c r="C19" s="54" t="s">
        <v>54</v>
      </c>
      <c r="D19" s="56">
        <v>107.67930233357623</v>
      </c>
      <c r="E19" s="56">
        <v>103.66931924729887</v>
      </c>
      <c r="F19" s="80"/>
      <c r="G19" s="80"/>
    </row>
    <row r="20" spans="2:7">
      <c r="C20" s="54" t="s">
        <v>55</v>
      </c>
      <c r="D20" s="56">
        <v>95.675189555475498</v>
      </c>
      <c r="E20" s="56">
        <v>103.52576446342682</v>
      </c>
      <c r="F20" s="80"/>
      <c r="G20" s="80"/>
    </row>
    <row r="21" spans="2:7">
      <c r="C21" s="54" t="s">
        <v>56</v>
      </c>
      <c r="D21" s="56">
        <v>92.316300807073929</v>
      </c>
      <c r="E21" s="56">
        <v>91.440265673653442</v>
      </c>
      <c r="F21" s="80"/>
      <c r="G21" s="80"/>
    </row>
    <row r="22" spans="2:7">
      <c r="C22" s="54" t="s">
        <v>57</v>
      </c>
      <c r="D22" s="56">
        <v>103.32698646976564</v>
      </c>
      <c r="E22" s="56">
        <v>86.88484107136064</v>
      </c>
      <c r="F22" s="80"/>
      <c r="G22" s="36" t="s">
        <v>58</v>
      </c>
    </row>
    <row r="23" spans="2:7">
      <c r="C23" s="54" t="s">
        <v>59</v>
      </c>
      <c r="D23" s="56">
        <v>88.078630084804459</v>
      </c>
      <c r="E23" s="56">
        <v>86.135597505812513</v>
      </c>
      <c r="F23" s="80"/>
      <c r="G23" s="36" t="s">
        <v>243</v>
      </c>
    </row>
    <row r="24" spans="2:7">
      <c r="C24" s="54" t="s">
        <v>60</v>
      </c>
      <c r="D24" s="56">
        <v>77.918558223729562</v>
      </c>
      <c r="E24" s="56">
        <v>75.494933010993435</v>
      </c>
      <c r="F24" s="80"/>
    </row>
    <row r="25" spans="2:7">
      <c r="C25" s="54" t="s">
        <v>61</v>
      </c>
      <c r="D25" s="56">
        <v>81.663094846308198</v>
      </c>
      <c r="E25" s="56">
        <v>74.022457775165194</v>
      </c>
      <c r="F25" s="80"/>
      <c r="G25" s="80"/>
    </row>
    <row r="26" spans="2:7">
      <c r="C26" s="54" t="s">
        <v>62</v>
      </c>
      <c r="D26" s="56">
        <v>60.875797363006953</v>
      </c>
      <c r="E26" s="56">
        <v>73.455096819518843</v>
      </c>
      <c r="F26" s="80"/>
      <c r="G26" s="80"/>
    </row>
    <row r="27" spans="2:7">
      <c r="C27" s="54" t="s">
        <v>63</v>
      </c>
      <c r="D27" s="56">
        <v>75.21308615093551</v>
      </c>
      <c r="E27" s="56">
        <v>66.522545366014867</v>
      </c>
      <c r="F27" s="80"/>
      <c r="G27" s="80"/>
    </row>
    <row r="28" spans="2:7">
      <c r="C28" s="54" t="s">
        <v>64</v>
      </c>
      <c r="D28" s="56">
        <v>69.537312853130985</v>
      </c>
      <c r="E28" s="56">
        <v>65.115379694945489</v>
      </c>
      <c r="F28" s="80"/>
      <c r="G28" s="80"/>
    </row>
    <row r="29" spans="2:7">
      <c r="C29" s="54" t="s">
        <v>65</v>
      </c>
      <c r="D29" s="56">
        <v>75.759749257013283</v>
      </c>
      <c r="E29" s="56">
        <v>63.230149361285825</v>
      </c>
      <c r="F29" s="80"/>
      <c r="G29" s="80"/>
    </row>
    <row r="30" spans="2:7">
      <c r="C30" s="54" t="s">
        <v>66</v>
      </c>
      <c r="D30" s="56">
        <v>58.622669689557441</v>
      </c>
      <c r="E30" s="56">
        <v>58.090240890110564</v>
      </c>
      <c r="F30" s="80"/>
      <c r="G30" s="80"/>
    </row>
    <row r="31" spans="2:7">
      <c r="D31" s="79"/>
      <c r="E31" s="79"/>
      <c r="F31" s="80"/>
      <c r="G31" s="80"/>
    </row>
  </sheetData>
  <sortState ref="J125:L144">
    <sortCondition descending="1" ref="L125:L144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activeCell="J15" sqref="J15"/>
    </sheetView>
  </sheetViews>
  <sheetFormatPr defaultRowHeight="14.4"/>
  <cols>
    <col min="1" max="1" width="3.44140625" style="19" customWidth="1"/>
    <col min="2" max="8" width="8.109375" style="21" customWidth="1"/>
    <col min="19" max="19" width="8.5546875" customWidth="1"/>
  </cols>
  <sheetData>
    <row r="1" spans="2:10" ht="12" customHeight="1"/>
    <row r="2" spans="2:10">
      <c r="J2" s="50" t="s">
        <v>222</v>
      </c>
    </row>
    <row r="3" spans="2:10" ht="36">
      <c r="B3" s="30"/>
      <c r="C3" s="30"/>
      <c r="D3" s="22" t="s">
        <v>117</v>
      </c>
      <c r="E3" s="22" t="s">
        <v>116</v>
      </c>
      <c r="F3" s="22" t="s">
        <v>67</v>
      </c>
      <c r="G3" s="22" t="s">
        <v>68</v>
      </c>
      <c r="H3" s="22" t="s">
        <v>69</v>
      </c>
    </row>
    <row r="4" spans="2:10">
      <c r="B4" s="30">
        <v>1951</v>
      </c>
      <c r="C4" s="30" t="s">
        <v>19</v>
      </c>
      <c r="D4" s="165">
        <v>23</v>
      </c>
      <c r="E4" s="165">
        <v>67.7</v>
      </c>
      <c r="F4" s="165">
        <v>5.0999999999999996</v>
      </c>
      <c r="G4" s="165">
        <v>3.1</v>
      </c>
      <c r="H4" s="165">
        <v>1.1000000000000001</v>
      </c>
    </row>
    <row r="5" spans="2:10">
      <c r="B5" s="30"/>
      <c r="C5" s="30" t="s">
        <v>3</v>
      </c>
      <c r="D5" s="165">
        <v>12.898040235455399</v>
      </c>
      <c r="E5" s="165">
        <v>76.896527268858904</v>
      </c>
      <c r="F5" s="165">
        <v>5.9454859223186212</v>
      </c>
      <c r="G5" s="165">
        <v>3.2623342237772155</v>
      </c>
      <c r="H5" s="165">
        <v>0.99761234958984424</v>
      </c>
    </row>
    <row r="6" spans="2:10">
      <c r="B6" s="30" t="s">
        <v>70</v>
      </c>
      <c r="C6" s="30"/>
      <c r="D6" s="88"/>
      <c r="E6" s="88"/>
      <c r="F6" s="165"/>
      <c r="G6" s="165"/>
      <c r="H6" s="165"/>
    </row>
    <row r="7" spans="2:10">
      <c r="B7" s="30">
        <v>2024</v>
      </c>
      <c r="C7" s="30" t="s">
        <v>19</v>
      </c>
      <c r="D7" s="165">
        <v>0.7</v>
      </c>
      <c r="E7" s="165">
        <v>17.8</v>
      </c>
      <c r="F7" s="165">
        <v>30.9</v>
      </c>
      <c r="G7" s="165">
        <v>35.6</v>
      </c>
      <c r="H7" s="165">
        <v>15.1</v>
      </c>
      <c r="I7" s="5"/>
    </row>
    <row r="8" spans="2:10">
      <c r="B8" s="30"/>
      <c r="C8" s="30" t="s">
        <v>3</v>
      </c>
      <c r="D8" s="165">
        <v>0.49350460846215255</v>
      </c>
      <c r="E8" s="165">
        <v>16.612236011321578</v>
      </c>
      <c r="F8" s="165">
        <v>28.623267290804851</v>
      </c>
      <c r="G8" s="165">
        <v>37.4283329704623</v>
      </c>
      <c r="H8" s="165">
        <v>16.840844763770956</v>
      </c>
      <c r="I8" s="5"/>
    </row>
    <row r="10" spans="2:10">
      <c r="E10" s="52"/>
    </row>
    <row r="11" spans="2:10">
      <c r="E11" s="52"/>
    </row>
    <row r="13" spans="2:10">
      <c r="J13" s="36" t="s">
        <v>4</v>
      </c>
    </row>
    <row r="14" spans="2:10">
      <c r="J14" s="36" t="s">
        <v>244</v>
      </c>
    </row>
    <row r="26" spans="1:8" s="124" customFormat="1">
      <c r="A26" s="125"/>
      <c r="B26" s="123"/>
      <c r="C26" s="123"/>
      <c r="D26" s="123"/>
      <c r="E26" s="123"/>
      <c r="F26" s="123"/>
      <c r="G26" s="123"/>
      <c r="H26" s="123"/>
    </row>
    <row r="27" spans="1:8" s="124" customFormat="1">
      <c r="A27" s="125"/>
      <c r="B27" s="123"/>
      <c r="C27" s="123"/>
      <c r="D27" s="123"/>
      <c r="E27" s="123"/>
      <c r="F27" s="123"/>
      <c r="G27" s="123"/>
      <c r="H27" s="123"/>
    </row>
    <row r="28" spans="1:8" s="124" customFormat="1">
      <c r="A28" s="125"/>
      <c r="B28" s="123"/>
      <c r="C28" s="123"/>
      <c r="D28" s="123"/>
      <c r="E28" s="123"/>
      <c r="F28" s="123"/>
      <c r="G28" s="123"/>
      <c r="H28" s="123"/>
    </row>
    <row r="29" spans="1:8" s="124" customFormat="1">
      <c r="A29" s="125"/>
      <c r="B29" s="123"/>
      <c r="C29" s="123"/>
      <c r="D29" s="123"/>
      <c r="E29" s="123"/>
      <c r="F29" s="123"/>
      <c r="G29" s="123"/>
      <c r="H29" s="123"/>
    </row>
    <row r="30" spans="1:8" s="124" customFormat="1">
      <c r="A30" s="125"/>
      <c r="B30" s="123"/>
      <c r="C30" s="123"/>
      <c r="D30" s="123"/>
      <c r="E30" s="123"/>
      <c r="F30" s="123"/>
      <c r="G30" s="123"/>
      <c r="H30" s="123"/>
    </row>
    <row r="31" spans="1:8" s="124" customFormat="1">
      <c r="A31" s="125"/>
      <c r="B31" s="123"/>
      <c r="C31" s="123"/>
      <c r="D31" s="123"/>
      <c r="E31" s="123"/>
      <c r="F31" s="123"/>
      <c r="G31" s="123"/>
      <c r="H31" s="123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9"/>
  <sheetViews>
    <sheetView zoomScaleNormal="100" workbookViewId="0">
      <selection activeCell="K2" sqref="K2"/>
    </sheetView>
  </sheetViews>
  <sheetFormatPr defaultColWidth="9" defaultRowHeight="12"/>
  <cols>
    <col min="1" max="1" width="3.44140625" style="21" customWidth="1"/>
    <col min="2" max="2" width="7.109375" style="13" customWidth="1"/>
    <col min="3" max="3" width="9.5546875" style="13" customWidth="1"/>
    <col min="4" max="5" width="10.109375" style="13" customWidth="1"/>
    <col min="6" max="6" width="4.5546875" style="13" customWidth="1"/>
    <col min="7" max="7" width="7.554687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10" t="s">
        <v>245</v>
      </c>
    </row>
    <row r="3" spans="2:11">
      <c r="B3" s="86"/>
      <c r="C3" s="86"/>
      <c r="D3" s="87" t="s">
        <v>71</v>
      </c>
      <c r="E3" s="87" t="s">
        <v>72</v>
      </c>
      <c r="F3" s="87"/>
      <c r="G3" s="87"/>
      <c r="H3" s="87" t="s">
        <v>73</v>
      </c>
    </row>
    <row r="4" spans="2:11">
      <c r="B4" s="86">
        <v>1977</v>
      </c>
      <c r="C4" s="86" t="s">
        <v>2</v>
      </c>
      <c r="D4" s="86">
        <v>71.7</v>
      </c>
      <c r="E4" s="86">
        <v>26</v>
      </c>
      <c r="F4" s="86"/>
      <c r="G4" s="86"/>
      <c r="H4" s="86">
        <v>48.2</v>
      </c>
    </row>
    <row r="5" spans="2:11">
      <c r="B5" s="86"/>
      <c r="C5" s="86" t="s">
        <v>3</v>
      </c>
      <c r="D5" s="86">
        <v>74.599999999999994</v>
      </c>
      <c r="E5" s="88">
        <v>33.5</v>
      </c>
      <c r="F5" s="86"/>
      <c r="G5" s="86"/>
      <c r="H5" s="86">
        <v>53.8</v>
      </c>
    </row>
    <row r="6" spans="2:11">
      <c r="B6" s="86" t="s">
        <v>70</v>
      </c>
      <c r="C6" s="86"/>
      <c r="D6" s="86"/>
      <c r="E6" s="86"/>
      <c r="F6" s="86"/>
      <c r="G6" s="86"/>
      <c r="H6" s="86"/>
    </row>
    <row r="7" spans="2:11">
      <c r="B7" s="86">
        <v>2025</v>
      </c>
      <c r="C7" s="86" t="s">
        <v>2</v>
      </c>
      <c r="D7" s="86">
        <v>59.5</v>
      </c>
      <c r="E7" s="86">
        <v>33.9</v>
      </c>
      <c r="F7" s="86"/>
      <c r="G7" s="86"/>
      <c r="H7" s="86">
        <v>46.7</v>
      </c>
    </row>
    <row r="8" spans="2:11">
      <c r="B8" s="86"/>
      <c r="C8" s="86" t="s">
        <v>3</v>
      </c>
      <c r="D8" s="86">
        <v>71.2</v>
      </c>
      <c r="E8" s="88">
        <v>53.8</v>
      </c>
      <c r="F8" s="86"/>
      <c r="G8" s="86"/>
      <c r="H8" s="86">
        <v>62.5</v>
      </c>
    </row>
    <row r="18" spans="2:11">
      <c r="K18" s="36" t="s">
        <v>74</v>
      </c>
    </row>
    <row r="19" spans="2:11">
      <c r="K19" s="36"/>
    </row>
    <row r="29" spans="2:11">
      <c r="B29" s="126"/>
      <c r="C29" s="126"/>
      <c r="D29" s="126"/>
      <c r="E29" s="126"/>
      <c r="F29" s="126"/>
      <c r="G29" s="126"/>
      <c r="H29" s="126"/>
      <c r="I29" s="127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45"/>
  <sheetViews>
    <sheetView zoomScaleNormal="100" workbookViewId="0">
      <selection activeCell="L2" sqref="L2"/>
    </sheetView>
  </sheetViews>
  <sheetFormatPr defaultRowHeight="14.4"/>
  <cols>
    <col min="1" max="1" width="3.44140625" style="19" customWidth="1"/>
    <col min="2" max="2" width="6.44140625" style="21" customWidth="1"/>
    <col min="3" max="6" width="7.44140625" style="21" customWidth="1"/>
    <col min="7" max="7" width="4.44140625" customWidth="1"/>
    <col min="8" max="8" width="5.88671875" style="21" customWidth="1"/>
    <col min="9" max="9" width="8" style="21" customWidth="1"/>
    <col min="10" max="10" width="6.5546875" style="21" customWidth="1"/>
    <col min="11" max="11" width="7.44140625" style="21" customWidth="1"/>
  </cols>
  <sheetData>
    <row r="2" spans="2:29" ht="24">
      <c r="B2" s="30"/>
      <c r="C2" s="22" t="s">
        <v>75</v>
      </c>
      <c r="D2" s="22" t="s">
        <v>76</v>
      </c>
      <c r="E2" s="22" t="s">
        <v>77</v>
      </c>
      <c r="F2" s="22" t="s">
        <v>78</v>
      </c>
      <c r="G2" s="2"/>
      <c r="H2" s="22" t="s">
        <v>79</v>
      </c>
      <c r="I2" s="22" t="s">
        <v>80</v>
      </c>
      <c r="J2" s="22" t="s">
        <v>81</v>
      </c>
      <c r="L2" s="50" t="s">
        <v>230</v>
      </c>
    </row>
    <row r="3" spans="2:29">
      <c r="B3" s="57">
        <v>1861</v>
      </c>
      <c r="C3" s="57">
        <v>62.3</v>
      </c>
      <c r="D3" s="57">
        <v>69.7</v>
      </c>
      <c r="E3" s="57">
        <v>23.2</v>
      </c>
      <c r="F3" s="57">
        <v>18.100000000000001</v>
      </c>
      <c r="G3" s="147"/>
      <c r="H3" s="57">
        <v>1861</v>
      </c>
      <c r="I3" s="57">
        <v>14.5</v>
      </c>
      <c r="J3" s="57">
        <v>12.2</v>
      </c>
    </row>
    <row r="4" spans="2:29">
      <c r="B4" s="58">
        <v>1871</v>
      </c>
      <c r="C4" s="57">
        <v>61.5</v>
      </c>
      <c r="D4" s="57">
        <v>67.5</v>
      </c>
      <c r="E4" s="57">
        <v>22.7</v>
      </c>
      <c r="F4" s="57">
        <v>19.2</v>
      </c>
      <c r="G4" s="147"/>
      <c r="H4" s="58">
        <v>1871</v>
      </c>
      <c r="I4" s="57">
        <v>15.8</v>
      </c>
      <c r="J4" s="57">
        <v>13.3</v>
      </c>
    </row>
    <row r="5" spans="2:29">
      <c r="B5" s="58">
        <v>1881</v>
      </c>
      <c r="C5" s="57">
        <v>61.2</v>
      </c>
      <c r="D5" s="57">
        <v>65.400000000000006</v>
      </c>
      <c r="E5" s="57">
        <v>21.6</v>
      </c>
      <c r="F5" s="57">
        <v>20.2</v>
      </c>
      <c r="G5" s="147"/>
      <c r="H5" s="58">
        <v>1881</v>
      </c>
      <c r="I5" s="57">
        <v>17.2</v>
      </c>
      <c r="J5" s="57">
        <v>14.4</v>
      </c>
    </row>
    <row r="6" spans="2:29">
      <c r="B6" s="58">
        <v>1891</v>
      </c>
      <c r="C6" s="59"/>
      <c r="D6" s="59"/>
      <c r="E6" s="59"/>
      <c r="F6" s="59"/>
      <c r="G6" s="147"/>
      <c r="H6" s="58">
        <v>1891</v>
      </c>
      <c r="I6" s="59"/>
      <c r="J6" s="59"/>
    </row>
    <row r="7" spans="2:29">
      <c r="B7" s="58">
        <v>1901</v>
      </c>
      <c r="C7" s="57">
        <v>59.1</v>
      </c>
      <c r="D7" s="57">
        <v>61.7</v>
      </c>
      <c r="E7" s="57">
        <v>22.2</v>
      </c>
      <c r="F7" s="57">
        <v>22.3</v>
      </c>
      <c r="G7" s="147"/>
      <c r="H7" s="58">
        <v>1901</v>
      </c>
      <c r="I7" s="57">
        <v>18.7</v>
      </c>
      <c r="J7" s="57">
        <v>16</v>
      </c>
    </row>
    <row r="8" spans="2:29">
      <c r="B8" s="58">
        <v>1911</v>
      </c>
      <c r="C8" s="57">
        <v>58</v>
      </c>
      <c r="D8" s="57">
        <v>58.4</v>
      </c>
      <c r="E8" s="57">
        <v>21.9</v>
      </c>
      <c r="F8" s="57">
        <v>23.7</v>
      </c>
      <c r="G8" s="147"/>
      <c r="H8" s="58">
        <v>1911</v>
      </c>
      <c r="I8" s="57">
        <v>20.100000000000001</v>
      </c>
      <c r="J8" s="57">
        <v>17.899999999999999</v>
      </c>
    </row>
    <row r="9" spans="2:29">
      <c r="B9" s="58">
        <v>1921</v>
      </c>
      <c r="C9" s="57">
        <v>56.6</v>
      </c>
      <c r="D9" s="57">
        <v>55.7</v>
      </c>
      <c r="E9" s="57">
        <v>22.9</v>
      </c>
      <c r="F9" s="57">
        <v>24.8</v>
      </c>
      <c r="G9" s="147"/>
      <c r="H9" s="58">
        <v>1921</v>
      </c>
      <c r="I9" s="57">
        <v>20.5</v>
      </c>
      <c r="J9" s="57">
        <v>19.5</v>
      </c>
    </row>
    <row r="10" spans="2:29">
      <c r="B10" s="58">
        <v>1931</v>
      </c>
      <c r="C10" s="57">
        <v>52.9</v>
      </c>
      <c r="D10" s="57">
        <v>51.7</v>
      </c>
      <c r="E10" s="57">
        <v>23.8</v>
      </c>
      <c r="F10" s="57">
        <v>26.3</v>
      </c>
      <c r="G10" s="147"/>
      <c r="H10" s="58">
        <v>1931</v>
      </c>
      <c r="I10" s="57">
        <v>23.3</v>
      </c>
      <c r="J10" s="57">
        <v>22</v>
      </c>
    </row>
    <row r="11" spans="2:29">
      <c r="B11" s="58">
        <v>1936</v>
      </c>
      <c r="C11" s="57">
        <v>51.1</v>
      </c>
      <c r="D11" s="57">
        <v>49.4</v>
      </c>
      <c r="E11" s="57">
        <v>24.4</v>
      </c>
      <c r="F11" s="57">
        <v>27.3</v>
      </c>
      <c r="G11" s="147"/>
      <c r="H11" s="58">
        <v>1936</v>
      </c>
      <c r="I11" s="57">
        <v>24.5</v>
      </c>
      <c r="J11" s="57">
        <v>23.3</v>
      </c>
    </row>
    <row r="12" spans="2:29">
      <c r="B12" s="58">
        <v>1941</v>
      </c>
      <c r="C12" s="59"/>
      <c r="D12" s="59"/>
      <c r="E12" s="59"/>
      <c r="F12" s="59"/>
      <c r="G12" s="147"/>
      <c r="H12" s="58">
        <v>1941</v>
      </c>
      <c r="I12" s="59"/>
      <c r="J12" s="59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58">
        <v>1951</v>
      </c>
      <c r="C13" s="57">
        <v>46.6</v>
      </c>
      <c r="D13" s="57">
        <v>42.2</v>
      </c>
      <c r="E13" s="57">
        <v>27.1</v>
      </c>
      <c r="F13" s="57">
        <v>32.1</v>
      </c>
      <c r="G13" s="147"/>
      <c r="H13" s="58">
        <v>1951</v>
      </c>
      <c r="I13" s="57">
        <v>26.5</v>
      </c>
      <c r="J13" s="57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58">
        <v>1961</v>
      </c>
      <c r="C14" s="57">
        <v>35.9</v>
      </c>
      <c r="D14" s="57">
        <v>29</v>
      </c>
      <c r="E14" s="57">
        <v>33.5</v>
      </c>
      <c r="F14" s="57">
        <v>40.4</v>
      </c>
      <c r="G14" s="147"/>
      <c r="H14" s="58">
        <v>1961</v>
      </c>
      <c r="I14" s="57">
        <v>30.6</v>
      </c>
      <c r="J14" s="57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58">
        <v>1971</v>
      </c>
      <c r="C15" s="57">
        <v>23.9</v>
      </c>
      <c r="D15" s="57">
        <v>17.2</v>
      </c>
      <c r="E15" s="57">
        <v>38.1</v>
      </c>
      <c r="F15" s="57">
        <v>44.3</v>
      </c>
      <c r="G15" s="147"/>
      <c r="H15" s="58">
        <v>1971</v>
      </c>
      <c r="I15" s="57">
        <v>38</v>
      </c>
      <c r="J15" s="57">
        <v>38.4</v>
      </c>
    </row>
    <row r="16" spans="2:29">
      <c r="B16" s="58">
        <v>1981</v>
      </c>
      <c r="C16" s="57">
        <v>17.7</v>
      </c>
      <c r="D16" s="57">
        <v>11.1</v>
      </c>
      <c r="E16" s="57">
        <v>31</v>
      </c>
      <c r="F16" s="57">
        <v>39.5</v>
      </c>
      <c r="G16" s="147"/>
      <c r="H16" s="58">
        <v>1981</v>
      </c>
      <c r="I16" s="57">
        <v>51.4</v>
      </c>
      <c r="J16" s="57">
        <v>49.4</v>
      </c>
      <c r="L16" s="36" t="s">
        <v>184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58">
        <v>1991</v>
      </c>
      <c r="C17" s="57">
        <v>10.199999999999999</v>
      </c>
      <c r="D17" s="57">
        <v>7.6</v>
      </c>
      <c r="E17" s="57">
        <v>29.9</v>
      </c>
      <c r="F17" s="57">
        <v>35.6</v>
      </c>
      <c r="G17" s="147"/>
      <c r="H17" s="58">
        <v>1991</v>
      </c>
      <c r="I17" s="57">
        <v>59.9</v>
      </c>
      <c r="J17" s="57">
        <v>56.7</v>
      </c>
      <c r="L17" s="36" t="s">
        <v>228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58">
        <v>2001</v>
      </c>
      <c r="C18" s="57">
        <v>7.4</v>
      </c>
      <c r="D18" s="57">
        <v>5.5</v>
      </c>
      <c r="E18" s="57">
        <v>27</v>
      </c>
      <c r="F18" s="57">
        <v>33.5</v>
      </c>
      <c r="G18" s="147"/>
      <c r="H18" s="58">
        <v>2001</v>
      </c>
      <c r="I18" s="57">
        <v>65.599999999999994</v>
      </c>
      <c r="J18" s="57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58">
        <v>2011</v>
      </c>
      <c r="C19" s="57">
        <v>7.3</v>
      </c>
      <c r="D19" s="57">
        <v>5.5</v>
      </c>
      <c r="E19" s="57">
        <v>21.5</v>
      </c>
      <c r="F19" s="57">
        <v>27.1</v>
      </c>
      <c r="G19" s="147"/>
      <c r="H19" s="58">
        <v>2011</v>
      </c>
      <c r="I19" s="57">
        <v>71.2</v>
      </c>
      <c r="J19" s="57">
        <v>67.400000000000006</v>
      </c>
    </row>
    <row r="20" spans="2:29">
      <c r="B20" s="58">
        <v>2021</v>
      </c>
      <c r="C20" s="57">
        <v>3.5</v>
      </c>
      <c r="D20" s="57">
        <v>3.6</v>
      </c>
      <c r="E20" s="57">
        <v>19.899999999999999</v>
      </c>
      <c r="F20" s="57">
        <v>24.2</v>
      </c>
      <c r="G20" s="147"/>
      <c r="H20" s="58">
        <v>2021</v>
      </c>
      <c r="I20" s="57">
        <v>76.599999999999994</v>
      </c>
      <c r="J20" s="57">
        <v>72.2</v>
      </c>
    </row>
    <row r="21" spans="2:29">
      <c r="B21" s="58">
        <v>2024</v>
      </c>
      <c r="C21" s="59">
        <v>3.3</v>
      </c>
      <c r="D21" s="59">
        <v>3.4351130984197469</v>
      </c>
      <c r="E21" s="59">
        <v>20.6</v>
      </c>
      <c r="F21" s="59">
        <v>24.373506933770937</v>
      </c>
      <c r="G21" s="147"/>
      <c r="H21" s="58">
        <v>2024</v>
      </c>
      <c r="I21" s="59">
        <v>76.099999999999994</v>
      </c>
      <c r="J21" s="59">
        <v>72.19137996780934</v>
      </c>
    </row>
    <row r="23" spans="2:29">
      <c r="C23" s="60"/>
      <c r="D23" s="60"/>
      <c r="E23" s="60"/>
    </row>
    <row r="24" spans="2:29">
      <c r="C24" s="60"/>
      <c r="D24" s="60"/>
      <c r="E24" s="60"/>
    </row>
    <row r="25" spans="2:29">
      <c r="M25" s="124"/>
      <c r="N25" s="124"/>
      <c r="O25" s="124"/>
      <c r="P25" s="124"/>
    </row>
    <row r="26" spans="2:29">
      <c r="C26" s="61"/>
      <c r="M26" s="124"/>
      <c r="N26" s="124"/>
      <c r="O26" s="124"/>
      <c r="P26" s="124"/>
    </row>
    <row r="27" spans="2:29">
      <c r="M27" s="124"/>
      <c r="N27" s="124"/>
      <c r="O27" s="124"/>
      <c r="P27" s="124"/>
    </row>
    <row r="28" spans="2:29">
      <c r="M28" s="124"/>
      <c r="N28" s="124"/>
      <c r="O28" s="124"/>
      <c r="P28" s="124"/>
    </row>
    <row r="29" spans="2:29">
      <c r="M29" s="124"/>
      <c r="N29" s="124"/>
      <c r="O29" s="124"/>
      <c r="P29" s="124"/>
    </row>
    <row r="30" spans="2:29">
      <c r="M30" s="124"/>
      <c r="N30" s="124"/>
      <c r="O30" s="124"/>
      <c r="P30" s="124"/>
    </row>
    <row r="31" spans="2:29">
      <c r="M31" s="124"/>
      <c r="N31" s="124"/>
      <c r="O31" s="124"/>
      <c r="P31" s="124"/>
    </row>
    <row r="32" spans="2:29">
      <c r="M32" s="124"/>
      <c r="N32" s="124"/>
      <c r="O32" s="124"/>
      <c r="P32" s="124"/>
    </row>
    <row r="33" spans="13:16">
      <c r="M33" s="124"/>
      <c r="N33" s="124"/>
      <c r="O33" s="124"/>
      <c r="P33" s="124"/>
    </row>
    <row r="34" spans="13:16">
      <c r="M34" s="124"/>
      <c r="N34" s="124"/>
      <c r="O34" s="124"/>
      <c r="P34" s="124"/>
    </row>
    <row r="35" spans="13:16">
      <c r="M35" s="124"/>
      <c r="N35" s="124"/>
      <c r="O35" s="124"/>
      <c r="P35" s="124"/>
    </row>
    <row r="36" spans="13:16">
      <c r="M36" s="124"/>
      <c r="N36" s="124"/>
      <c r="O36" s="124"/>
      <c r="P36" s="124"/>
    </row>
    <row r="37" spans="13:16">
      <c r="M37" s="124"/>
      <c r="N37" s="124"/>
      <c r="O37" s="124"/>
      <c r="P37" s="124"/>
    </row>
    <row r="38" spans="13:16">
      <c r="M38" s="124"/>
      <c r="N38" s="124"/>
      <c r="O38" s="124"/>
      <c r="P38" s="124"/>
    </row>
    <row r="39" spans="13:16">
      <c r="M39" s="124"/>
      <c r="N39" s="124"/>
      <c r="O39" s="124"/>
      <c r="P39" s="124"/>
    </row>
    <row r="40" spans="13:16">
      <c r="M40" s="124"/>
      <c r="N40" s="124"/>
      <c r="O40" s="124"/>
      <c r="P40" s="124"/>
    </row>
    <row r="41" spans="13:16">
      <c r="M41" s="124"/>
      <c r="N41" s="124"/>
      <c r="O41" s="124"/>
      <c r="P41" s="124"/>
    </row>
    <row r="42" spans="13:16">
      <c r="M42" s="124"/>
      <c r="N42" s="124"/>
      <c r="O42" s="124"/>
      <c r="P42" s="124"/>
    </row>
    <row r="43" spans="13:16">
      <c r="M43" s="124"/>
      <c r="N43" s="124"/>
      <c r="O43" s="124"/>
      <c r="P43" s="124"/>
    </row>
    <row r="44" spans="13:16">
      <c r="M44" s="124"/>
      <c r="N44" s="124"/>
      <c r="O44" s="124"/>
      <c r="P44" s="124"/>
    </row>
    <row r="45" spans="13:16">
      <c r="M45" s="124"/>
      <c r="N45" s="124"/>
      <c r="O45" s="124"/>
      <c r="P45" s="12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4"/>
  <sheetViews>
    <sheetView zoomScaleNormal="100" workbookViewId="0">
      <selection activeCell="P21" sqref="P21"/>
    </sheetView>
  </sheetViews>
  <sheetFormatPr defaultColWidth="8.5546875" defaultRowHeight="13.2"/>
  <cols>
    <col min="1" max="1" width="3.44140625" style="19" customWidth="1"/>
    <col min="2" max="2" width="12.44140625" style="62" customWidth="1"/>
    <col min="3" max="3" width="7.88671875" style="62" customWidth="1"/>
    <col min="4" max="4" width="8.88671875" style="62" customWidth="1"/>
    <col min="5" max="5" width="3.44140625" style="62" customWidth="1"/>
    <col min="6" max="8" width="7.5546875" style="62" customWidth="1"/>
    <col min="9" max="9" width="3.5546875" style="62" customWidth="1"/>
    <col min="10" max="10" width="5.5546875" style="71" customWidth="1"/>
    <col min="11" max="11" width="12" style="71" customWidth="1"/>
    <col min="12" max="12" width="5.5546875" style="71" customWidth="1"/>
    <col min="13" max="13" width="8.5546875" style="4"/>
    <col min="14" max="20" width="8.88671875" style="4" bestFit="1" customWidth="1"/>
    <col min="21" max="21" width="10.5546875" style="4" bestFit="1" customWidth="1"/>
    <col min="22" max="23" width="8.88671875" style="4" bestFit="1" customWidth="1"/>
    <col min="24" max="24" width="12.44140625" style="4" customWidth="1"/>
    <col min="25" max="16384" width="8.5546875" style="4"/>
  </cols>
  <sheetData>
    <row r="1" spans="1:14" s="6" customFormat="1" ht="24.75" customHeight="1">
      <c r="A1" s="19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11"/>
    </row>
    <row r="2" spans="1:14" s="6" customFormat="1" ht="26.1" customHeight="1">
      <c r="A2" s="19"/>
      <c r="B2" s="246" t="s">
        <v>82</v>
      </c>
      <c r="C2" s="246"/>
      <c r="D2" s="246"/>
      <c r="E2" s="62"/>
      <c r="F2" s="247" t="s">
        <v>83</v>
      </c>
      <c r="G2" s="247"/>
      <c r="H2" s="247"/>
      <c r="I2" s="62"/>
      <c r="J2" s="247" t="s">
        <v>84</v>
      </c>
      <c r="K2" s="247"/>
      <c r="L2" s="247"/>
      <c r="M2" s="11"/>
      <c r="N2" s="10" t="s">
        <v>246</v>
      </c>
    </row>
    <row r="3" spans="1:14" s="6" customFormat="1" ht="6" customHeight="1">
      <c r="A3" s="19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11"/>
    </row>
    <row r="4" spans="1:14" s="6" customFormat="1" ht="14.4">
      <c r="A4" s="19"/>
      <c r="B4" s="63" t="s">
        <v>79</v>
      </c>
      <c r="C4" s="134" t="s">
        <v>19</v>
      </c>
      <c r="D4" s="134" t="s">
        <v>3</v>
      </c>
      <c r="E4" s="135"/>
      <c r="F4" s="63" t="s">
        <v>79</v>
      </c>
      <c r="G4" s="134" t="s">
        <v>19</v>
      </c>
      <c r="H4" s="134" t="s">
        <v>3</v>
      </c>
      <c r="I4" s="62"/>
      <c r="J4" s="63" t="s">
        <v>79</v>
      </c>
      <c r="K4" s="51" t="s">
        <v>19</v>
      </c>
      <c r="L4" s="63" t="s">
        <v>3</v>
      </c>
      <c r="M4" s="11"/>
    </row>
    <row r="5" spans="1:14" s="6" customFormat="1" ht="18" customHeight="1">
      <c r="A5" s="19"/>
      <c r="B5" s="88">
        <v>1961</v>
      </c>
      <c r="C5" s="136">
        <v>343104</v>
      </c>
      <c r="D5" s="136">
        <v>4294004</v>
      </c>
      <c r="E5" s="137"/>
      <c r="F5" s="65">
        <v>1961</v>
      </c>
      <c r="G5" s="138">
        <v>4760.759</v>
      </c>
      <c r="H5" s="136">
        <v>50623.569000000003</v>
      </c>
      <c r="I5" s="62"/>
      <c r="J5" s="66">
        <v>1961</v>
      </c>
      <c r="K5" s="67">
        <f>C5/G5</f>
        <v>72.069180565535873</v>
      </c>
      <c r="L5" s="67">
        <f>D5/H5</f>
        <v>84.82222974045942</v>
      </c>
      <c r="M5" s="11"/>
    </row>
    <row r="6" spans="1:14" s="6" customFormat="1" ht="12.75" customHeight="1">
      <c r="A6" s="19"/>
      <c r="B6" s="88">
        <v>1970</v>
      </c>
      <c r="C6" s="136">
        <v>313872</v>
      </c>
      <c r="D6" s="136">
        <v>3607298</v>
      </c>
      <c r="E6" s="137"/>
      <c r="F6" s="65">
        <v>1971</v>
      </c>
      <c r="G6" s="138">
        <v>5059.348</v>
      </c>
      <c r="H6" s="136">
        <v>54136.546999999999</v>
      </c>
      <c r="I6" s="62"/>
      <c r="J6" s="66">
        <v>1970</v>
      </c>
      <c r="K6" s="67">
        <f t="shared" ref="K6:K11" si="0">C6/G6</f>
        <v>62.038033359239172</v>
      </c>
      <c r="L6" s="67">
        <f t="shared" ref="L6:L11" si="1">D6/H6</f>
        <v>66.633322587050117</v>
      </c>
      <c r="M6" s="11"/>
    </row>
    <row r="7" spans="1:14" s="6" customFormat="1" ht="12.75" customHeight="1">
      <c r="A7" s="19"/>
      <c r="B7" s="88">
        <v>1982</v>
      </c>
      <c r="C7" s="136">
        <v>292808</v>
      </c>
      <c r="D7" s="136">
        <v>3269170</v>
      </c>
      <c r="E7" s="137"/>
      <c r="F7" s="65">
        <v>1981</v>
      </c>
      <c r="G7" s="138">
        <v>5463.134</v>
      </c>
      <c r="H7" s="136">
        <v>56556.911</v>
      </c>
      <c r="I7" s="62"/>
      <c r="J7" s="66">
        <v>1982</v>
      </c>
      <c r="K7" s="67">
        <f t="shared" si="0"/>
        <v>53.597074499728542</v>
      </c>
      <c r="L7" s="67">
        <f t="shared" si="1"/>
        <v>57.80319225708773</v>
      </c>
      <c r="M7" s="11"/>
    </row>
    <row r="8" spans="1:14" s="6" customFormat="1" ht="12.75" customHeight="1">
      <c r="A8" s="19"/>
      <c r="B8" s="88">
        <v>1990</v>
      </c>
      <c r="C8" s="136">
        <v>274862</v>
      </c>
      <c r="D8" s="136">
        <v>3023344</v>
      </c>
      <c r="E8" s="137"/>
      <c r="F8" s="65">
        <v>1991</v>
      </c>
      <c r="G8" s="138">
        <v>5630.28</v>
      </c>
      <c r="H8" s="136">
        <v>56778.031000000003</v>
      </c>
      <c r="I8" s="62"/>
      <c r="J8" s="66">
        <v>1990</v>
      </c>
      <c r="K8" s="67">
        <f t="shared" si="0"/>
        <v>48.818531227576607</v>
      </c>
      <c r="L8" s="67">
        <f t="shared" si="1"/>
        <v>53.248482674575307</v>
      </c>
      <c r="M8" s="11"/>
    </row>
    <row r="9" spans="1:14" s="6" customFormat="1" ht="12.75" customHeight="1">
      <c r="A9" s="19"/>
      <c r="B9" s="88">
        <v>2000</v>
      </c>
      <c r="C9" s="136">
        <v>234335</v>
      </c>
      <c r="D9" s="136">
        <v>2396274</v>
      </c>
      <c r="E9" s="137"/>
      <c r="F9" s="68">
        <v>2001</v>
      </c>
      <c r="G9" s="138">
        <v>5701.9309999999996</v>
      </c>
      <c r="H9" s="136">
        <v>56995.743999999999</v>
      </c>
      <c r="I9" s="62"/>
      <c r="J9" s="69">
        <v>2000</v>
      </c>
      <c r="K9" s="67">
        <f t="shared" si="0"/>
        <v>41.097480835878237</v>
      </c>
      <c r="L9" s="67">
        <f t="shared" si="1"/>
        <v>42.043033950043707</v>
      </c>
      <c r="M9" s="11"/>
    </row>
    <row r="10" spans="1:14" s="6" customFormat="1" ht="12.75" customHeight="1">
      <c r="A10" s="19"/>
      <c r="B10" s="88">
        <v>2010</v>
      </c>
      <c r="C10" s="136">
        <v>136872</v>
      </c>
      <c r="D10" s="136">
        <v>1620884</v>
      </c>
      <c r="E10" s="137"/>
      <c r="F10" s="68">
        <v>2011</v>
      </c>
      <c r="G10" s="138">
        <v>5766.81</v>
      </c>
      <c r="H10" s="136">
        <v>59433.743999999999</v>
      </c>
      <c r="I10" s="62"/>
      <c r="J10" s="69">
        <v>2010</v>
      </c>
      <c r="K10" s="67">
        <f t="shared" si="0"/>
        <v>23.734438970592059</v>
      </c>
      <c r="L10" s="67">
        <f t="shared" si="1"/>
        <v>27.272116661538266</v>
      </c>
      <c r="M10" s="9"/>
    </row>
    <row r="11" spans="1:14" s="6" customFormat="1" ht="12.75" customHeight="1">
      <c r="A11" s="19"/>
      <c r="B11" s="88">
        <v>2020</v>
      </c>
      <c r="C11" s="136">
        <v>79440</v>
      </c>
      <c r="D11" s="136">
        <v>1118014</v>
      </c>
      <c r="E11" s="137"/>
      <c r="F11" s="68">
        <v>2021</v>
      </c>
      <c r="G11" s="138">
        <v>5624.42</v>
      </c>
      <c r="H11" s="136">
        <v>59030.133000000002</v>
      </c>
      <c r="I11" s="62"/>
      <c r="J11" s="69">
        <v>2020</v>
      </c>
      <c r="K11" s="67">
        <f t="shared" si="0"/>
        <v>14.124123020684799</v>
      </c>
      <c r="L11" s="67">
        <f t="shared" si="1"/>
        <v>18.93971677143265</v>
      </c>
      <c r="M11" s="9"/>
    </row>
    <row r="12" spans="1:14" s="6" customFormat="1" ht="12.75" customHeight="1">
      <c r="A12" s="19"/>
      <c r="B12" s="62"/>
      <c r="C12" s="62"/>
      <c r="D12" s="62"/>
      <c r="E12" s="62"/>
      <c r="F12" s="62"/>
      <c r="G12" s="71"/>
      <c r="H12" s="62"/>
      <c r="I12" s="62"/>
      <c r="J12" s="62"/>
      <c r="K12" s="62"/>
      <c r="L12" s="62"/>
      <c r="M12" s="9"/>
    </row>
    <row r="13" spans="1:14" s="6" customFormat="1" ht="12.75" customHeight="1">
      <c r="A13" s="19"/>
      <c r="B13" s="70"/>
      <c r="C13" s="70"/>
      <c r="D13" s="62"/>
      <c r="E13" s="62"/>
      <c r="F13" s="62"/>
      <c r="G13" s="71"/>
      <c r="H13" s="62"/>
      <c r="I13" s="62"/>
      <c r="J13" s="62"/>
      <c r="K13" s="62"/>
      <c r="L13" s="62"/>
      <c r="M13" s="9"/>
    </row>
    <row r="14" spans="1:14" s="6" customFormat="1" ht="12.75" customHeight="1">
      <c r="A14" s="19"/>
      <c r="B14" s="70"/>
      <c r="C14" s="70"/>
      <c r="D14" s="62"/>
      <c r="E14" s="62"/>
      <c r="F14" s="62"/>
      <c r="G14" s="71"/>
      <c r="H14" s="62"/>
      <c r="I14" s="62"/>
      <c r="J14" s="62"/>
      <c r="K14" s="62"/>
      <c r="L14" s="62"/>
      <c r="M14" s="9"/>
    </row>
    <row r="15" spans="1:14" s="6" customFormat="1" ht="12">
      <c r="A15" s="19"/>
      <c r="B15" s="62"/>
      <c r="C15" s="62"/>
      <c r="D15" s="62"/>
      <c r="E15" s="62"/>
      <c r="F15" s="62"/>
      <c r="G15" s="62"/>
      <c r="H15" s="62"/>
      <c r="I15" s="62"/>
      <c r="J15" s="71"/>
      <c r="K15" s="71"/>
      <c r="L15" s="71"/>
    </row>
    <row r="17" spans="1:23">
      <c r="N17" s="36" t="s">
        <v>85</v>
      </c>
    </row>
    <row r="18" spans="1:23">
      <c r="N18" s="36"/>
    </row>
    <row r="19" spans="1:23" ht="23.1" customHeight="1">
      <c r="B19" s="246" t="s">
        <v>86</v>
      </c>
      <c r="C19" s="246"/>
      <c r="D19" s="246"/>
      <c r="E19" s="73"/>
      <c r="F19" s="247" t="s">
        <v>83</v>
      </c>
      <c r="G19" s="247"/>
      <c r="H19" s="247"/>
      <c r="I19" s="74"/>
      <c r="J19" s="247" t="s">
        <v>87</v>
      </c>
      <c r="K19" s="247"/>
      <c r="L19" s="247"/>
    </row>
    <row r="20" spans="1:23">
      <c r="J20" s="62"/>
      <c r="K20" s="62"/>
      <c r="L20" s="62"/>
    </row>
    <row r="21" spans="1:23">
      <c r="B21" s="63" t="s">
        <v>79</v>
      </c>
      <c r="C21" s="134" t="s">
        <v>19</v>
      </c>
      <c r="D21" s="134" t="s">
        <v>3</v>
      </c>
      <c r="E21" s="135"/>
      <c r="F21" s="63" t="s">
        <v>79</v>
      </c>
      <c r="G21" s="134" t="s">
        <v>19</v>
      </c>
      <c r="H21" s="134" t="s">
        <v>3</v>
      </c>
      <c r="I21" s="64"/>
      <c r="J21" s="63" t="s">
        <v>79</v>
      </c>
      <c r="K21" s="51" t="s">
        <v>19</v>
      </c>
      <c r="L21" s="63" t="s">
        <v>3</v>
      </c>
    </row>
    <row r="22" spans="1:23">
      <c r="B22" s="65">
        <v>1951</v>
      </c>
      <c r="C22" s="75">
        <v>122670</v>
      </c>
      <c r="D22" s="75">
        <v>1631467</v>
      </c>
      <c r="E22" s="72"/>
      <c r="F22" s="65">
        <v>1951</v>
      </c>
      <c r="G22" s="32">
        <v>4346.2640000000001</v>
      </c>
      <c r="H22" s="32">
        <v>47515.536999999997</v>
      </c>
      <c r="I22" s="76"/>
      <c r="J22" s="77">
        <v>1951</v>
      </c>
      <c r="K22" s="67">
        <f t="shared" ref="K22:L29" si="2">C22/G22</f>
        <v>28.22424040509274</v>
      </c>
      <c r="L22" s="67">
        <f t="shared" si="2"/>
        <v>34.335442741602606</v>
      </c>
    </row>
    <row r="23" spans="1:23">
      <c r="B23" s="65">
        <v>1961</v>
      </c>
      <c r="C23" s="75">
        <v>149200</v>
      </c>
      <c r="D23" s="75">
        <v>2035039</v>
      </c>
      <c r="E23" s="72"/>
      <c r="F23" s="65">
        <v>1961</v>
      </c>
      <c r="G23" s="32">
        <v>4760.759</v>
      </c>
      <c r="H23" s="32">
        <v>50623.569000000003</v>
      </c>
      <c r="I23" s="76"/>
      <c r="J23" s="77">
        <v>1961</v>
      </c>
      <c r="K23" s="67">
        <f t="shared" si="2"/>
        <v>31.339540606865416</v>
      </c>
      <c r="L23" s="67">
        <f t="shared" si="2"/>
        <v>40.199437538668995</v>
      </c>
    </row>
    <row r="24" spans="1:23">
      <c r="B24" s="65">
        <v>1971</v>
      </c>
      <c r="C24" s="75">
        <v>163385</v>
      </c>
      <c r="D24" s="75">
        <v>2389102</v>
      </c>
      <c r="E24" s="72"/>
      <c r="F24" s="65">
        <v>1971</v>
      </c>
      <c r="G24" s="32">
        <v>5059.348</v>
      </c>
      <c r="H24" s="32">
        <v>54136.546999999999</v>
      </c>
      <c r="I24" s="76"/>
      <c r="J24" s="77">
        <v>1971</v>
      </c>
      <c r="K24" s="67">
        <f t="shared" si="2"/>
        <v>32.293686854511691</v>
      </c>
      <c r="L24" s="67">
        <f t="shared" si="2"/>
        <v>44.131037762715088</v>
      </c>
    </row>
    <row r="25" spans="1:23">
      <c r="B25" s="65">
        <v>1981</v>
      </c>
      <c r="C25" s="75">
        <v>193307</v>
      </c>
      <c r="D25" s="75">
        <v>3044262</v>
      </c>
      <c r="E25" s="72"/>
      <c r="F25" s="65">
        <v>1981</v>
      </c>
      <c r="G25" s="32">
        <v>5463.134</v>
      </c>
      <c r="H25" s="32">
        <v>56556.911</v>
      </c>
      <c r="I25" s="76"/>
      <c r="J25" s="77">
        <v>1981</v>
      </c>
      <c r="K25" s="67">
        <f t="shared" si="2"/>
        <v>35.383902353484281</v>
      </c>
      <c r="L25" s="67">
        <f t="shared" si="2"/>
        <v>53.826525285300676</v>
      </c>
    </row>
    <row r="26" spans="1:23">
      <c r="B26" s="65">
        <v>1991</v>
      </c>
      <c r="C26" s="75">
        <v>221620</v>
      </c>
      <c r="D26" s="75">
        <v>3161689</v>
      </c>
      <c r="E26" s="72"/>
      <c r="F26" s="65">
        <v>1991</v>
      </c>
      <c r="G26" s="32">
        <v>5630.28</v>
      </c>
      <c r="H26" s="32">
        <v>56778.031000000003</v>
      </c>
      <c r="I26" s="76"/>
      <c r="J26" s="77">
        <v>1991</v>
      </c>
      <c r="K26" s="67">
        <f t="shared" si="2"/>
        <v>39.362163160624341</v>
      </c>
      <c r="L26" s="67">
        <f t="shared" si="2"/>
        <v>55.685076504326119</v>
      </c>
    </row>
    <row r="27" spans="1:23">
      <c r="B27" s="68">
        <v>2001</v>
      </c>
      <c r="C27" s="75">
        <v>256925</v>
      </c>
      <c r="D27" s="75">
        <v>3566745</v>
      </c>
      <c r="E27" s="72"/>
      <c r="F27" s="68">
        <v>2001</v>
      </c>
      <c r="G27" s="32">
        <v>5701.9309999999996</v>
      </c>
      <c r="H27" s="32">
        <v>56995.743999999999</v>
      </c>
      <c r="I27" s="76"/>
      <c r="J27" s="77">
        <v>2001</v>
      </c>
      <c r="K27" s="67">
        <f t="shared" si="2"/>
        <v>45.05929657865029</v>
      </c>
      <c r="L27" s="67">
        <f t="shared" si="2"/>
        <v>62.57914626046464</v>
      </c>
    </row>
    <row r="28" spans="1:23">
      <c r="B28" s="68">
        <v>2011</v>
      </c>
      <c r="C28" s="75">
        <v>360061</v>
      </c>
      <c r="D28" s="75">
        <v>4775856</v>
      </c>
      <c r="E28" s="72"/>
      <c r="F28" s="68">
        <v>2011</v>
      </c>
      <c r="G28" s="32">
        <v>5766.81</v>
      </c>
      <c r="H28" s="32">
        <v>59433.743999999999</v>
      </c>
      <c r="I28" s="76"/>
      <c r="J28" s="77">
        <v>2011</v>
      </c>
      <c r="K28" s="67">
        <f t="shared" si="2"/>
        <v>62.436771802781777</v>
      </c>
      <c r="L28" s="67">
        <f t="shared" si="2"/>
        <v>80.35596747867676</v>
      </c>
    </row>
    <row r="29" spans="1:23">
      <c r="B29" s="68">
        <v>2021</v>
      </c>
      <c r="C29" s="75">
        <v>419752</v>
      </c>
      <c r="D29" s="75">
        <v>5144482</v>
      </c>
      <c r="E29" s="72"/>
      <c r="F29" s="68">
        <v>2021</v>
      </c>
      <c r="G29" s="32">
        <v>5624.42</v>
      </c>
      <c r="H29" s="32">
        <v>59030.133000000002</v>
      </c>
      <c r="I29" s="76"/>
      <c r="J29" s="77">
        <v>2023</v>
      </c>
      <c r="K29" s="67">
        <f t="shared" si="2"/>
        <v>74.630272988148107</v>
      </c>
      <c r="L29" s="67">
        <f t="shared" si="2"/>
        <v>87.150100102264716</v>
      </c>
    </row>
    <row r="30" spans="1:23">
      <c r="A30" s="62"/>
    </row>
    <row r="31" spans="1:23"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</row>
    <row r="32" spans="1:23"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</row>
    <row r="33" spans="13:23"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</row>
    <row r="34" spans="13:23"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</row>
    <row r="35" spans="13:23"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</row>
    <row r="36" spans="13:23"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</row>
    <row r="37" spans="13:23"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</row>
    <row r="38" spans="13:23"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</row>
    <row r="39" spans="13:23"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</row>
    <row r="40" spans="13:23"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</row>
    <row r="41" spans="13:23"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</row>
    <row r="42" spans="13:23"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</row>
    <row r="43" spans="13:23"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</row>
    <row r="44" spans="13:23"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</row>
    <row r="45" spans="13:23"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</row>
    <row r="46" spans="13:23"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</row>
    <row r="47" spans="13:23"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</row>
    <row r="48" spans="13:23"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</row>
    <row r="49" spans="13:23"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</row>
    <row r="50" spans="13:23"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</row>
    <row r="51" spans="13:23"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</row>
    <row r="52" spans="13:23"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</row>
    <row r="53" spans="13:23"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</row>
    <row r="54" spans="13:23"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H2" sqref="H2"/>
    </sheetView>
  </sheetViews>
  <sheetFormatPr defaultRowHeight="14.4"/>
  <cols>
    <col min="1" max="1" width="3.44140625" style="19" customWidth="1"/>
    <col min="2" max="2" width="14.5546875" style="21" bestFit="1" customWidth="1"/>
    <col min="3" max="3" width="8.5546875" style="21" customWidth="1"/>
    <col min="4" max="5" width="9.5546875" style="21" customWidth="1"/>
  </cols>
  <sheetData>
    <row r="2" spans="2:8" ht="32.85" customHeight="1">
      <c r="B2" s="30"/>
      <c r="C2" s="30"/>
      <c r="D2" s="89" t="s">
        <v>19</v>
      </c>
      <c r="E2" s="89" t="s">
        <v>3</v>
      </c>
      <c r="H2" s="10" t="s">
        <v>223</v>
      </c>
    </row>
    <row r="3" spans="2:8">
      <c r="B3" s="89" t="s">
        <v>88</v>
      </c>
      <c r="C3" s="22" t="s">
        <v>191</v>
      </c>
      <c r="D3" s="90">
        <v>3.3</v>
      </c>
      <c r="E3" s="90">
        <v>6.3594478498222431</v>
      </c>
    </row>
    <row r="4" spans="2:8">
      <c r="B4" s="89"/>
      <c r="C4" s="22" t="s">
        <v>192</v>
      </c>
      <c r="D4" s="90">
        <v>12.1</v>
      </c>
      <c r="E4" s="90">
        <v>14.335683517239115</v>
      </c>
      <c r="F4" s="1"/>
    </row>
    <row r="5" spans="2:8" ht="24">
      <c r="B5" s="89" t="s">
        <v>194</v>
      </c>
      <c r="C5" s="224" t="s">
        <v>193</v>
      </c>
      <c r="D5" s="90">
        <v>11.9</v>
      </c>
      <c r="E5" s="90">
        <v>10.42</v>
      </c>
      <c r="F5" s="1"/>
    </row>
    <row r="6" spans="2:8" ht="24">
      <c r="B6" s="89" t="s">
        <v>89</v>
      </c>
      <c r="C6" s="22" t="s">
        <v>195</v>
      </c>
      <c r="D6" s="90">
        <v>24</v>
      </c>
      <c r="E6" s="90">
        <v>25.68955238471332</v>
      </c>
      <c r="F6" s="1"/>
    </row>
    <row r="7" spans="2:8">
      <c r="B7" s="89"/>
      <c r="C7" s="89" t="s">
        <v>90</v>
      </c>
      <c r="D7" s="90">
        <v>48.7</v>
      </c>
      <c r="E7" s="90">
        <v>43.187465639923964</v>
      </c>
      <c r="F7" s="1"/>
    </row>
    <row r="8" spans="2:8">
      <c r="B8" s="29"/>
      <c r="C8" s="29"/>
      <c r="D8" s="29"/>
      <c r="E8" s="29"/>
      <c r="F8" s="1"/>
    </row>
    <row r="9" spans="2:8">
      <c r="B9" s="29"/>
      <c r="C9" s="29"/>
      <c r="D9" s="128"/>
      <c r="E9" s="29"/>
      <c r="F9" s="1"/>
    </row>
    <row r="10" spans="2:8">
      <c r="B10" s="29"/>
      <c r="C10" s="29"/>
      <c r="D10" s="29"/>
      <c r="E10" s="29"/>
      <c r="F10" s="1"/>
    </row>
    <row r="13" spans="2:8">
      <c r="H13" s="36" t="s">
        <v>91</v>
      </c>
    </row>
    <row r="14" spans="2:8">
      <c r="H14" s="17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zoomScaleNormal="100" workbookViewId="0">
      <selection activeCell="K2" sqref="K2"/>
    </sheetView>
  </sheetViews>
  <sheetFormatPr defaultColWidth="8.5546875" defaultRowHeight="14.4"/>
  <cols>
    <col min="1" max="1" width="3.44140625" style="19" customWidth="1"/>
    <col min="2" max="2" width="12.44140625" style="92" customWidth="1"/>
    <col min="3" max="3" width="8.5546875" style="92"/>
    <col min="4" max="9" width="7.5546875" style="92" customWidth="1"/>
    <col min="10" max="16384" width="8.5546875" style="15"/>
  </cols>
  <sheetData>
    <row r="2" spans="2:11">
      <c r="B2" s="102" t="s">
        <v>92</v>
      </c>
      <c r="C2" s="91"/>
      <c r="D2" s="94" t="s">
        <v>93</v>
      </c>
      <c r="E2" s="94" t="s">
        <v>94</v>
      </c>
      <c r="F2" s="94" t="s">
        <v>95</v>
      </c>
      <c r="G2" s="94" t="s">
        <v>96</v>
      </c>
      <c r="H2" s="94" t="s">
        <v>97</v>
      </c>
      <c r="I2" s="94" t="s">
        <v>73</v>
      </c>
      <c r="K2" s="10" t="s">
        <v>224</v>
      </c>
    </row>
    <row r="3" spans="2:11">
      <c r="B3" s="91" t="s">
        <v>98</v>
      </c>
      <c r="C3" s="91" t="s">
        <v>3</v>
      </c>
      <c r="D3" s="93">
        <v>45.434047804201981</v>
      </c>
      <c r="E3" s="93">
        <v>16.87973429416656</v>
      </c>
      <c r="F3" s="93">
        <v>16.035299666734975</v>
      </c>
      <c r="G3" s="93">
        <v>13.994354434822897</v>
      </c>
      <c r="H3" s="93">
        <v>7.6565638000735863</v>
      </c>
      <c r="I3" s="93">
        <v>100</v>
      </c>
    </row>
    <row r="4" spans="2:11" ht="16.5" customHeight="1">
      <c r="B4" s="91"/>
      <c r="C4" s="91" t="s">
        <v>2</v>
      </c>
      <c r="D4" s="93">
        <v>0.33</v>
      </c>
      <c r="E4" s="93">
        <v>6.08</v>
      </c>
      <c r="F4" s="93">
        <v>16.829999999999998</v>
      </c>
      <c r="G4" s="93">
        <v>43.97</v>
      </c>
      <c r="H4" s="93">
        <v>32.79</v>
      </c>
      <c r="I4" s="93">
        <v>100</v>
      </c>
    </row>
    <row r="5" spans="2:11">
      <c r="B5" s="91" t="s">
        <v>70</v>
      </c>
      <c r="C5" s="91"/>
      <c r="D5" s="93"/>
      <c r="E5" s="93"/>
      <c r="F5" s="93"/>
      <c r="G5" s="93"/>
      <c r="H5" s="93"/>
      <c r="I5" s="93"/>
    </row>
    <row r="6" spans="2:11">
      <c r="B6" s="91" t="s">
        <v>99</v>
      </c>
      <c r="C6" s="91" t="s">
        <v>3</v>
      </c>
      <c r="D6" s="93">
        <v>26.799949386308995</v>
      </c>
      <c r="E6" s="93">
        <v>18.575224598253829</v>
      </c>
      <c r="F6" s="93">
        <v>19.815260027837532</v>
      </c>
      <c r="G6" s="93">
        <v>19.865873718840945</v>
      </c>
      <c r="H6" s="93">
        <v>14.943692268758699</v>
      </c>
      <c r="I6" s="93">
        <v>100</v>
      </c>
    </row>
    <row r="7" spans="2:11">
      <c r="B7" s="91"/>
      <c r="C7" s="91" t="s">
        <v>19</v>
      </c>
      <c r="D7" s="93">
        <v>0.36</v>
      </c>
      <c r="E7" s="93">
        <v>7.64</v>
      </c>
      <c r="F7" s="93">
        <v>20.18</v>
      </c>
      <c r="G7" s="93">
        <v>41.09</v>
      </c>
      <c r="H7" s="93">
        <v>30.73</v>
      </c>
      <c r="I7" s="93">
        <v>100</v>
      </c>
    </row>
    <row r="9" spans="2:11">
      <c r="B9" s="104"/>
      <c r="D9" s="105"/>
      <c r="E9" s="105"/>
      <c r="F9" s="105"/>
      <c r="G9" s="105"/>
      <c r="H9" s="105"/>
      <c r="I9" s="105"/>
    </row>
    <row r="10" spans="2:11">
      <c r="D10" s="106"/>
      <c r="E10" s="106"/>
      <c r="F10" s="106"/>
      <c r="G10" s="106"/>
      <c r="H10" s="106"/>
      <c r="I10" s="106"/>
    </row>
    <row r="11" spans="2:11">
      <c r="D11" s="106"/>
      <c r="E11" s="106"/>
      <c r="F11" s="106"/>
      <c r="G11" s="106"/>
      <c r="H11" s="106"/>
      <c r="I11" s="106"/>
    </row>
    <row r="12" spans="2:11">
      <c r="D12" s="107"/>
      <c r="E12" s="107"/>
      <c r="F12" s="107"/>
      <c r="G12" s="107"/>
      <c r="H12" s="107"/>
      <c r="I12" s="107"/>
    </row>
    <row r="13" spans="2:11">
      <c r="D13" s="106"/>
      <c r="E13" s="106"/>
      <c r="F13" s="106"/>
      <c r="G13" s="106"/>
      <c r="H13" s="106"/>
      <c r="I13" s="106"/>
    </row>
    <row r="14" spans="2:11">
      <c r="D14" s="106"/>
      <c r="E14" s="106"/>
      <c r="F14" s="106"/>
      <c r="G14" s="106"/>
      <c r="H14" s="106"/>
      <c r="I14" s="106"/>
    </row>
    <row r="15" spans="2:11">
      <c r="K15" s="36" t="s">
        <v>100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0"/>
  <sheetViews>
    <sheetView topLeftCell="A4" zoomScaleNormal="100" workbookViewId="0">
      <selection activeCell="T10" sqref="T10"/>
    </sheetView>
  </sheetViews>
  <sheetFormatPr defaultRowHeight="14.4"/>
  <cols>
    <col min="1" max="1" width="3.44140625" style="19" customWidth="1"/>
    <col min="2" max="2" width="13.5546875" style="21" customWidth="1"/>
    <col min="3" max="21" width="7.109375" style="21" customWidth="1"/>
  </cols>
  <sheetData>
    <row r="2" spans="1:22" s="12" customFormat="1" ht="36">
      <c r="A2" s="19"/>
      <c r="B2" s="121" t="s">
        <v>101</v>
      </c>
      <c r="C2" s="84">
        <v>1861</v>
      </c>
      <c r="D2" s="84">
        <v>1871</v>
      </c>
      <c r="E2" s="84">
        <v>1881</v>
      </c>
      <c r="F2" s="84"/>
      <c r="G2" s="84">
        <v>1901</v>
      </c>
      <c r="H2" s="84">
        <v>1911</v>
      </c>
      <c r="I2" s="84">
        <v>1921</v>
      </c>
      <c r="J2" s="84">
        <v>1931</v>
      </c>
      <c r="K2" s="84">
        <v>1936</v>
      </c>
      <c r="L2" s="84"/>
      <c r="M2" s="84">
        <v>1951</v>
      </c>
      <c r="N2" s="84">
        <v>1961</v>
      </c>
      <c r="O2" s="84">
        <v>1971</v>
      </c>
      <c r="P2" s="84">
        <v>1981</v>
      </c>
      <c r="Q2" s="84">
        <v>1991</v>
      </c>
      <c r="R2" s="84">
        <v>2001</v>
      </c>
      <c r="S2" s="84">
        <v>2011</v>
      </c>
      <c r="T2" s="84">
        <v>2021</v>
      </c>
      <c r="U2" s="84">
        <v>2024</v>
      </c>
    </row>
    <row r="3" spans="1:22">
      <c r="B3" s="88" t="s">
        <v>102</v>
      </c>
      <c r="C3" s="140">
        <v>100</v>
      </c>
      <c r="D3" s="140">
        <v>101.02886184740616</v>
      </c>
      <c r="E3" s="140">
        <v>110.5737247691259</v>
      </c>
      <c r="F3" s="166"/>
      <c r="G3" s="140">
        <v>128.34121851951329</v>
      </c>
      <c r="H3" s="140">
        <v>155.19905790963372</v>
      </c>
      <c r="I3" s="140">
        <v>177.59849596099414</v>
      </c>
      <c r="J3" s="140">
        <v>171.84472036857218</v>
      </c>
      <c r="K3" s="140">
        <v>178.8959362023015</v>
      </c>
      <c r="L3" s="166"/>
      <c r="M3" s="140">
        <v>208.77838150527862</v>
      </c>
      <c r="N3" s="140">
        <v>244.36915067247901</v>
      </c>
      <c r="O3" s="140">
        <v>253.41197859636799</v>
      </c>
      <c r="P3" s="140">
        <v>250.47827613990873</v>
      </c>
      <c r="Q3" s="140">
        <v>220.51732330640661</v>
      </c>
      <c r="R3" s="140">
        <v>207.52845897981533</v>
      </c>
      <c r="S3" s="140">
        <v>198.74801148689133</v>
      </c>
      <c r="T3" s="140">
        <v>190.30638596781193</v>
      </c>
      <c r="U3" s="140">
        <v>187.80034295394913</v>
      </c>
    </row>
    <row r="4" spans="1:22">
      <c r="B4" s="88" t="s">
        <v>103</v>
      </c>
      <c r="C4" s="140">
        <v>100</v>
      </c>
      <c r="D4" s="140">
        <v>105.89268862390966</v>
      </c>
      <c r="E4" s="140">
        <v>110.78327606792597</v>
      </c>
      <c r="F4" s="166"/>
      <c r="G4" s="140">
        <v>119.54253716168657</v>
      </c>
      <c r="H4" s="140">
        <v>122.56656777738964</v>
      </c>
      <c r="I4" s="140">
        <v>129.47908465721568</v>
      </c>
      <c r="J4" s="140">
        <v>139.58612491331982</v>
      </c>
      <c r="K4" s="140">
        <v>147.60866958294449</v>
      </c>
      <c r="L4" s="166"/>
      <c r="M4" s="140">
        <v>173.90522270942714</v>
      </c>
      <c r="N4" s="140">
        <v>186.56131222073338</v>
      </c>
      <c r="O4" s="140">
        <v>199.81595124011324</v>
      </c>
      <c r="P4" s="140">
        <v>221.62025474851012</v>
      </c>
      <c r="Q4" s="140">
        <v>237.88901807640372</v>
      </c>
      <c r="R4" s="140">
        <v>244.92041064250222</v>
      </c>
      <c r="S4" s="140">
        <v>250.52529497333117</v>
      </c>
      <c r="T4" s="140">
        <v>245.19987278216027</v>
      </c>
      <c r="U4" s="140">
        <v>243.64249701507325</v>
      </c>
    </row>
    <row r="5" spans="1:22">
      <c r="V5" s="36"/>
    </row>
    <row r="7" spans="1:22">
      <c r="B7" s="30"/>
      <c r="C7" s="30">
        <v>1881</v>
      </c>
      <c r="D7" s="30"/>
      <c r="E7" s="30">
        <v>2024</v>
      </c>
      <c r="F7" s="30"/>
      <c r="I7" s="10" t="s">
        <v>225</v>
      </c>
      <c r="L7" s="96"/>
    </row>
    <row r="8" spans="1:22" ht="26.4" customHeight="1">
      <c r="B8" s="89" t="s">
        <v>104</v>
      </c>
      <c r="C8" s="22" t="s">
        <v>105</v>
      </c>
      <c r="D8" s="22" t="s">
        <v>103</v>
      </c>
      <c r="E8" s="22" t="s">
        <v>102</v>
      </c>
      <c r="F8" s="22" t="s">
        <v>103</v>
      </c>
      <c r="I8" s="248"/>
      <c r="J8" s="248"/>
    </row>
    <row r="9" spans="1:22" ht="35.1" customHeight="1">
      <c r="B9" s="95" t="s">
        <v>106</v>
      </c>
      <c r="C9" s="97"/>
      <c r="D9" s="97"/>
      <c r="E9" s="97"/>
      <c r="F9" s="97"/>
      <c r="H9" s="120"/>
      <c r="I9" s="120"/>
      <c r="J9" s="120"/>
      <c r="K9" s="120"/>
    </row>
    <row r="10" spans="1:22">
      <c r="B10" s="95" t="s">
        <v>107</v>
      </c>
      <c r="C10" s="97"/>
      <c r="D10" s="97"/>
      <c r="E10" s="97"/>
      <c r="F10" s="97"/>
      <c r="H10" s="119"/>
      <c r="I10" s="118"/>
      <c r="J10" s="118"/>
    </row>
    <row r="11" spans="1:22">
      <c r="B11" s="95" t="s">
        <v>108</v>
      </c>
      <c r="C11" s="101">
        <v>5.5</v>
      </c>
      <c r="D11" s="101">
        <v>5.6</v>
      </c>
      <c r="E11" s="97">
        <v>21.1</v>
      </c>
      <c r="F11" s="97">
        <v>21.4</v>
      </c>
      <c r="H11" s="119"/>
      <c r="I11" s="118"/>
      <c r="J11" s="118"/>
    </row>
    <row r="12" spans="1:22">
      <c r="B12" s="116"/>
      <c r="C12" s="117"/>
      <c r="D12" s="117"/>
      <c r="E12" s="118"/>
      <c r="F12" s="118"/>
      <c r="G12" s="118"/>
      <c r="H12" s="119"/>
      <c r="I12" s="118"/>
      <c r="J12" s="118"/>
    </row>
    <row r="13" spans="1:22">
      <c r="C13" s="129"/>
      <c r="D13" s="129"/>
      <c r="E13" s="118"/>
      <c r="F13" s="118"/>
      <c r="G13" s="118"/>
      <c r="H13" s="118"/>
      <c r="I13" s="118"/>
      <c r="J13" s="118"/>
    </row>
    <row r="14" spans="1:22">
      <c r="C14" s="129"/>
      <c r="D14" s="129"/>
    </row>
    <row r="19" spans="9:16">
      <c r="I19" s="249" t="s">
        <v>4</v>
      </c>
      <c r="J19" s="249"/>
      <c r="K19" s="249"/>
      <c r="L19" s="249"/>
      <c r="M19" s="249"/>
      <c r="N19" s="249"/>
      <c r="O19" s="249"/>
      <c r="P19" s="249"/>
    </row>
    <row r="20" spans="9:16" ht="21" customHeight="1">
      <c r="I20" s="249" t="s">
        <v>218</v>
      </c>
      <c r="J20" s="249"/>
      <c r="K20" s="249"/>
      <c r="L20" s="249"/>
      <c r="M20" s="249"/>
      <c r="N20" s="249"/>
      <c r="O20" s="249"/>
      <c r="P20" s="249"/>
    </row>
  </sheetData>
  <mergeCells count="3">
    <mergeCell ref="I8:J8"/>
    <mergeCell ref="I19:P19"/>
    <mergeCell ref="I20:P20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G18" sqref="G18"/>
    </sheetView>
  </sheetViews>
  <sheetFormatPr defaultRowHeight="14.4"/>
  <cols>
    <col min="1" max="1" width="3.44140625" style="19" customWidth="1"/>
    <col min="2" max="2" width="8.88671875" style="21"/>
    <col min="3" max="3" width="13" style="21" customWidth="1"/>
    <col min="4" max="5" width="8.88671875" style="21"/>
  </cols>
  <sheetData>
    <row r="2" spans="2:7">
      <c r="B2" s="98"/>
      <c r="G2" s="50" t="s">
        <v>226</v>
      </c>
    </row>
    <row r="4" spans="2:7">
      <c r="B4" s="30"/>
      <c r="C4" s="30"/>
      <c r="D4" s="100" t="s">
        <v>109</v>
      </c>
      <c r="E4" s="100" t="s">
        <v>110</v>
      </c>
    </row>
    <row r="5" spans="2:7">
      <c r="B5" s="30">
        <v>1951</v>
      </c>
      <c r="C5" s="30" t="s">
        <v>102</v>
      </c>
      <c r="D5" s="225">
        <v>5.8169986509007217</v>
      </c>
      <c r="E5" s="225">
        <v>2.3770830242366316</v>
      </c>
    </row>
    <row r="6" spans="2:7">
      <c r="B6" s="30"/>
      <c r="C6" s="30" t="s">
        <v>103</v>
      </c>
      <c r="D6" s="225">
        <v>2.2964594564720513</v>
      </c>
      <c r="E6" s="225">
        <v>0.67697783703924796</v>
      </c>
    </row>
    <row r="7" spans="2:7">
      <c r="B7" s="30">
        <v>1991</v>
      </c>
      <c r="C7" s="30" t="s">
        <v>102</v>
      </c>
      <c r="D7" s="225">
        <v>19.182397537846743</v>
      </c>
      <c r="E7" s="225">
        <v>6.06192444347763</v>
      </c>
    </row>
    <row r="8" spans="2:7">
      <c r="B8" s="30"/>
      <c r="C8" s="30" t="s">
        <v>103</v>
      </c>
      <c r="D8" s="225">
        <v>15.934510878211352</v>
      </c>
      <c r="E8" s="225">
        <v>2.9871391582833997</v>
      </c>
    </row>
    <row r="9" spans="2:7">
      <c r="B9" s="30">
        <v>2024</v>
      </c>
      <c r="C9" s="30" t="s">
        <v>102</v>
      </c>
      <c r="D9" s="225">
        <v>32.5</v>
      </c>
      <c r="E9" s="225">
        <v>17.5</v>
      </c>
    </row>
    <row r="10" spans="2:7">
      <c r="B10" s="30"/>
      <c r="C10" s="30" t="s">
        <v>103</v>
      </c>
      <c r="D10" s="225">
        <v>36.200000000000003</v>
      </c>
      <c r="E10" s="225">
        <v>14.6</v>
      </c>
    </row>
    <row r="13" spans="2:7">
      <c r="D13" s="99"/>
    </row>
    <row r="14" spans="2:7">
      <c r="D14" s="99"/>
    </row>
    <row r="15" spans="2:7">
      <c r="D15" s="99"/>
    </row>
    <row r="16" spans="2:7">
      <c r="D16" s="99"/>
      <c r="G16" s="36" t="s">
        <v>4</v>
      </c>
    </row>
    <row r="17" spans="4:7">
      <c r="D17" s="99"/>
      <c r="G17" s="36" t="s">
        <v>247</v>
      </c>
    </row>
    <row r="18" spans="4:7">
      <c r="D18" s="99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22"/>
  <sheetViews>
    <sheetView zoomScaleNormal="100" workbookViewId="0">
      <selection activeCell="I16" sqref="I16"/>
    </sheetView>
  </sheetViews>
  <sheetFormatPr defaultRowHeight="14.4"/>
  <cols>
    <col min="1" max="1" width="3.44140625" style="19" customWidth="1"/>
    <col min="2" max="2" width="8.88671875" style="21"/>
    <col min="3" max="3" width="12.109375" style="21" customWidth="1"/>
    <col min="4" max="4" width="12" style="21" customWidth="1"/>
    <col min="5" max="6" width="8.88671875" style="21"/>
    <col min="7" max="7" width="10.88671875" style="21" customWidth="1"/>
  </cols>
  <sheetData>
    <row r="2" spans="2:9">
      <c r="B2" s="96" t="s">
        <v>111</v>
      </c>
      <c r="I2" s="10" t="s">
        <v>227</v>
      </c>
    </row>
    <row r="4" spans="2:9">
      <c r="B4" s="30"/>
      <c r="C4" s="30"/>
      <c r="D4" s="43" t="s">
        <v>71</v>
      </c>
      <c r="E4" s="43" t="s">
        <v>72</v>
      </c>
      <c r="F4" s="43" t="s">
        <v>73</v>
      </c>
    </row>
    <row r="5" spans="2:9">
      <c r="B5" s="30">
        <v>1951</v>
      </c>
      <c r="C5" s="30" t="s">
        <v>102</v>
      </c>
      <c r="D5" s="88">
        <v>70.97</v>
      </c>
      <c r="E5" s="88">
        <v>15.32</v>
      </c>
      <c r="F5" s="88">
        <v>41.63</v>
      </c>
    </row>
    <row r="6" spans="2:9">
      <c r="B6" s="30"/>
      <c r="C6" s="30" t="s">
        <v>103</v>
      </c>
      <c r="D6" s="88">
        <v>80.83</v>
      </c>
      <c r="E6" s="88">
        <v>28.73</v>
      </c>
      <c r="F6" s="88">
        <v>54.08</v>
      </c>
    </row>
    <row r="7" spans="2:9">
      <c r="B7" s="30" t="s">
        <v>70</v>
      </c>
      <c r="C7" s="30"/>
      <c r="D7" s="88"/>
      <c r="E7" s="88"/>
      <c r="F7" s="88"/>
    </row>
    <row r="8" spans="2:9">
      <c r="B8" s="30">
        <v>2024</v>
      </c>
      <c r="C8" s="30" t="s">
        <v>102</v>
      </c>
      <c r="D8" s="88">
        <v>60.16</v>
      </c>
      <c r="E8" s="88">
        <v>38.33</v>
      </c>
      <c r="F8" s="88">
        <v>49.09</v>
      </c>
    </row>
    <row r="9" spans="2:9">
      <c r="B9" s="30"/>
      <c r="C9" s="30" t="s">
        <v>103</v>
      </c>
      <c r="D9" s="88">
        <v>64.7</v>
      </c>
      <c r="E9" s="88">
        <v>40.119999999999997</v>
      </c>
      <c r="F9" s="88">
        <v>52.38</v>
      </c>
    </row>
    <row r="15" spans="2:9">
      <c r="B15" s="96" t="s">
        <v>112</v>
      </c>
      <c r="I15" s="36" t="s">
        <v>113</v>
      </c>
    </row>
    <row r="16" spans="2:9">
      <c r="I16" s="36" t="s">
        <v>248</v>
      </c>
    </row>
    <row r="18" spans="2:17">
      <c r="B18" s="30"/>
      <c r="C18" s="30">
        <v>1951</v>
      </c>
      <c r="D18" s="30"/>
      <c r="E18" s="30" t="s">
        <v>70</v>
      </c>
      <c r="F18" s="58">
        <v>2024</v>
      </c>
      <c r="G18" s="30"/>
    </row>
    <row r="19" spans="2:17">
      <c r="B19" s="30"/>
      <c r="C19" s="30" t="s">
        <v>102</v>
      </c>
      <c r="D19" s="30" t="s">
        <v>103</v>
      </c>
      <c r="E19" s="30"/>
      <c r="F19" s="30" t="s">
        <v>102</v>
      </c>
      <c r="G19" s="30" t="s">
        <v>103</v>
      </c>
    </row>
    <row r="20" spans="2:17">
      <c r="B20" s="95" t="s">
        <v>114</v>
      </c>
      <c r="C20" s="139">
        <v>4</v>
      </c>
      <c r="D20" s="139">
        <v>56.2</v>
      </c>
      <c r="E20" s="139"/>
      <c r="F20" s="139">
        <v>0.4</v>
      </c>
      <c r="G20" s="139">
        <v>2.6</v>
      </c>
      <c r="Q20" s="124"/>
    </row>
    <row r="21" spans="2:17">
      <c r="B21" s="95" t="s">
        <v>115</v>
      </c>
      <c r="C21" s="139">
        <v>39.299999999999997</v>
      </c>
      <c r="D21" s="139">
        <v>24.3</v>
      </c>
      <c r="E21" s="139"/>
      <c r="F21" s="139">
        <v>13.4</v>
      </c>
      <c r="G21" s="139">
        <v>20.7</v>
      </c>
      <c r="Q21" s="124"/>
    </row>
    <row r="22" spans="2:17">
      <c r="B22" s="95" t="s">
        <v>89</v>
      </c>
      <c r="C22" s="139">
        <v>56.7</v>
      </c>
      <c r="D22" s="139">
        <v>19.5</v>
      </c>
      <c r="E22" s="139"/>
      <c r="F22" s="139">
        <v>86.3</v>
      </c>
      <c r="G22" s="139">
        <v>76.7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G2" sqref="G2"/>
    </sheetView>
  </sheetViews>
  <sheetFormatPr defaultRowHeight="14.4"/>
  <cols>
    <col min="1" max="1" width="3.44140625" style="8" customWidth="1"/>
    <col min="2" max="2" width="6.44140625" style="21" customWidth="1"/>
    <col min="3" max="5" width="9.5546875" style="21" customWidth="1"/>
  </cols>
  <sheetData>
    <row r="1" spans="2:12">
      <c r="B1" s="29"/>
      <c r="C1" s="29"/>
      <c r="D1" s="29"/>
    </row>
    <row r="2" spans="2:12">
      <c r="B2" s="143"/>
      <c r="C2" s="144" t="s">
        <v>106</v>
      </c>
      <c r="D2" s="144" t="s">
        <v>107</v>
      </c>
      <c r="E2" s="144" t="s">
        <v>108</v>
      </c>
      <c r="G2" s="50" t="s">
        <v>233</v>
      </c>
    </row>
    <row r="3" spans="2:12">
      <c r="B3" s="145">
        <v>1881</v>
      </c>
      <c r="C3" s="146">
        <v>888481</v>
      </c>
      <c r="D3" s="32">
        <v>1847297</v>
      </c>
      <c r="E3" s="143">
        <v>160799</v>
      </c>
    </row>
    <row r="4" spans="2:12">
      <c r="B4" s="145">
        <v>1901</v>
      </c>
      <c r="C4" s="146">
        <v>1065137</v>
      </c>
      <c r="D4" s="32">
        <v>1870978</v>
      </c>
      <c r="E4" s="143">
        <v>222740</v>
      </c>
      <c r="L4" s="124"/>
    </row>
    <row r="5" spans="2:12">
      <c r="B5" s="145">
        <v>1911</v>
      </c>
      <c r="C5" s="146">
        <v>1104559</v>
      </c>
      <c r="D5" s="32">
        <v>1946741</v>
      </c>
      <c r="E5" s="143">
        <v>241965</v>
      </c>
      <c r="L5" s="147"/>
    </row>
    <row r="6" spans="2:12">
      <c r="B6" s="145">
        <v>1921</v>
      </c>
      <c r="C6" s="34">
        <v>1131394</v>
      </c>
      <c r="D6" s="34">
        <v>2128877</v>
      </c>
      <c r="E6" s="143">
        <v>264161</v>
      </c>
      <c r="L6" s="148"/>
    </row>
    <row r="7" spans="2:12">
      <c r="B7" s="145">
        <v>1931</v>
      </c>
      <c r="C7" s="146">
        <v>1183517</v>
      </c>
      <c r="D7" s="32">
        <v>2053591</v>
      </c>
      <c r="E7" s="143">
        <v>256041</v>
      </c>
      <c r="L7" s="147"/>
    </row>
    <row r="8" spans="2:12">
      <c r="B8" s="145">
        <v>1936</v>
      </c>
      <c r="C8" s="146">
        <v>1310532</v>
      </c>
      <c r="D8" s="32">
        <v>2129252</v>
      </c>
      <c r="E8" s="143">
        <v>258308</v>
      </c>
      <c r="L8" s="147"/>
    </row>
    <row r="9" spans="2:12">
      <c r="B9" s="145">
        <v>1951</v>
      </c>
      <c r="C9" s="146">
        <v>1290249</v>
      </c>
      <c r="D9" s="32">
        <v>2773397</v>
      </c>
      <c r="E9" s="143">
        <v>282618</v>
      </c>
      <c r="L9" s="147"/>
    </row>
    <row r="10" spans="2:12">
      <c r="B10" s="149">
        <v>1961</v>
      </c>
      <c r="C10" s="146">
        <v>1379647</v>
      </c>
      <c r="D10" s="32">
        <v>3031463</v>
      </c>
      <c r="E10" s="143">
        <v>349649</v>
      </c>
      <c r="L10" s="147"/>
    </row>
    <row r="11" spans="2:12">
      <c r="B11" s="149">
        <v>1971</v>
      </c>
      <c r="C11" s="146">
        <v>1488225</v>
      </c>
      <c r="D11" s="32">
        <v>3167382</v>
      </c>
      <c r="E11" s="143">
        <v>403003</v>
      </c>
      <c r="L11" s="148"/>
    </row>
    <row r="12" spans="2:12">
      <c r="B12" s="145">
        <v>1981</v>
      </c>
      <c r="C12" s="150">
        <v>1485188</v>
      </c>
      <c r="D12" s="34">
        <v>3448215</v>
      </c>
      <c r="E12" s="143">
        <v>529731</v>
      </c>
    </row>
    <row r="13" spans="2:12">
      <c r="B13" s="149">
        <v>1991</v>
      </c>
      <c r="C13" s="146">
        <v>1211137</v>
      </c>
      <c r="D13" s="32">
        <v>3792788</v>
      </c>
      <c r="E13" s="143">
        <v>626355</v>
      </c>
    </row>
    <row r="14" spans="2:12">
      <c r="B14" s="149">
        <v>2001</v>
      </c>
      <c r="C14" s="146">
        <v>1056708</v>
      </c>
      <c r="D14" s="32">
        <v>3832376</v>
      </c>
      <c r="E14" s="143">
        <v>812847</v>
      </c>
    </row>
    <row r="15" spans="2:12">
      <c r="B15" s="149">
        <v>2011</v>
      </c>
      <c r="C15" s="146">
        <v>932495</v>
      </c>
      <c r="D15" s="32">
        <v>3884284</v>
      </c>
      <c r="E15" s="143">
        <v>950031</v>
      </c>
      <c r="G15" s="18" t="s">
        <v>4</v>
      </c>
    </row>
    <row r="16" spans="2:12">
      <c r="B16" s="149">
        <v>2021</v>
      </c>
      <c r="C16" s="146">
        <v>789360</v>
      </c>
      <c r="D16" s="32">
        <v>3701598</v>
      </c>
      <c r="E16" s="143">
        <v>1133462</v>
      </c>
      <c r="G16" s="17"/>
    </row>
    <row r="17" spans="2:19">
      <c r="B17" s="149">
        <v>2024</v>
      </c>
      <c r="C17" s="146">
        <v>740274</v>
      </c>
      <c r="D17" s="32">
        <v>3648539</v>
      </c>
      <c r="E17" s="143">
        <v>1193524</v>
      </c>
    </row>
    <row r="21" spans="2:19">
      <c r="C21"/>
      <c r="D21"/>
      <c r="E21"/>
    </row>
    <row r="22" spans="2:19">
      <c r="C22"/>
      <c r="D22" s="147"/>
      <c r="E22" s="147"/>
      <c r="F22" s="147"/>
      <c r="G22" s="147"/>
      <c r="H22" s="147"/>
      <c r="I22" s="147"/>
      <c r="J22" s="148"/>
      <c r="R22" s="151"/>
      <c r="S22" s="151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0"/>
  <sheetViews>
    <sheetView zoomScaleNormal="100" workbookViewId="0"/>
  </sheetViews>
  <sheetFormatPr defaultRowHeight="14.4"/>
  <cols>
    <col min="5" max="5" width="9.44140625" customWidth="1"/>
  </cols>
  <sheetData>
    <row r="2" spans="1:26">
      <c r="A2" s="21" t="s">
        <v>8</v>
      </c>
      <c r="B2" s="21"/>
      <c r="C2" s="21">
        <v>1881</v>
      </c>
      <c r="D2" s="21"/>
      <c r="E2" s="21"/>
      <c r="F2" s="21"/>
      <c r="G2" s="21">
        <v>1951</v>
      </c>
      <c r="H2" s="21"/>
      <c r="I2" s="21"/>
      <c r="J2" s="21"/>
      <c r="K2" s="21">
        <v>2024</v>
      </c>
      <c r="O2" s="50" t="s">
        <v>234</v>
      </c>
    </row>
    <row r="3" spans="1:26">
      <c r="A3" s="21"/>
      <c r="B3" s="169" t="s">
        <v>118</v>
      </c>
      <c r="C3" s="169" t="s">
        <v>119</v>
      </c>
      <c r="D3" s="169" t="s">
        <v>120</v>
      </c>
      <c r="E3" s="21"/>
      <c r="F3" s="100" t="s">
        <v>118</v>
      </c>
      <c r="G3" s="100" t="s">
        <v>119</v>
      </c>
      <c r="H3" s="100" t="s">
        <v>120</v>
      </c>
      <c r="I3" s="21"/>
      <c r="J3" s="100" t="s">
        <v>118</v>
      </c>
      <c r="K3" s="100" t="s">
        <v>119</v>
      </c>
      <c r="L3" s="171" t="s">
        <v>120</v>
      </c>
    </row>
    <row r="4" spans="1:26">
      <c r="A4" s="30" t="s">
        <v>121</v>
      </c>
      <c r="B4" s="168">
        <v>165619</v>
      </c>
      <c r="C4" s="168">
        <v>159185</v>
      </c>
      <c r="D4" s="168">
        <v>324754</v>
      </c>
      <c r="E4" s="21"/>
      <c r="F4" s="30">
        <v>207467</v>
      </c>
      <c r="G4" s="30">
        <v>196451</v>
      </c>
      <c r="H4" s="30">
        <v>403918</v>
      </c>
      <c r="I4" s="21"/>
      <c r="J4" s="172">
        <v>111886</v>
      </c>
      <c r="K4" s="172">
        <v>106063</v>
      </c>
      <c r="L4" s="172">
        <v>217949</v>
      </c>
    </row>
    <row r="5" spans="1:26">
      <c r="A5" s="30" t="s">
        <v>122</v>
      </c>
      <c r="B5" s="168">
        <v>152202</v>
      </c>
      <c r="C5" s="168">
        <v>145774</v>
      </c>
      <c r="D5" s="168">
        <v>297916</v>
      </c>
      <c r="E5" s="21"/>
      <c r="F5" s="30">
        <v>233964</v>
      </c>
      <c r="G5" s="30">
        <v>220852</v>
      </c>
      <c r="H5" s="30">
        <v>454816</v>
      </c>
      <c r="I5" s="21"/>
      <c r="J5" s="172">
        <v>127010</v>
      </c>
      <c r="K5" s="172">
        <v>120315</v>
      </c>
      <c r="L5" s="172">
        <v>247325</v>
      </c>
      <c r="P5" s="152" t="s">
        <v>123</v>
      </c>
      <c r="U5" s="152" t="s">
        <v>124</v>
      </c>
      <c r="Z5" s="152" t="s">
        <v>125</v>
      </c>
    </row>
    <row r="6" spans="1:26">
      <c r="A6" s="30" t="s">
        <v>126</v>
      </c>
      <c r="B6" s="168">
        <v>135906</v>
      </c>
      <c r="C6" s="168">
        <v>129905</v>
      </c>
      <c r="D6" s="168">
        <v>265811</v>
      </c>
      <c r="E6" s="21"/>
      <c r="F6" s="30">
        <v>220054</v>
      </c>
      <c r="G6" s="30">
        <v>211461</v>
      </c>
      <c r="H6" s="30">
        <v>431515</v>
      </c>
      <c r="I6" s="21"/>
      <c r="J6" s="172">
        <v>141833</v>
      </c>
      <c r="K6" s="172">
        <v>133167</v>
      </c>
      <c r="L6" s="172">
        <v>275000</v>
      </c>
    </row>
    <row r="7" spans="1:26">
      <c r="A7" s="30" t="s">
        <v>127</v>
      </c>
      <c r="B7" s="168">
        <v>127840</v>
      </c>
      <c r="C7" s="168">
        <v>131664</v>
      </c>
      <c r="D7" s="168">
        <v>259504</v>
      </c>
      <c r="E7" s="21"/>
      <c r="F7" s="30">
        <v>208829</v>
      </c>
      <c r="G7" s="30">
        <v>205470</v>
      </c>
      <c r="H7" s="30">
        <v>414299</v>
      </c>
      <c r="I7" s="21"/>
      <c r="J7" s="172">
        <v>159615</v>
      </c>
      <c r="K7" s="172">
        <v>149408</v>
      </c>
      <c r="L7" s="172">
        <v>309023</v>
      </c>
    </row>
    <row r="8" spans="1:26">
      <c r="A8" s="30" t="s">
        <v>128</v>
      </c>
      <c r="B8" s="168">
        <v>123177</v>
      </c>
      <c r="C8" s="168">
        <v>126723</v>
      </c>
      <c r="D8" s="168">
        <v>249900</v>
      </c>
      <c r="E8" s="21"/>
      <c r="F8" s="30">
        <v>205130</v>
      </c>
      <c r="G8" s="30">
        <v>204688</v>
      </c>
      <c r="H8" s="30">
        <v>409818</v>
      </c>
      <c r="I8" s="21"/>
      <c r="J8" s="172">
        <v>166997</v>
      </c>
      <c r="K8" s="172">
        <v>155281</v>
      </c>
      <c r="L8" s="172">
        <v>322278</v>
      </c>
    </row>
    <row r="9" spans="1:26">
      <c r="A9" s="30" t="s">
        <v>129</v>
      </c>
      <c r="B9" s="168">
        <v>103779</v>
      </c>
      <c r="C9" s="168">
        <v>109722</v>
      </c>
      <c r="D9" s="168">
        <v>213501</v>
      </c>
      <c r="E9" s="21"/>
      <c r="F9" s="30">
        <v>180863</v>
      </c>
      <c r="G9" s="30">
        <v>188642</v>
      </c>
      <c r="H9" s="30">
        <v>369505</v>
      </c>
      <c r="I9" s="21"/>
      <c r="J9" s="172">
        <v>162400</v>
      </c>
      <c r="K9" s="172">
        <v>152670</v>
      </c>
      <c r="L9" s="172">
        <v>315070</v>
      </c>
    </row>
    <row r="10" spans="1:26">
      <c r="A10" s="30" t="s">
        <v>130</v>
      </c>
      <c r="B10" s="168">
        <v>108643</v>
      </c>
      <c r="C10" s="168">
        <v>114274</v>
      </c>
      <c r="D10" s="168">
        <v>222917</v>
      </c>
      <c r="E10" s="21"/>
      <c r="F10" s="30">
        <v>132003</v>
      </c>
      <c r="G10" s="30">
        <v>146519</v>
      </c>
      <c r="H10" s="30">
        <v>278522</v>
      </c>
      <c r="I10" s="21"/>
      <c r="J10" s="172">
        <v>165874</v>
      </c>
      <c r="K10" s="172">
        <v>163117</v>
      </c>
      <c r="L10" s="172">
        <v>328991</v>
      </c>
    </row>
    <row r="11" spans="1:26">
      <c r="A11" s="30" t="s">
        <v>131</v>
      </c>
      <c r="B11" s="168">
        <v>86686</v>
      </c>
      <c r="C11" s="168">
        <v>88611</v>
      </c>
      <c r="D11" s="168">
        <v>175297</v>
      </c>
      <c r="E11" s="21"/>
      <c r="F11" s="30">
        <v>126829</v>
      </c>
      <c r="G11" s="30">
        <v>138475</v>
      </c>
      <c r="H11" s="30">
        <v>265304</v>
      </c>
      <c r="I11" s="21"/>
      <c r="J11" s="172">
        <v>170482</v>
      </c>
      <c r="K11" s="172">
        <v>168764</v>
      </c>
      <c r="L11" s="172">
        <v>339246</v>
      </c>
    </row>
    <row r="12" spans="1:26">
      <c r="A12" s="30" t="s">
        <v>132</v>
      </c>
      <c r="B12" s="168">
        <v>95046</v>
      </c>
      <c r="C12" s="168">
        <v>98962</v>
      </c>
      <c r="D12" s="168">
        <v>194008</v>
      </c>
      <c r="E12" s="21"/>
      <c r="F12" s="30">
        <v>131684</v>
      </c>
      <c r="G12" s="30">
        <v>140344</v>
      </c>
      <c r="H12" s="30">
        <v>272028</v>
      </c>
      <c r="I12" s="21"/>
      <c r="J12" s="172">
        <v>179301</v>
      </c>
      <c r="K12" s="172">
        <v>180500</v>
      </c>
      <c r="L12" s="172">
        <v>359801</v>
      </c>
    </row>
    <row r="13" spans="1:26">
      <c r="A13" s="30" t="s">
        <v>133</v>
      </c>
      <c r="B13" s="168">
        <v>63140</v>
      </c>
      <c r="C13" s="168">
        <v>68069</v>
      </c>
      <c r="D13" s="168">
        <v>131209</v>
      </c>
      <c r="E13" s="21"/>
      <c r="F13" s="30">
        <v>109610</v>
      </c>
      <c r="G13" s="30">
        <v>118563</v>
      </c>
      <c r="H13" s="30">
        <v>228173</v>
      </c>
      <c r="I13" s="21"/>
      <c r="J13" s="172">
        <v>195640</v>
      </c>
      <c r="K13" s="172">
        <v>200876</v>
      </c>
      <c r="L13" s="172">
        <v>396516</v>
      </c>
    </row>
    <row r="14" spans="1:26">
      <c r="A14" s="30" t="s">
        <v>134</v>
      </c>
      <c r="B14" s="168">
        <v>79279</v>
      </c>
      <c r="C14" s="168">
        <v>86480</v>
      </c>
      <c r="D14" s="168">
        <v>165759</v>
      </c>
      <c r="E14" s="21"/>
      <c r="F14" s="30">
        <v>93091</v>
      </c>
      <c r="G14" s="30">
        <v>106207</v>
      </c>
      <c r="H14" s="30">
        <v>199298</v>
      </c>
      <c r="I14" s="21"/>
      <c r="J14" s="172">
        <v>208884</v>
      </c>
      <c r="K14" s="172">
        <v>221861</v>
      </c>
      <c r="L14" s="172">
        <v>430745</v>
      </c>
    </row>
    <row r="15" spans="1:26">
      <c r="A15" s="30" t="s">
        <v>135</v>
      </c>
      <c r="B15" s="168">
        <v>51221</v>
      </c>
      <c r="C15" s="168">
        <v>55017</v>
      </c>
      <c r="D15" s="168">
        <v>106238</v>
      </c>
      <c r="E15" s="21"/>
      <c r="F15" s="30">
        <v>70045</v>
      </c>
      <c r="G15" s="30">
        <v>93687</v>
      </c>
      <c r="H15" s="30">
        <v>163732</v>
      </c>
      <c r="I15" s="21"/>
      <c r="J15" s="172">
        <v>211487</v>
      </c>
      <c r="K15" s="172">
        <v>226348</v>
      </c>
      <c r="L15" s="172">
        <v>437835</v>
      </c>
    </row>
    <row r="16" spans="1:26">
      <c r="A16" s="30" t="s">
        <v>136</v>
      </c>
      <c r="B16" s="168">
        <v>61704</v>
      </c>
      <c r="C16" s="168">
        <v>67031</v>
      </c>
      <c r="D16" s="168">
        <v>128735</v>
      </c>
      <c r="E16" s="21"/>
      <c r="F16" s="30">
        <v>62340</v>
      </c>
      <c r="G16" s="30">
        <v>84338</v>
      </c>
      <c r="H16" s="30">
        <v>146678</v>
      </c>
      <c r="I16" s="21"/>
      <c r="J16" s="172">
        <v>195528</v>
      </c>
      <c r="K16" s="172">
        <v>213506</v>
      </c>
      <c r="L16" s="172">
        <v>409034</v>
      </c>
    </row>
    <row r="17" spans="1:15">
      <c r="A17" s="30" t="s">
        <v>137</v>
      </c>
      <c r="B17" s="168">
        <v>28702</v>
      </c>
      <c r="C17" s="168">
        <v>30407</v>
      </c>
      <c r="D17" s="168">
        <v>59109</v>
      </c>
      <c r="E17" s="21"/>
      <c r="F17" s="30">
        <v>48484</v>
      </c>
      <c r="G17" s="30">
        <v>66643</v>
      </c>
      <c r="H17" s="30">
        <v>115127</v>
      </c>
      <c r="I17" s="21"/>
      <c r="J17" s="172">
        <v>162858</v>
      </c>
      <c r="K17" s="172">
        <v>179584</v>
      </c>
      <c r="L17" s="172">
        <v>342442</v>
      </c>
    </row>
    <row r="18" spans="1:15">
      <c r="A18" s="30" t="s">
        <v>138</v>
      </c>
      <c r="B18" s="168">
        <v>27613</v>
      </c>
      <c r="C18" s="168">
        <v>30129</v>
      </c>
      <c r="D18" s="168">
        <v>57742</v>
      </c>
      <c r="E18" s="21"/>
      <c r="F18" s="30">
        <v>37983</v>
      </c>
      <c r="G18" s="30">
        <v>48687</v>
      </c>
      <c r="H18" s="30">
        <v>86670</v>
      </c>
      <c r="I18" s="21"/>
      <c r="J18" s="172">
        <v>134838</v>
      </c>
      <c r="K18" s="172">
        <v>152530</v>
      </c>
      <c r="L18" s="172">
        <v>287368</v>
      </c>
    </row>
    <row r="19" spans="1:15">
      <c r="A19" s="30" t="s">
        <v>139</v>
      </c>
      <c r="B19" s="168">
        <v>11042</v>
      </c>
      <c r="C19" s="168">
        <v>10847</v>
      </c>
      <c r="D19" s="168">
        <v>21889</v>
      </c>
      <c r="E19" s="21"/>
      <c r="F19" s="30">
        <v>24105</v>
      </c>
      <c r="G19" s="30">
        <v>30835</v>
      </c>
      <c r="H19" s="30">
        <v>54940</v>
      </c>
      <c r="I19" s="21"/>
      <c r="J19" s="172">
        <v>113024</v>
      </c>
      <c r="K19" s="172">
        <v>136407</v>
      </c>
      <c r="L19" s="172">
        <v>249431</v>
      </c>
      <c r="O19" s="18" t="s">
        <v>4</v>
      </c>
    </row>
    <row r="20" spans="1:15">
      <c r="A20" s="30" t="s">
        <v>140</v>
      </c>
      <c r="B20" s="168">
        <v>7903</v>
      </c>
      <c r="C20" s="168">
        <v>8954</v>
      </c>
      <c r="D20" s="168">
        <v>16857</v>
      </c>
      <c r="E20" s="21"/>
      <c r="F20" s="30">
        <v>10753</v>
      </c>
      <c r="G20" s="30">
        <v>14631</v>
      </c>
      <c r="H20" s="30">
        <v>25384</v>
      </c>
      <c r="I20" s="21"/>
      <c r="J20" s="172">
        <v>65629</v>
      </c>
      <c r="K20" s="172">
        <v>91338</v>
      </c>
      <c r="L20" s="172">
        <v>156967</v>
      </c>
    </row>
    <row r="21" spans="1:15">
      <c r="A21" s="30" t="s">
        <v>141</v>
      </c>
      <c r="B21" s="168">
        <v>1594</v>
      </c>
      <c r="C21" s="168">
        <v>1808</v>
      </c>
      <c r="D21" s="168">
        <v>3402</v>
      </c>
      <c r="E21" s="21"/>
      <c r="F21" s="30">
        <v>4145</v>
      </c>
      <c r="G21" s="30">
        <v>5812</v>
      </c>
      <c r="H21" s="30">
        <v>9957</v>
      </c>
      <c r="I21" s="21"/>
      <c r="J21" s="172">
        <v>38885</v>
      </c>
      <c r="K21" s="172">
        <v>64191</v>
      </c>
      <c r="L21" s="172">
        <v>103076</v>
      </c>
    </row>
    <row r="22" spans="1:15">
      <c r="A22" s="30" t="s">
        <v>142</v>
      </c>
      <c r="B22" s="168">
        <v>547</v>
      </c>
      <c r="C22" s="168">
        <v>816</v>
      </c>
      <c r="D22" s="168">
        <v>1363</v>
      </c>
      <c r="E22" s="21"/>
      <c r="F22" s="30">
        <v>669</v>
      </c>
      <c r="G22" s="30">
        <v>1181</v>
      </c>
      <c r="H22" s="30">
        <v>1850</v>
      </c>
      <c r="I22" s="21"/>
      <c r="J22" s="172">
        <v>13570</v>
      </c>
      <c r="K22" s="172">
        <v>29232</v>
      </c>
      <c r="L22" s="172">
        <v>42802</v>
      </c>
    </row>
    <row r="23" spans="1:15">
      <c r="A23" s="30" t="s">
        <v>143</v>
      </c>
      <c r="B23" s="168">
        <v>183</v>
      </c>
      <c r="C23" s="168">
        <v>254</v>
      </c>
      <c r="D23" s="168">
        <v>437</v>
      </c>
      <c r="E23" s="21"/>
      <c r="F23" s="30">
        <v>102</v>
      </c>
      <c r="G23" s="30">
        <v>195</v>
      </c>
      <c r="H23" s="30">
        <v>297</v>
      </c>
      <c r="I23" s="21"/>
      <c r="J23" s="172">
        <v>2773</v>
      </c>
      <c r="K23" s="172">
        <v>8665</v>
      </c>
      <c r="L23" s="172">
        <v>11438</v>
      </c>
    </row>
    <row r="24" spans="1:1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5">
      <c r="A25" s="30" t="s">
        <v>144</v>
      </c>
      <c r="B25" s="30">
        <v>118</v>
      </c>
      <c r="C25" s="30">
        <v>160</v>
      </c>
      <c r="D25" s="30">
        <v>278</v>
      </c>
      <c r="E25" s="21"/>
      <c r="F25" s="21"/>
      <c r="G25" s="21"/>
      <c r="H25" s="21"/>
      <c r="I25" s="21"/>
      <c r="J25" s="21"/>
      <c r="K25" s="21"/>
    </row>
    <row r="26" spans="1:1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5">
      <c r="A30" s="21"/>
      <c r="B30" s="169" t="s">
        <v>118</v>
      </c>
      <c r="C30" s="169" t="s">
        <v>119</v>
      </c>
      <c r="D30" s="170"/>
      <c r="E30" s="170"/>
      <c r="F30" s="169" t="s">
        <v>118</v>
      </c>
      <c r="G30" s="169" t="s">
        <v>119</v>
      </c>
      <c r="H30" s="170"/>
      <c r="I30" s="170"/>
      <c r="J30" s="169" t="s">
        <v>118</v>
      </c>
      <c r="K30" s="169" t="s">
        <v>119</v>
      </c>
    </row>
    <row r="31" spans="1:15">
      <c r="A31" s="30" t="s">
        <v>121</v>
      </c>
      <c r="B31" s="30">
        <f>-100*B4/SUM($B$4:$C$23)</f>
        <v>-5.7179838271433594</v>
      </c>
      <c r="C31" s="30">
        <f>100*C4/SUM($B$4:$C$23)</f>
        <v>5.4958504490657214</v>
      </c>
      <c r="D31" s="21"/>
      <c r="E31" s="30" t="s">
        <v>121</v>
      </c>
      <c r="F31" s="30">
        <f>-100*F4/SUM($F$4:$G$23)</f>
        <v>-4.78936043442138</v>
      </c>
      <c r="G31" s="30">
        <f>100*G4/SUM($F$4:$G$23)</f>
        <v>4.5350568847214952</v>
      </c>
      <c r="H31" s="21"/>
      <c r="I31" s="30" t="s">
        <v>121</v>
      </c>
      <c r="J31" s="30">
        <f>-100*J4/SUM($J$4:$K$23)</f>
        <v>-2.0042860185617601</v>
      </c>
      <c r="K31" s="30">
        <f>100*K4/SUM($J$4:$K$23)</f>
        <v>1.8999748671568915</v>
      </c>
    </row>
    <row r="32" spans="1:15">
      <c r="A32" s="30" t="s">
        <v>122</v>
      </c>
      <c r="B32" s="30">
        <f t="shared" ref="B32:B50" si="0">-100*B5/SUM($B$4:$C$23)</f>
        <v>-5.2547628862562483</v>
      </c>
      <c r="C32" s="30">
        <f t="shared" ref="C32:C50" si="1">100*C5/SUM($B$4:$C$23)</f>
        <v>5.0328366577385211</v>
      </c>
      <c r="D32" s="21"/>
      <c r="E32" s="30" t="s">
        <v>122</v>
      </c>
      <c r="F32" s="30">
        <f t="shared" ref="F32:F50" si="2">-100*F5/SUM($F$4:$G$23)</f>
        <v>-5.4010417303906824</v>
      </c>
      <c r="G32" s="30">
        <f t="shared" ref="G32:G50" si="3">100*G5/SUM($F$4:$G$23)</f>
        <v>5.098352174865548</v>
      </c>
      <c r="H32" s="21"/>
      <c r="I32" s="30" t="s">
        <v>122</v>
      </c>
      <c r="J32" s="30">
        <f t="shared" ref="J32:J50" si="4">-100*J5/SUM($J$4:$K$23)</f>
        <v>-2.2752119766327259</v>
      </c>
      <c r="K32" s="30">
        <f>100*K5/SUM($J$4:$K$23)</f>
        <v>2.1552801273015225</v>
      </c>
    </row>
    <row r="33" spans="1:11">
      <c r="A33" s="30" t="s">
        <v>126</v>
      </c>
      <c r="B33" s="30">
        <f t="shared" si="0"/>
        <v>-4.6921446815386236</v>
      </c>
      <c r="C33" s="30">
        <f t="shared" si="1"/>
        <v>4.4849605967012121</v>
      </c>
      <c r="D33" s="21"/>
      <c r="E33" s="30" t="s">
        <v>126</v>
      </c>
      <c r="F33" s="30">
        <f t="shared" si="2"/>
        <v>-5.0799304035637585</v>
      </c>
      <c r="G33" s="30">
        <f t="shared" si="3"/>
        <v>4.8815616306360985</v>
      </c>
      <c r="H33" s="21"/>
      <c r="I33" s="30" t="s">
        <v>126</v>
      </c>
      <c r="J33" s="30">
        <f>-100*J6/SUM($J$4:$K$23)</f>
        <v>-2.5407459277360003</v>
      </c>
      <c r="K33" s="30">
        <f t="shared" ref="K33:K50" si="5">100*K6/SUM($J$4:$K$23)</f>
        <v>2.3855062852708464</v>
      </c>
    </row>
    <row r="34" spans="1:11">
      <c r="A34" s="30" t="s">
        <v>127</v>
      </c>
      <c r="B34" s="30">
        <f t="shared" si="0"/>
        <v>-4.413666623165259</v>
      </c>
      <c r="C34" s="30">
        <f t="shared" si="1"/>
        <v>4.545689942681717</v>
      </c>
      <c r="D34" s="21"/>
      <c r="E34" s="30" t="s">
        <v>127</v>
      </c>
      <c r="F34" s="30">
        <f t="shared" si="2"/>
        <v>-4.8208021042372149</v>
      </c>
      <c r="G34" s="30">
        <f t="shared" si="3"/>
        <v>4.7432598363140208</v>
      </c>
      <c r="H34" s="21"/>
      <c r="I34" s="30" t="s">
        <v>127</v>
      </c>
      <c r="J34" s="30">
        <f t="shared" si="4"/>
        <v>-2.8592863526512282</v>
      </c>
      <c r="K34" s="30">
        <f t="shared" si="5"/>
        <v>2.6764417841488251</v>
      </c>
    </row>
    <row r="35" spans="1:11">
      <c r="A35" s="30" t="s">
        <v>128</v>
      </c>
      <c r="B35" s="30">
        <f t="shared" si="0"/>
        <v>-4.2526768901879466</v>
      </c>
      <c r="C35" s="30">
        <f t="shared" si="1"/>
        <v>4.3751022800952057</v>
      </c>
      <c r="D35" s="21"/>
      <c r="E35" s="30" t="s">
        <v>128</v>
      </c>
      <c r="F35" s="30">
        <f t="shared" si="2"/>
        <v>-4.7354109613232831</v>
      </c>
      <c r="G35" s="30">
        <f t="shared" si="3"/>
        <v>4.7252074238353252</v>
      </c>
      <c r="H35" s="21"/>
      <c r="I35" s="30" t="s">
        <v>128</v>
      </c>
      <c r="J35" s="30">
        <f t="shared" si="4"/>
        <v>-2.9915248756927428</v>
      </c>
      <c r="K35" s="30">
        <f t="shared" si="5"/>
        <v>2.7816486177742403</v>
      </c>
    </row>
    <row r="36" spans="1:11">
      <c r="A36" s="30" t="s">
        <v>129</v>
      </c>
      <c r="B36" s="30">
        <f t="shared" si="0"/>
        <v>-3.5829623629964598</v>
      </c>
      <c r="C36" s="30">
        <f t="shared" si="1"/>
        <v>3.7881440020880675</v>
      </c>
      <c r="D36" s="21"/>
      <c r="E36" s="30" t="s">
        <v>129</v>
      </c>
      <c r="F36" s="30">
        <f t="shared" si="2"/>
        <v>-4.1752090513226392</v>
      </c>
      <c r="G36" s="30">
        <f t="shared" si="3"/>
        <v>4.3547866941254174</v>
      </c>
      <c r="H36" s="21"/>
      <c r="I36" s="30" t="s">
        <v>129</v>
      </c>
      <c r="J36" s="30">
        <f t="shared" si="4"/>
        <v>-2.9091758523356797</v>
      </c>
      <c r="K36" s="30">
        <f t="shared" si="5"/>
        <v>2.7348760922172919</v>
      </c>
    </row>
    <row r="37" spans="1:11">
      <c r="A37" s="30" t="s">
        <v>130</v>
      </c>
      <c r="B37" s="30">
        <f t="shared" si="0"/>
        <v>-3.7508916062307827</v>
      </c>
      <c r="C37" s="30">
        <f t="shared" si="1"/>
        <v>3.9453014682070306</v>
      </c>
      <c r="D37" s="21"/>
      <c r="E37" s="30" t="s">
        <v>130</v>
      </c>
      <c r="F37" s="30">
        <f t="shared" si="2"/>
        <v>-3.047279545300821</v>
      </c>
      <c r="G37" s="30">
        <f t="shared" si="3"/>
        <v>3.3823803375524113</v>
      </c>
      <c r="H37" s="21"/>
      <c r="I37" s="30" t="s">
        <v>130</v>
      </c>
      <c r="J37" s="30">
        <f t="shared" si="4"/>
        <v>-2.9714078530192642</v>
      </c>
      <c r="K37" s="30">
        <f t="shared" si="5"/>
        <v>2.9220199353783189</v>
      </c>
    </row>
    <row r="38" spans="1:11">
      <c r="A38" s="30" t="s">
        <v>131</v>
      </c>
      <c r="B38" s="30">
        <f t="shared" si="0"/>
        <v>-2.9928277917373562</v>
      </c>
      <c r="C38" s="30">
        <f t="shared" si="1"/>
        <v>3.0592882755420585</v>
      </c>
      <c r="D38" s="21"/>
      <c r="E38" s="30" t="s">
        <v>131</v>
      </c>
      <c r="F38" s="30">
        <f t="shared" si="2"/>
        <v>-2.9278381358829559</v>
      </c>
      <c r="G38" s="30">
        <f t="shared" si="3"/>
        <v>3.1966851892421473</v>
      </c>
      <c r="H38" s="21"/>
      <c r="I38" s="30" t="s">
        <v>131</v>
      </c>
      <c r="J38" s="30">
        <f t="shared" si="4"/>
        <v>-3.0539539264648479</v>
      </c>
      <c r="K38" s="30">
        <f t="shared" si="5"/>
        <v>3.0231782853668632</v>
      </c>
    </row>
    <row r="39" spans="1:11">
      <c r="A39" s="30" t="s">
        <v>132</v>
      </c>
      <c r="B39" s="30">
        <f t="shared" si="0"/>
        <v>-3.2814561785463487</v>
      </c>
      <c r="C39" s="30">
        <f t="shared" si="1"/>
        <v>3.4166557913147715</v>
      </c>
      <c r="D39" s="21"/>
      <c r="E39" s="30" t="s">
        <v>132</v>
      </c>
      <c r="F39" s="30">
        <f t="shared" si="2"/>
        <v>-3.0399154537653938</v>
      </c>
      <c r="G39" s="30">
        <f t="shared" si="3"/>
        <v>3.2398309167647583</v>
      </c>
      <c r="H39" s="21"/>
      <c r="I39" s="30" t="s">
        <v>132</v>
      </c>
      <c r="J39" s="30">
        <f t="shared" si="4"/>
        <v>-3.2119343565248748</v>
      </c>
      <c r="K39" s="30">
        <f t="shared" si="5"/>
        <v>3.2334128161735847</v>
      </c>
    </row>
    <row r="40" spans="1:11">
      <c r="A40" s="30" t="s">
        <v>133</v>
      </c>
      <c r="B40" s="30">
        <f t="shared" si="0"/>
        <v>-2.1799038687942307</v>
      </c>
      <c r="C40" s="30">
        <f t="shared" si="1"/>
        <v>2.35007723226092</v>
      </c>
      <c r="D40" s="21"/>
      <c r="E40" s="30" t="s">
        <v>133</v>
      </c>
      <c r="F40" s="30">
        <f t="shared" si="2"/>
        <v>-2.5303387874550047</v>
      </c>
      <c r="G40" s="30">
        <f t="shared" si="3"/>
        <v>2.7370181339022692</v>
      </c>
      <c r="H40" s="21"/>
      <c r="I40" s="30" t="s">
        <v>133</v>
      </c>
      <c r="J40" s="30">
        <f t="shared" si="4"/>
        <v>-3.5046253925551252</v>
      </c>
      <c r="K40" s="30">
        <f t="shared" si="5"/>
        <v>3.5984212346907753</v>
      </c>
    </row>
    <row r="41" spans="1:11">
      <c r="A41" s="30" t="s">
        <v>134</v>
      </c>
      <c r="B41" s="30">
        <f t="shared" si="0"/>
        <v>-2.7371016600275233</v>
      </c>
      <c r="C41" s="30">
        <f t="shared" si="1"/>
        <v>2.9857156568470868</v>
      </c>
      <c r="D41" s="21"/>
      <c r="E41" s="30" t="s">
        <v>134</v>
      </c>
      <c r="F41" s="30">
        <f t="shared" si="2"/>
        <v>-2.1489988875373949</v>
      </c>
      <c r="G41" s="30">
        <f t="shared" si="3"/>
        <v>2.4517807827683029</v>
      </c>
      <c r="H41" s="21"/>
      <c r="I41" s="30" t="s">
        <v>134</v>
      </c>
      <c r="J41" s="30">
        <f t="shared" si="4"/>
        <v>-3.7418736991335351</v>
      </c>
      <c r="K41" s="30">
        <f t="shared" si="5"/>
        <v>3.9743390626542254</v>
      </c>
    </row>
    <row r="42" spans="1:11">
      <c r="A42" s="30" t="s">
        <v>135</v>
      </c>
      <c r="B42" s="30">
        <f t="shared" si="0"/>
        <v>-1.768401268031506</v>
      </c>
      <c r="C42" s="30">
        <f t="shared" si="1"/>
        <v>1.8994578896017136</v>
      </c>
      <c r="D42" s="21"/>
      <c r="E42" s="30" t="s">
        <v>135</v>
      </c>
      <c r="F42" s="30">
        <f t="shared" si="2"/>
        <v>-1.6169836727240745</v>
      </c>
      <c r="G42" s="30">
        <f t="shared" si="3"/>
        <v>2.1627575036976281</v>
      </c>
      <c r="H42" s="21"/>
      <c r="I42" s="30" t="s">
        <v>135</v>
      </c>
      <c r="J42" s="30">
        <f t="shared" si="4"/>
        <v>-3.7885029155351959</v>
      </c>
      <c r="K42" s="30">
        <f t="shared" si="5"/>
        <v>4.0547175851260864</v>
      </c>
    </row>
    <row r="43" spans="1:11">
      <c r="A43" s="30" t="s">
        <v>136</v>
      </c>
      <c r="B43" s="30">
        <f t="shared" si="0"/>
        <v>-2.1303260741222556</v>
      </c>
      <c r="C43" s="30">
        <f t="shared" si="1"/>
        <v>2.3142403583963587</v>
      </c>
      <c r="D43" s="21"/>
      <c r="E43" s="30" t="s">
        <v>136</v>
      </c>
      <c r="F43" s="30">
        <f t="shared" si="2"/>
        <v>-1.439114314478104</v>
      </c>
      <c r="G43" s="30">
        <f t="shared" si="3"/>
        <v>1.9469365263787992</v>
      </c>
      <c r="H43" s="21"/>
      <c r="I43" s="30" t="s">
        <v>136</v>
      </c>
      <c r="J43" s="30">
        <f t="shared" si="4"/>
        <v>-3.5026190643811006</v>
      </c>
      <c r="K43" s="30">
        <f t="shared" si="5"/>
        <v>3.824670563600872</v>
      </c>
    </row>
    <row r="44" spans="1:11">
      <c r="A44" s="30" t="s">
        <v>137</v>
      </c>
      <c r="B44" s="30">
        <f t="shared" si="0"/>
        <v>-0.9909344447597721</v>
      </c>
      <c r="C44" s="30">
        <f t="shared" si="1"/>
        <v>1.0497994447010797</v>
      </c>
      <c r="D44" s="21"/>
      <c r="E44" s="30" t="s">
        <v>137</v>
      </c>
      <c r="F44" s="30">
        <f t="shared" si="2"/>
        <v>-1.1192495736791208</v>
      </c>
      <c r="G44" s="30">
        <f t="shared" si="3"/>
        <v>1.538448752963816</v>
      </c>
      <c r="H44" s="21"/>
      <c r="I44" s="30" t="s">
        <v>137</v>
      </c>
      <c r="J44" s="30">
        <f t="shared" si="4"/>
        <v>-2.9173803014758874</v>
      </c>
      <c r="K44" s="30">
        <f t="shared" si="5"/>
        <v>3.2170039178931691</v>
      </c>
    </row>
    <row r="45" spans="1:11">
      <c r="A45" s="30" t="s">
        <v>138</v>
      </c>
      <c r="B45" s="30">
        <f t="shared" si="0"/>
        <v>-0.95333679963596918</v>
      </c>
      <c r="C45" s="30">
        <f t="shared" si="1"/>
        <v>1.0402015150918811</v>
      </c>
      <c r="D45" s="21"/>
      <c r="E45" s="30" t="s">
        <v>138</v>
      </c>
      <c r="F45" s="30">
        <f t="shared" si="2"/>
        <v>-0.87683476109755898</v>
      </c>
      <c r="G45" s="30">
        <f t="shared" si="3"/>
        <v>1.1239358137471198</v>
      </c>
      <c r="H45" s="21"/>
      <c r="I45" s="30" t="s">
        <v>138</v>
      </c>
      <c r="J45" s="30">
        <f t="shared" si="4"/>
        <v>-2.4154399850815169</v>
      </c>
      <c r="K45" s="30">
        <f t="shared" si="5"/>
        <v>2.7323681819997612</v>
      </c>
    </row>
    <row r="46" spans="1:11">
      <c r="A46" s="30" t="s">
        <v>139</v>
      </c>
      <c r="B46" s="30">
        <f t="shared" si="0"/>
        <v>-0.38122424008910194</v>
      </c>
      <c r="C46" s="30">
        <f t="shared" si="1"/>
        <v>0.37449187939200224</v>
      </c>
      <c r="D46" s="21"/>
      <c r="E46" s="30" t="s">
        <v>139</v>
      </c>
      <c r="F46" s="30">
        <f t="shared" si="2"/>
        <v>-0.55646215191682225</v>
      </c>
      <c r="G46" s="30">
        <f t="shared" si="3"/>
        <v>0.71182370688053154</v>
      </c>
      <c r="H46" s="21"/>
      <c r="I46" s="30" t="s">
        <v>139</v>
      </c>
      <c r="J46" s="30">
        <f t="shared" si="4"/>
        <v>-2.024671745901403</v>
      </c>
      <c r="K46" s="30">
        <f t="shared" si="5"/>
        <v>2.4435464931622723</v>
      </c>
    </row>
    <row r="47" spans="1:11">
      <c r="A47" s="30" t="s">
        <v>140</v>
      </c>
      <c r="B47" s="30">
        <f t="shared" si="0"/>
        <v>-0.2728504953291227</v>
      </c>
      <c r="C47" s="30">
        <f t="shared" si="1"/>
        <v>0.30913619324015745</v>
      </c>
      <c r="D47" s="21"/>
      <c r="E47" s="30" t="s">
        <v>140</v>
      </c>
      <c r="F47" s="30">
        <f t="shared" si="2"/>
        <v>-0.24823221404528478</v>
      </c>
      <c r="G47" s="30">
        <f t="shared" si="3"/>
        <v>0.33775555879257524</v>
      </c>
      <c r="H47" s="21"/>
      <c r="I47" s="30" t="s">
        <v>140</v>
      </c>
      <c r="J47" s="30">
        <f t="shared" si="4"/>
        <v>-1.1756545690451867</v>
      </c>
      <c r="K47" s="30">
        <f t="shared" si="5"/>
        <v>1.6361964532058886</v>
      </c>
    </row>
    <row r="48" spans="1:11">
      <c r="A48" s="30" t="s">
        <v>141</v>
      </c>
      <c r="B48" s="30">
        <f t="shared" si="0"/>
        <v>-5.5032733082958564E-2</v>
      </c>
      <c r="C48" s="30">
        <f t="shared" si="1"/>
        <v>6.242106738644234E-2</v>
      </c>
      <c r="D48" s="21"/>
      <c r="E48" s="30" t="s">
        <v>141</v>
      </c>
      <c r="F48" s="30">
        <f t="shared" si="2"/>
        <v>-9.5687020107663487E-2</v>
      </c>
      <c r="G48" s="30">
        <f t="shared" si="3"/>
        <v>0.13416959248871899</v>
      </c>
      <c r="H48" s="21"/>
      <c r="I48" s="30" t="s">
        <v>141</v>
      </c>
      <c r="J48" s="30">
        <f t="shared" si="4"/>
        <v>-0.69657206291916807</v>
      </c>
      <c r="K48" s="30">
        <f t="shared" si="5"/>
        <v>1.1498947483822635</v>
      </c>
    </row>
    <row r="49" spans="1:11">
      <c r="A49" s="30" t="s">
        <v>142</v>
      </c>
      <c r="B49" s="30">
        <f t="shared" si="0"/>
        <v>-1.8885134878530951E-2</v>
      </c>
      <c r="C49" s="30">
        <f t="shared" si="1"/>
        <v>2.8172340147863358E-2</v>
      </c>
      <c r="D49" s="21"/>
      <c r="E49" s="30" t="s">
        <v>142</v>
      </c>
      <c r="F49" s="30">
        <f t="shared" si="2"/>
        <v>-1.5443815790597556E-2</v>
      </c>
      <c r="G49" s="30">
        <f t="shared" si="3"/>
        <v>2.7263298129590004E-2</v>
      </c>
      <c r="H49" s="21"/>
      <c r="I49" s="30" t="s">
        <v>142</v>
      </c>
      <c r="J49" s="30">
        <f t="shared" si="4"/>
        <v>-0.24308815465637421</v>
      </c>
      <c r="K49" s="30">
        <f t="shared" si="5"/>
        <v>0.5236516534204223</v>
      </c>
    </row>
    <row r="50" spans="1:11">
      <c r="A50" s="30" t="s">
        <v>143</v>
      </c>
      <c r="B50" s="30">
        <f t="shared" si="0"/>
        <v>-6.3180615772781791E-3</v>
      </c>
      <c r="C50" s="30">
        <f t="shared" si="1"/>
        <v>8.769331369555506E-3</v>
      </c>
      <c r="D50" s="21"/>
      <c r="E50" s="30" t="s">
        <v>143</v>
      </c>
      <c r="F50" s="30">
        <f t="shared" si="2"/>
        <v>-2.3546624972211518E-3</v>
      </c>
      <c r="G50" s="30">
        <f t="shared" si="3"/>
        <v>4.5015606564522024E-3</v>
      </c>
      <c r="H50" s="21"/>
      <c r="I50" s="30" t="s">
        <v>143</v>
      </c>
      <c r="J50" s="30">
        <f t="shared" si="4"/>
        <v>-4.9674535951519945E-2</v>
      </c>
      <c r="K50" s="30">
        <f t="shared" si="5"/>
        <v>0.155221728820743</v>
      </c>
    </row>
  </sheetData>
  <pageMargins left="0.7" right="0.7" top="0.75" bottom="0.75" header="0.3" footer="0.3"/>
  <ignoredErrors>
    <ignoredError sqref="E33 I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zoomScaleNormal="100" workbookViewId="0">
      <selection activeCell="L24" sqref="L24"/>
    </sheetView>
  </sheetViews>
  <sheetFormatPr defaultRowHeight="14.4"/>
  <sheetData>
    <row r="1" spans="1:201" s="156" customFormat="1" ht="13.2">
      <c r="A1" s="153"/>
      <c r="B1" s="154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4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  <c r="CA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M1" s="155"/>
      <c r="CN1" s="155"/>
      <c r="CO1" s="155"/>
      <c r="CP1" s="155"/>
      <c r="CQ1" s="155"/>
      <c r="CR1" s="155"/>
      <c r="CS1" s="155"/>
      <c r="CT1" s="155"/>
      <c r="CU1" s="155"/>
      <c r="CV1" s="155"/>
      <c r="CW1" s="155"/>
      <c r="CX1" s="155"/>
      <c r="CY1" s="155"/>
      <c r="CZ1" s="155"/>
      <c r="DA1" s="155"/>
      <c r="DB1" s="155"/>
      <c r="DC1" s="155"/>
      <c r="DD1" s="155"/>
      <c r="DE1" s="155"/>
      <c r="DF1" s="155"/>
      <c r="DG1" s="155"/>
      <c r="DH1" s="155"/>
      <c r="DI1" s="155"/>
      <c r="DJ1" s="155"/>
      <c r="DK1" s="155"/>
      <c r="DL1" s="155"/>
      <c r="DM1" s="155"/>
      <c r="DN1" s="155"/>
      <c r="DO1" s="155"/>
      <c r="DP1" s="155"/>
      <c r="DQ1" s="155"/>
      <c r="DR1" s="155"/>
      <c r="DS1" s="155"/>
      <c r="DT1" s="155"/>
      <c r="DU1" s="155"/>
      <c r="DV1" s="155"/>
      <c r="DW1" s="155"/>
      <c r="DX1" s="155"/>
      <c r="DY1" s="155"/>
      <c r="DZ1" s="155"/>
    </row>
    <row r="2" spans="1:201" s="156" customFormat="1">
      <c r="A2" s="173"/>
      <c r="B2" s="174" t="s">
        <v>118</v>
      </c>
      <c r="C2" s="174" t="s">
        <v>119</v>
      </c>
      <c r="D2" s="174" t="s">
        <v>145</v>
      </c>
      <c r="E2"/>
      <c r="F2" s="50" t="s">
        <v>235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7" customFormat="1" ht="13.2">
      <c r="A3" s="175">
        <v>1974</v>
      </c>
      <c r="B3" s="176">
        <v>68.900000000000006</v>
      </c>
      <c r="C3" s="177">
        <v>73.900000000000006</v>
      </c>
      <c r="D3" s="178">
        <v>71.3</v>
      </c>
    </row>
    <row r="4" spans="1:201">
      <c r="A4" s="142">
        <v>1975</v>
      </c>
      <c r="B4" s="177">
        <v>68.099999999999994</v>
      </c>
      <c r="C4" s="177">
        <v>73.2</v>
      </c>
      <c r="D4" s="177">
        <v>70.599999999999994</v>
      </c>
    </row>
    <row r="5" spans="1:201">
      <c r="A5" s="175">
        <v>1976</v>
      </c>
      <c r="B5" s="177">
        <v>68.5</v>
      </c>
      <c r="C5" s="177">
        <v>73.599999999999994</v>
      </c>
      <c r="D5" s="177">
        <v>71</v>
      </c>
    </row>
    <row r="6" spans="1:201">
      <c r="A6" s="142">
        <v>1977</v>
      </c>
      <c r="B6" s="177">
        <v>68.599999999999994</v>
      </c>
      <c r="C6" s="177">
        <v>74.3</v>
      </c>
      <c r="D6" s="177">
        <v>71.3</v>
      </c>
    </row>
    <row r="7" spans="1:201">
      <c r="A7" s="175">
        <v>1978</v>
      </c>
      <c r="B7" s="177">
        <v>69.5</v>
      </c>
      <c r="C7" s="177">
        <v>75.2</v>
      </c>
      <c r="D7" s="177">
        <v>72.3</v>
      </c>
    </row>
    <row r="8" spans="1:201">
      <c r="A8" s="142">
        <v>1979</v>
      </c>
      <c r="B8" s="177">
        <v>70</v>
      </c>
      <c r="C8" s="177">
        <v>75.599999999999994</v>
      </c>
      <c r="D8" s="177">
        <v>72.8</v>
      </c>
    </row>
    <row r="9" spans="1:201">
      <c r="A9" s="175">
        <v>1980</v>
      </c>
      <c r="B9" s="177">
        <v>69.5</v>
      </c>
      <c r="C9" s="177">
        <v>74.900000000000006</v>
      </c>
      <c r="D9" s="177">
        <v>72.099999999999994</v>
      </c>
    </row>
    <row r="10" spans="1:201">
      <c r="A10" s="142">
        <v>1981</v>
      </c>
      <c r="B10" s="177">
        <v>70</v>
      </c>
      <c r="C10" s="177">
        <v>75.400000000000006</v>
      </c>
      <c r="D10" s="177">
        <v>72.599999999999994</v>
      </c>
    </row>
    <row r="11" spans="1:201">
      <c r="A11" s="175">
        <v>1982</v>
      </c>
      <c r="B11" s="177">
        <v>70.400000000000006</v>
      </c>
      <c r="C11" s="177">
        <v>76</v>
      </c>
      <c r="D11" s="177">
        <v>73.2</v>
      </c>
    </row>
    <row r="12" spans="1:201">
      <c r="A12" s="142">
        <v>1983</v>
      </c>
      <c r="B12" s="177">
        <v>70.7</v>
      </c>
      <c r="C12" s="177">
        <v>76.3</v>
      </c>
      <c r="D12" s="177">
        <v>73.400000000000006</v>
      </c>
    </row>
    <row r="13" spans="1:201">
      <c r="A13" s="175">
        <v>1984</v>
      </c>
      <c r="B13" s="177">
        <v>71.400000000000006</v>
      </c>
      <c r="C13" s="177">
        <v>76.900000000000006</v>
      </c>
      <c r="D13" s="177">
        <v>74.099999999999994</v>
      </c>
    </row>
    <row r="14" spans="1:201">
      <c r="A14" s="142">
        <v>1985</v>
      </c>
      <c r="B14" s="177">
        <v>71.5</v>
      </c>
      <c r="C14" s="177">
        <v>76.8</v>
      </c>
      <c r="D14" s="177">
        <v>74.099999999999994</v>
      </c>
    </row>
    <row r="15" spans="1:201">
      <c r="A15" s="175">
        <v>1986</v>
      </c>
      <c r="B15" s="177">
        <v>71.8</v>
      </c>
      <c r="C15" s="177">
        <v>77.099999999999994</v>
      </c>
      <c r="D15" s="177">
        <v>74.400000000000006</v>
      </c>
    </row>
    <row r="16" spans="1:201">
      <c r="A16" s="142">
        <v>1987</v>
      </c>
      <c r="B16" s="177">
        <v>72</v>
      </c>
      <c r="C16" s="177">
        <v>77.400000000000006</v>
      </c>
      <c r="D16" s="177">
        <v>74.7</v>
      </c>
    </row>
    <row r="17" spans="1:6">
      <c r="A17" s="175">
        <v>1988</v>
      </c>
      <c r="B17" s="177">
        <v>72.099999999999994</v>
      </c>
      <c r="C17" s="177">
        <v>77.5</v>
      </c>
      <c r="D17" s="177">
        <v>74.8</v>
      </c>
    </row>
    <row r="18" spans="1:6">
      <c r="A18" s="142">
        <v>1989</v>
      </c>
      <c r="B18" s="177">
        <v>72.900000000000006</v>
      </c>
      <c r="C18" s="177">
        <v>78.2</v>
      </c>
      <c r="D18" s="177">
        <v>75.5</v>
      </c>
    </row>
    <row r="19" spans="1:6">
      <c r="A19" s="175">
        <v>1990</v>
      </c>
      <c r="B19" s="177">
        <v>73.2</v>
      </c>
      <c r="C19" s="177">
        <v>78.599999999999994</v>
      </c>
      <c r="D19" s="177">
        <v>75.900000000000006</v>
      </c>
    </row>
    <row r="20" spans="1:6">
      <c r="A20" s="142">
        <v>1991</v>
      </c>
      <c r="B20" s="177">
        <v>72.900000000000006</v>
      </c>
      <c r="C20" s="177">
        <v>78.599999999999994</v>
      </c>
      <c r="D20" s="177">
        <v>75.7</v>
      </c>
      <c r="F20" s="18" t="s">
        <v>185</v>
      </c>
    </row>
    <row r="21" spans="1:6">
      <c r="A21" s="175">
        <v>1992</v>
      </c>
      <c r="B21" s="177">
        <v>73.2</v>
      </c>
      <c r="C21" s="177">
        <v>79.3</v>
      </c>
      <c r="D21" s="177">
        <v>76.2</v>
      </c>
    </row>
    <row r="22" spans="1:6">
      <c r="A22" s="142">
        <v>1993</v>
      </c>
      <c r="B22" s="177">
        <v>73.400000000000006</v>
      </c>
      <c r="C22" s="177">
        <v>79.2</v>
      </c>
      <c r="D22" s="177">
        <v>76.2</v>
      </c>
    </row>
    <row r="23" spans="1:6">
      <c r="A23" s="175">
        <v>1994</v>
      </c>
      <c r="B23" s="177">
        <v>73.3</v>
      </c>
      <c r="C23" s="177">
        <v>79.2</v>
      </c>
      <c r="D23" s="177">
        <v>76.2</v>
      </c>
    </row>
    <row r="24" spans="1:6">
      <c r="A24" s="142">
        <v>1995</v>
      </c>
      <c r="B24" s="177">
        <v>73.900000000000006</v>
      </c>
      <c r="C24" s="177">
        <v>79.7</v>
      </c>
      <c r="D24" s="177">
        <v>76.7</v>
      </c>
    </row>
    <row r="25" spans="1:6">
      <c r="A25" s="175">
        <v>1996</v>
      </c>
      <c r="B25" s="177">
        <v>73.900000000000006</v>
      </c>
      <c r="C25" s="177">
        <v>79.599999999999994</v>
      </c>
      <c r="D25" s="177">
        <v>76.7</v>
      </c>
    </row>
    <row r="26" spans="1:6">
      <c r="A26" s="142">
        <v>1997</v>
      </c>
      <c r="B26" s="177">
        <v>74.099999999999994</v>
      </c>
      <c r="C26" s="177">
        <v>80</v>
      </c>
      <c r="D26" s="177">
        <v>77</v>
      </c>
    </row>
    <row r="27" spans="1:6">
      <c r="A27" s="175">
        <v>1998</v>
      </c>
      <c r="B27" s="177">
        <v>74.3</v>
      </c>
      <c r="C27" s="177">
        <v>79.900000000000006</v>
      </c>
      <c r="D27" s="177">
        <v>77.099999999999994</v>
      </c>
    </row>
    <row r="28" spans="1:6">
      <c r="A28" s="142">
        <v>1999</v>
      </c>
      <c r="B28" s="177">
        <v>74.7</v>
      </c>
      <c r="C28" s="177">
        <v>80.400000000000006</v>
      </c>
      <c r="D28" s="177">
        <v>77.5</v>
      </c>
    </row>
    <row r="29" spans="1:6">
      <c r="A29" s="175">
        <v>2000</v>
      </c>
      <c r="B29" s="177">
        <v>75.099999999999994</v>
      </c>
      <c r="C29" s="177">
        <v>80.599999999999994</v>
      </c>
      <c r="D29" s="177">
        <v>77.8</v>
      </c>
    </row>
    <row r="30" spans="1:6">
      <c r="A30" s="142">
        <v>2001</v>
      </c>
      <c r="B30" s="177">
        <v>75.7</v>
      </c>
      <c r="C30" s="177">
        <v>81.099999999999994</v>
      </c>
      <c r="D30" s="177">
        <v>78.3</v>
      </c>
    </row>
    <row r="31" spans="1:6">
      <c r="A31" s="175">
        <v>2002</v>
      </c>
      <c r="B31" s="177">
        <v>75.900000000000006</v>
      </c>
      <c r="C31" s="177">
        <v>81.400000000000006</v>
      </c>
      <c r="D31" s="177">
        <v>78.599999999999994</v>
      </c>
    </row>
    <row r="32" spans="1:6">
      <c r="A32" s="142">
        <v>2003</v>
      </c>
      <c r="B32" s="177">
        <v>75.8</v>
      </c>
      <c r="C32" s="177">
        <v>81.3</v>
      </c>
      <c r="D32" s="177">
        <v>78.400000000000006</v>
      </c>
    </row>
    <row r="33" spans="1:4">
      <c r="A33" s="175">
        <v>2004</v>
      </c>
      <c r="B33" s="177">
        <v>76.400000000000006</v>
      </c>
      <c r="C33" s="177">
        <v>82.1</v>
      </c>
      <c r="D33" s="177">
        <v>79.2</v>
      </c>
    </row>
    <row r="34" spans="1:4">
      <c r="A34" s="142">
        <v>2005</v>
      </c>
      <c r="B34" s="177">
        <v>76.3</v>
      </c>
      <c r="C34" s="177">
        <v>81.900000000000006</v>
      </c>
      <c r="D34" s="177">
        <v>79.099999999999994</v>
      </c>
    </row>
    <row r="35" spans="1:4">
      <c r="A35" s="175">
        <v>2006</v>
      </c>
      <c r="B35" s="177">
        <v>76.8</v>
      </c>
      <c r="C35" s="177">
        <v>82.4</v>
      </c>
      <c r="D35" s="177">
        <v>79.5</v>
      </c>
    </row>
    <row r="36" spans="1:4">
      <c r="A36" s="142">
        <v>2007</v>
      </c>
      <c r="B36" s="177">
        <v>76.900000000000006</v>
      </c>
      <c r="C36" s="177">
        <v>82.2</v>
      </c>
      <c r="D36" s="177">
        <v>79.5</v>
      </c>
    </row>
    <row r="37" spans="1:4">
      <c r="A37" s="175">
        <v>2008</v>
      </c>
      <c r="B37" s="177">
        <v>77.2</v>
      </c>
      <c r="C37" s="177">
        <v>82.4</v>
      </c>
      <c r="D37" s="177">
        <v>79.7</v>
      </c>
    </row>
    <row r="38" spans="1:4">
      <c r="A38" s="142">
        <v>2009</v>
      </c>
      <c r="B38" s="177">
        <v>77.400000000000006</v>
      </c>
      <c r="C38" s="177">
        <v>82.4</v>
      </c>
      <c r="D38" s="177">
        <v>79.900000000000006</v>
      </c>
    </row>
    <row r="39" spans="1:4">
      <c r="A39" s="175">
        <v>2010</v>
      </c>
      <c r="B39" s="177">
        <v>77.599999999999994</v>
      </c>
      <c r="C39" s="177">
        <v>82.6</v>
      </c>
      <c r="D39" s="177">
        <v>80.099999999999994</v>
      </c>
    </row>
    <row r="40" spans="1:4">
      <c r="A40" s="142">
        <v>2011</v>
      </c>
      <c r="B40" s="177">
        <v>77.7</v>
      </c>
      <c r="C40" s="177">
        <v>82.7</v>
      </c>
      <c r="D40" s="177">
        <v>80.2</v>
      </c>
    </row>
    <row r="41" spans="1:4">
      <c r="A41" s="175">
        <v>2012</v>
      </c>
      <c r="B41" s="177">
        <v>78.099999999999994</v>
      </c>
      <c r="C41" s="177">
        <v>82.9</v>
      </c>
      <c r="D41" s="177">
        <v>80.400000000000006</v>
      </c>
    </row>
    <row r="42" spans="1:4">
      <c r="A42" s="142">
        <v>2013</v>
      </c>
      <c r="B42" s="177">
        <v>78.2</v>
      </c>
      <c r="C42" s="177">
        <v>83.1</v>
      </c>
      <c r="D42" s="177">
        <v>80.599999999999994</v>
      </c>
    </row>
    <row r="43" spans="1:4">
      <c r="A43" s="175">
        <v>2014</v>
      </c>
      <c r="B43" s="177">
        <v>78.599999999999994</v>
      </c>
      <c r="C43" s="177">
        <v>83.3</v>
      </c>
      <c r="D43" s="177">
        <v>80.900000000000006</v>
      </c>
    </row>
    <row r="44" spans="1:4">
      <c r="A44" s="142">
        <v>2015</v>
      </c>
      <c r="B44" s="177">
        <v>78.2</v>
      </c>
      <c r="C44" s="177">
        <v>82.7</v>
      </c>
      <c r="D44" s="177">
        <v>80.400000000000006</v>
      </c>
    </row>
    <row r="45" spans="1:4">
      <c r="A45" s="175">
        <v>2016</v>
      </c>
      <c r="B45" s="177">
        <v>78.900000000000006</v>
      </c>
      <c r="C45" s="177">
        <v>83.4</v>
      </c>
      <c r="D45" s="177">
        <v>81.099999999999994</v>
      </c>
    </row>
    <row r="46" spans="1:4">
      <c r="A46" s="142">
        <v>2017</v>
      </c>
      <c r="B46" s="177">
        <v>78.8</v>
      </c>
      <c r="C46" s="177">
        <v>83.2</v>
      </c>
      <c r="D46" s="177">
        <v>80.900000000000006</v>
      </c>
    </row>
    <row r="47" spans="1:4">
      <c r="A47" s="175">
        <v>2018</v>
      </c>
      <c r="B47" s="177">
        <v>79.099999999999994</v>
      </c>
      <c r="C47" s="177">
        <v>83.7</v>
      </c>
      <c r="D47" s="177">
        <v>81.400000000000006</v>
      </c>
    </row>
    <row r="48" spans="1:4">
      <c r="A48" s="142">
        <v>2019</v>
      </c>
      <c r="B48" s="177">
        <v>79.599999999999994</v>
      </c>
      <c r="C48" s="177">
        <v>83.8</v>
      </c>
      <c r="D48" s="177">
        <v>81.599999999999994</v>
      </c>
    </row>
    <row r="49" spans="1:4">
      <c r="A49" s="175">
        <v>2020</v>
      </c>
      <c r="B49" s="177">
        <v>78.5</v>
      </c>
      <c r="C49" s="177">
        <v>83.4</v>
      </c>
      <c r="D49" s="177">
        <v>80.900000000000006</v>
      </c>
    </row>
    <row r="50" spans="1:4">
      <c r="A50" s="142">
        <v>2021</v>
      </c>
      <c r="B50" s="177">
        <v>78.599999999999994</v>
      </c>
      <c r="C50" s="177">
        <v>83</v>
      </c>
      <c r="D50" s="177">
        <v>80.7</v>
      </c>
    </row>
    <row r="51" spans="1:4">
      <c r="A51" s="175">
        <v>2022</v>
      </c>
      <c r="B51" s="177">
        <v>79</v>
      </c>
      <c r="C51" s="177">
        <v>83.1</v>
      </c>
      <c r="D51" s="177">
        <v>81</v>
      </c>
    </row>
    <row r="52" spans="1:4">
      <c r="A52" s="142">
        <v>2023</v>
      </c>
      <c r="B52" s="177">
        <v>79.3</v>
      </c>
      <c r="C52" s="177">
        <v>83.5</v>
      </c>
      <c r="D52" s="177">
        <v>81.3</v>
      </c>
    </row>
    <row r="53" spans="1:4">
      <c r="A53" s="175">
        <v>2024</v>
      </c>
      <c r="B53" s="177">
        <v>79.8</v>
      </c>
      <c r="C53" s="177">
        <v>84</v>
      </c>
      <c r="D53" s="177">
        <v>81.8</v>
      </c>
    </row>
    <row r="54" spans="1:4">
      <c r="A54" s="142">
        <v>2025</v>
      </c>
      <c r="B54" s="177">
        <v>80.099999999999994</v>
      </c>
      <c r="C54" s="177">
        <v>84.1</v>
      </c>
      <c r="D54" s="177">
        <v>82.1</v>
      </c>
    </row>
    <row r="55" spans="1:4">
      <c r="A55" s="21" t="s">
        <v>146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zoomScaleNormal="100" workbookViewId="0">
      <selection activeCell="J22" sqref="J22"/>
    </sheetView>
  </sheetViews>
  <sheetFormatPr defaultRowHeight="14.4"/>
  <cols>
    <col min="3" max="3" width="16.5546875" customWidth="1"/>
  </cols>
  <sheetData>
    <row r="2" spans="1:6">
      <c r="B2" s="167" t="s">
        <v>147</v>
      </c>
      <c r="C2" s="167" t="s">
        <v>148</v>
      </c>
      <c r="F2" s="50" t="s">
        <v>236</v>
      </c>
    </row>
    <row r="3" spans="1:6">
      <c r="A3" s="30">
        <v>1952</v>
      </c>
      <c r="B3" s="30">
        <v>3.18</v>
      </c>
      <c r="C3" s="30">
        <v>30.88</v>
      </c>
    </row>
    <row r="4" spans="1:6">
      <c r="A4" s="30">
        <v>1953</v>
      </c>
      <c r="B4" s="30">
        <v>3.17</v>
      </c>
      <c r="C4" s="30">
        <v>30.83</v>
      </c>
    </row>
    <row r="5" spans="1:6">
      <c r="A5" s="30">
        <v>1954</v>
      </c>
      <c r="B5" s="30">
        <v>3.3</v>
      </c>
      <c r="C5" s="30">
        <v>30.79</v>
      </c>
    </row>
    <row r="6" spans="1:6">
      <c r="A6" s="30">
        <v>1955</v>
      </c>
      <c r="B6" s="30">
        <v>3.23</v>
      </c>
      <c r="C6" s="30">
        <v>30.65</v>
      </c>
    </row>
    <row r="7" spans="1:6">
      <c r="A7" s="30">
        <v>1956</v>
      </c>
      <c r="B7" s="30">
        <v>3.12</v>
      </c>
      <c r="C7" s="30">
        <v>30.49</v>
      </c>
    </row>
    <row r="8" spans="1:6">
      <c r="A8" s="30">
        <v>1957</v>
      </c>
      <c r="B8" s="30">
        <v>3.19</v>
      </c>
      <c r="C8" s="30">
        <v>30.44</v>
      </c>
    </row>
    <row r="9" spans="1:6">
      <c r="A9" s="30">
        <v>1958</v>
      </c>
      <c r="B9" s="30">
        <v>3.19</v>
      </c>
      <c r="C9" s="30">
        <v>30.35</v>
      </c>
    </row>
    <row r="10" spans="1:6">
      <c r="A10" s="30">
        <v>1959</v>
      </c>
      <c r="B10" s="30">
        <v>3.23</v>
      </c>
      <c r="C10" s="30">
        <v>30.25</v>
      </c>
    </row>
    <row r="11" spans="1:6">
      <c r="A11" s="30">
        <v>1960</v>
      </c>
      <c r="B11" s="30">
        <v>3.27</v>
      </c>
      <c r="C11" s="30">
        <v>30.15</v>
      </c>
    </row>
    <row r="12" spans="1:6">
      <c r="A12" s="30">
        <v>1961</v>
      </c>
      <c r="B12" s="30">
        <v>3.24</v>
      </c>
      <c r="C12" s="30">
        <v>30.08</v>
      </c>
    </row>
    <row r="13" spans="1:6">
      <c r="A13" s="30">
        <v>1962</v>
      </c>
      <c r="B13" s="30">
        <v>3.33</v>
      </c>
      <c r="C13" s="30">
        <v>30.11</v>
      </c>
    </row>
    <row r="14" spans="1:6">
      <c r="A14" s="30">
        <v>1963</v>
      </c>
      <c r="B14" s="30">
        <v>3.4</v>
      </c>
      <c r="C14" s="30">
        <v>29.93</v>
      </c>
    </row>
    <row r="15" spans="1:6">
      <c r="A15" s="30">
        <v>1964</v>
      </c>
      <c r="B15" s="30">
        <v>3.57</v>
      </c>
      <c r="C15" s="30">
        <v>29.87</v>
      </c>
    </row>
    <row r="16" spans="1:6">
      <c r="A16" s="30">
        <v>1965</v>
      </c>
      <c r="B16" s="30">
        <v>3.53</v>
      </c>
      <c r="C16" s="30">
        <v>29.71</v>
      </c>
    </row>
    <row r="17" spans="1:6">
      <c r="A17" s="30">
        <v>1966</v>
      </c>
      <c r="B17" s="30">
        <v>3.48</v>
      </c>
      <c r="C17" s="30">
        <v>29.62</v>
      </c>
    </row>
    <row r="18" spans="1:6">
      <c r="A18" s="30">
        <v>1967</v>
      </c>
      <c r="B18" s="30">
        <v>3.41</v>
      </c>
      <c r="C18" s="30">
        <v>29.51</v>
      </c>
    </row>
    <row r="19" spans="1:6">
      <c r="A19" s="30">
        <v>1968</v>
      </c>
      <c r="B19" s="30">
        <v>3.34</v>
      </c>
      <c r="C19" s="30">
        <v>29.42</v>
      </c>
      <c r="F19" s="18" t="s">
        <v>186</v>
      </c>
    </row>
    <row r="20" spans="1:6">
      <c r="A20" s="30">
        <v>1969</v>
      </c>
      <c r="B20" s="30">
        <v>3.33</v>
      </c>
      <c r="C20" s="30">
        <v>29.45</v>
      </c>
    </row>
    <row r="21" spans="1:6">
      <c r="A21" s="30">
        <v>1970</v>
      </c>
      <c r="B21" s="30">
        <v>3.2</v>
      </c>
      <c r="C21" s="30">
        <v>29.2</v>
      </c>
    </row>
    <row r="22" spans="1:6">
      <c r="A22" s="30">
        <v>1971</v>
      </c>
      <c r="B22" s="30">
        <v>3.2</v>
      </c>
      <c r="C22" s="30">
        <v>29.14</v>
      </c>
    </row>
    <row r="23" spans="1:6">
      <c r="A23" s="30">
        <v>1972</v>
      </c>
      <c r="B23" s="30">
        <v>3.11</v>
      </c>
      <c r="C23" s="30">
        <v>28.94</v>
      </c>
    </row>
    <row r="24" spans="1:6">
      <c r="A24" s="30">
        <v>1973</v>
      </c>
      <c r="B24" s="30">
        <v>3.05</v>
      </c>
      <c r="C24" s="30">
        <v>28.79</v>
      </c>
    </row>
    <row r="25" spans="1:6">
      <c r="A25" s="30">
        <v>1974</v>
      </c>
      <c r="B25" s="30">
        <v>2.99</v>
      </c>
      <c r="C25" s="30">
        <v>28.71</v>
      </c>
    </row>
    <row r="26" spans="1:6">
      <c r="A26" s="30">
        <v>1975</v>
      </c>
      <c r="B26" s="30">
        <v>2.82</v>
      </c>
      <c r="C26" s="30">
        <v>28.54</v>
      </c>
    </row>
    <row r="27" spans="1:6">
      <c r="A27" s="30">
        <v>1976</v>
      </c>
      <c r="B27" s="30">
        <v>2.93</v>
      </c>
      <c r="C27" s="30">
        <v>28.31</v>
      </c>
    </row>
    <row r="28" spans="1:6">
      <c r="A28" s="30">
        <v>1977</v>
      </c>
      <c r="B28" s="30">
        <v>2.65</v>
      </c>
      <c r="C28" s="30">
        <v>28.11</v>
      </c>
    </row>
    <row r="29" spans="1:6">
      <c r="A29" s="30">
        <v>1978</v>
      </c>
      <c r="B29" s="30">
        <v>2.52</v>
      </c>
      <c r="C29" s="30">
        <v>28.09</v>
      </c>
    </row>
    <row r="30" spans="1:6">
      <c r="A30" s="30">
        <v>1979</v>
      </c>
      <c r="B30" s="30">
        <v>2.42</v>
      </c>
      <c r="C30" s="30">
        <v>27.97</v>
      </c>
    </row>
    <row r="31" spans="1:6">
      <c r="A31" s="30">
        <v>1980</v>
      </c>
      <c r="B31" s="30">
        <v>2.34</v>
      </c>
      <c r="C31" s="30">
        <v>27.95</v>
      </c>
    </row>
    <row r="32" spans="1:6">
      <c r="A32" s="30">
        <v>1981</v>
      </c>
      <c r="B32" s="30">
        <v>2.23</v>
      </c>
      <c r="C32" s="30">
        <v>27.92</v>
      </c>
    </row>
    <row r="33" spans="1:3">
      <c r="A33" s="30">
        <v>1982</v>
      </c>
      <c r="B33" s="30">
        <v>2.31</v>
      </c>
      <c r="C33" s="30">
        <v>27.87</v>
      </c>
    </row>
    <row r="34" spans="1:3">
      <c r="A34" s="30">
        <v>1983</v>
      </c>
      <c r="B34" s="30">
        <v>2.16</v>
      </c>
      <c r="C34" s="30">
        <v>27.83</v>
      </c>
    </row>
    <row r="35" spans="1:3">
      <c r="A35" s="30">
        <v>1984</v>
      </c>
      <c r="B35" s="30">
        <v>2.08</v>
      </c>
      <c r="C35" s="30">
        <v>27.88</v>
      </c>
    </row>
    <row r="36" spans="1:3">
      <c r="A36" s="30">
        <v>1985</v>
      </c>
      <c r="B36" s="30">
        <v>2.02</v>
      </c>
      <c r="C36" s="30">
        <v>27.94</v>
      </c>
    </row>
    <row r="37" spans="1:3">
      <c r="A37" s="30">
        <v>1986</v>
      </c>
      <c r="B37" s="30">
        <v>1.93</v>
      </c>
      <c r="C37" s="30">
        <v>28.03</v>
      </c>
    </row>
    <row r="38" spans="1:3">
      <c r="A38" s="30">
        <v>1987</v>
      </c>
      <c r="B38" s="30">
        <v>1.9</v>
      </c>
      <c r="C38" s="30">
        <v>28.17</v>
      </c>
    </row>
    <row r="39" spans="1:3">
      <c r="A39" s="30">
        <v>1988</v>
      </c>
      <c r="B39" s="30">
        <v>1.92</v>
      </c>
      <c r="C39" s="30">
        <v>28.29</v>
      </c>
    </row>
    <row r="40" spans="1:3">
      <c r="A40" s="30">
        <v>1989</v>
      </c>
      <c r="B40" s="30">
        <v>1.84</v>
      </c>
      <c r="C40" s="30">
        <v>28.31</v>
      </c>
    </row>
    <row r="41" spans="1:3">
      <c r="A41" s="30">
        <v>1990</v>
      </c>
      <c r="B41" s="30">
        <v>1.81</v>
      </c>
      <c r="C41" s="30">
        <v>28.42</v>
      </c>
    </row>
    <row r="42" spans="1:3">
      <c r="A42" s="30">
        <v>1991</v>
      </c>
      <c r="B42" s="30">
        <v>1.8</v>
      </c>
      <c r="C42" s="30">
        <v>28.5</v>
      </c>
    </row>
    <row r="43" spans="1:3">
      <c r="A43" s="30">
        <v>1992</v>
      </c>
      <c r="B43" s="30">
        <v>1.78</v>
      </c>
      <c r="C43" s="30">
        <v>28.68</v>
      </c>
    </row>
    <row r="44" spans="1:3">
      <c r="A44" s="30">
        <v>1993</v>
      </c>
      <c r="B44" s="30">
        <v>1.66</v>
      </c>
      <c r="C44" s="30">
        <v>28.7</v>
      </c>
    </row>
    <row r="45" spans="1:3">
      <c r="A45" s="30">
        <v>1994</v>
      </c>
      <c r="B45" s="30">
        <v>1.61</v>
      </c>
      <c r="C45" s="30">
        <v>28.78</v>
      </c>
    </row>
    <row r="46" spans="1:3">
      <c r="A46" s="30">
        <v>1995</v>
      </c>
      <c r="B46" s="30">
        <v>1.52</v>
      </c>
      <c r="C46" s="30">
        <v>28.93</v>
      </c>
    </row>
    <row r="47" spans="1:3">
      <c r="A47" s="30">
        <v>1996</v>
      </c>
      <c r="B47" s="30">
        <v>1.59</v>
      </c>
      <c r="C47" s="30">
        <v>29.04</v>
      </c>
    </row>
    <row r="48" spans="1:3">
      <c r="A48" s="30">
        <v>1997</v>
      </c>
      <c r="B48" s="30">
        <v>1.54</v>
      </c>
      <c r="C48" s="30">
        <v>29.22</v>
      </c>
    </row>
    <row r="49" spans="1:3">
      <c r="A49" s="30">
        <v>1998</v>
      </c>
      <c r="B49" s="30">
        <v>1.5</v>
      </c>
      <c r="C49" s="30">
        <v>29.38</v>
      </c>
    </row>
    <row r="50" spans="1:3">
      <c r="A50" s="30">
        <v>1999</v>
      </c>
      <c r="B50" s="30">
        <v>1.49</v>
      </c>
      <c r="C50" s="30">
        <v>29.4</v>
      </c>
    </row>
    <row r="51" spans="1:3">
      <c r="A51" s="30">
        <v>2000</v>
      </c>
      <c r="B51" s="30">
        <v>1.48</v>
      </c>
      <c r="C51" s="30">
        <v>29.48</v>
      </c>
    </row>
    <row r="52" spans="1:3">
      <c r="A52" s="30">
        <v>2001</v>
      </c>
      <c r="B52" s="30">
        <v>1.49</v>
      </c>
      <c r="C52" s="30">
        <v>29.62</v>
      </c>
    </row>
    <row r="53" spans="1:3">
      <c r="A53" s="30">
        <v>2002</v>
      </c>
      <c r="B53" s="30">
        <v>1.47</v>
      </c>
      <c r="C53" s="30">
        <v>29.72</v>
      </c>
    </row>
    <row r="54" spans="1:3">
      <c r="A54" s="30">
        <v>2003</v>
      </c>
      <c r="B54" s="30">
        <v>1.48</v>
      </c>
      <c r="C54" s="30">
        <v>29.91</v>
      </c>
    </row>
    <row r="55" spans="1:3">
      <c r="A55" s="30">
        <v>2004</v>
      </c>
      <c r="B55" s="30">
        <v>1.49</v>
      </c>
      <c r="C55" s="30">
        <v>30.02</v>
      </c>
    </row>
    <row r="56" spans="1:3">
      <c r="A56" s="30">
        <v>2005</v>
      </c>
      <c r="B56" s="30">
        <v>1.45</v>
      </c>
      <c r="C56" s="30">
        <v>30.1</v>
      </c>
    </row>
    <row r="57" spans="1:3">
      <c r="A57" s="30">
        <v>2006</v>
      </c>
      <c r="B57" s="30">
        <v>1.46</v>
      </c>
      <c r="C57" s="30">
        <v>30.24</v>
      </c>
    </row>
    <row r="58" spans="1:3">
      <c r="A58" s="30">
        <v>2007</v>
      </c>
      <c r="B58" s="30">
        <v>1.47</v>
      </c>
      <c r="C58" s="30">
        <v>30.34</v>
      </c>
    </row>
    <row r="59" spans="1:3">
      <c r="A59" s="30">
        <v>2008</v>
      </c>
      <c r="B59" s="30">
        <v>1.46</v>
      </c>
      <c r="C59" s="30">
        <v>30.43</v>
      </c>
    </row>
    <row r="60" spans="1:3">
      <c r="A60" s="30">
        <v>2009</v>
      </c>
      <c r="B60" s="30">
        <v>1.45</v>
      </c>
      <c r="C60" s="30">
        <v>30.56</v>
      </c>
    </row>
    <row r="61" spans="1:3">
      <c r="A61" s="30">
        <v>2010</v>
      </c>
      <c r="B61" s="30">
        <v>1.44</v>
      </c>
      <c r="C61" s="30">
        <v>30.68</v>
      </c>
    </row>
    <row r="62" spans="1:3">
      <c r="A62" s="30">
        <v>2011</v>
      </c>
      <c r="B62" s="30">
        <v>1.41</v>
      </c>
      <c r="C62" s="30">
        <v>30.75</v>
      </c>
    </row>
    <row r="63" spans="1:3">
      <c r="A63" s="30">
        <v>2012</v>
      </c>
      <c r="B63" s="30">
        <v>1.39</v>
      </c>
      <c r="C63" s="30">
        <v>30.87</v>
      </c>
    </row>
    <row r="64" spans="1:3">
      <c r="A64" s="30">
        <v>2013</v>
      </c>
      <c r="B64" s="30">
        <v>1.36</v>
      </c>
      <c r="C64" s="30">
        <v>30.92</v>
      </c>
    </row>
    <row r="65" spans="1:3">
      <c r="A65" s="30">
        <v>2014</v>
      </c>
      <c r="B65" s="30">
        <v>1.34</v>
      </c>
      <c r="C65" s="30">
        <v>31.03</v>
      </c>
    </row>
    <row r="66" spans="1:3">
      <c r="A66" s="30">
        <v>2015</v>
      </c>
      <c r="B66" s="30">
        <v>1.35</v>
      </c>
      <c r="C66" s="30">
        <v>31.18</v>
      </c>
    </row>
    <row r="67" spans="1:3">
      <c r="A67" s="30">
        <v>2016</v>
      </c>
      <c r="B67" s="30">
        <v>1.35</v>
      </c>
      <c r="C67" s="30">
        <v>31.31</v>
      </c>
    </row>
    <row r="68" spans="1:3">
      <c r="A68" s="30">
        <v>2017</v>
      </c>
      <c r="B68" s="30">
        <v>1.36</v>
      </c>
      <c r="C68" s="30">
        <v>31.48</v>
      </c>
    </row>
    <row r="69" spans="1:3">
      <c r="A69" s="30">
        <v>2018</v>
      </c>
      <c r="B69" s="30">
        <v>1.33</v>
      </c>
      <c r="C69" s="30">
        <v>31.61</v>
      </c>
    </row>
    <row r="70" spans="1:3">
      <c r="A70" s="30">
        <v>2019</v>
      </c>
      <c r="B70" s="30">
        <v>1.31</v>
      </c>
      <c r="C70" s="30">
        <v>31.71</v>
      </c>
    </row>
    <row r="71" spans="1:3">
      <c r="A71" s="30">
        <v>2020</v>
      </c>
      <c r="B71" s="30">
        <v>1.3</v>
      </c>
      <c r="C71" s="30">
        <v>31.75</v>
      </c>
    </row>
    <row r="72" spans="1:3">
      <c r="A72" s="30">
        <v>2021</v>
      </c>
      <c r="B72" s="30">
        <v>1.28</v>
      </c>
      <c r="C72" s="30">
        <v>31.98</v>
      </c>
    </row>
    <row r="73" spans="1:3">
      <c r="A73" s="30">
        <v>2022</v>
      </c>
      <c r="B73" s="30">
        <v>1.33</v>
      </c>
      <c r="C73" s="30">
        <v>32.01</v>
      </c>
    </row>
    <row r="74" spans="1:3">
      <c r="A74" s="30">
        <v>2023</v>
      </c>
      <c r="B74" s="30">
        <v>1.29</v>
      </c>
      <c r="C74" s="30">
        <v>32.15</v>
      </c>
    </row>
    <row r="75" spans="1:3">
      <c r="A75" s="30">
        <v>2024</v>
      </c>
      <c r="B75" s="30">
        <v>1.26</v>
      </c>
      <c r="C75" s="30">
        <v>32.26</v>
      </c>
    </row>
    <row r="76" spans="1:3">
      <c r="A76" s="30">
        <v>2025</v>
      </c>
      <c r="B76" s="30">
        <v>1.22</v>
      </c>
      <c r="C76" s="30">
        <v>32.43</v>
      </c>
    </row>
    <row r="77" spans="1:3">
      <c r="A77" s="21" t="s">
        <v>149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opLeftCell="A3" zoomScaleNormal="100" workbookViewId="0">
      <selection activeCell="H11" sqref="H11:I12"/>
    </sheetView>
  </sheetViews>
  <sheetFormatPr defaultRowHeight="14.4"/>
  <cols>
    <col min="1" max="1" width="7.44140625" style="159" customWidth="1"/>
    <col min="2" max="2" width="12.5546875" style="159" customWidth="1"/>
    <col min="3" max="3" width="15.5546875" style="159" customWidth="1"/>
    <col min="4" max="4" width="13.88671875" style="159" customWidth="1"/>
    <col min="5" max="5" width="7.44140625" style="159" customWidth="1"/>
    <col min="6" max="6" width="9.5546875" style="159" customWidth="1"/>
    <col min="7" max="7" width="10.5546875" style="159" customWidth="1"/>
    <col min="8" max="8" width="11.5546875" style="159" customWidth="1"/>
    <col min="9" max="10" width="10.109375" style="159" customWidth="1"/>
  </cols>
  <sheetData>
    <row r="2" spans="1:12">
      <c r="A2" s="250" t="s">
        <v>150</v>
      </c>
      <c r="B2" s="252" t="s">
        <v>151</v>
      </c>
      <c r="C2" s="252"/>
      <c r="D2" s="252"/>
      <c r="E2" s="179"/>
      <c r="F2" s="252" t="s">
        <v>152</v>
      </c>
      <c r="G2" s="252"/>
      <c r="H2" s="252"/>
      <c r="I2" s="252"/>
      <c r="J2" s="253" t="s">
        <v>153</v>
      </c>
    </row>
    <row r="3" spans="1:12" ht="36">
      <c r="A3" s="251"/>
      <c r="B3" s="180" t="s">
        <v>117</v>
      </c>
      <c r="C3" s="180" t="s">
        <v>154</v>
      </c>
      <c r="D3" s="180" t="s">
        <v>73</v>
      </c>
      <c r="E3" s="180"/>
      <c r="F3" s="181" t="s">
        <v>155</v>
      </c>
      <c r="G3" s="181" t="s">
        <v>67</v>
      </c>
      <c r="H3" s="181" t="s">
        <v>68</v>
      </c>
      <c r="I3" s="181" t="s">
        <v>156</v>
      </c>
      <c r="J3" s="254"/>
      <c r="L3" s="50" t="s">
        <v>188</v>
      </c>
    </row>
    <row r="4" spans="1:12">
      <c r="A4" s="135">
        <v>1951</v>
      </c>
      <c r="B4" s="182">
        <v>858377</v>
      </c>
      <c r="C4" s="182">
        <v>884598</v>
      </c>
      <c r="D4" s="182">
        <v>1742975</v>
      </c>
      <c r="E4" s="182"/>
      <c r="F4" s="182">
        <v>1645771</v>
      </c>
      <c r="G4" s="182">
        <v>192096</v>
      </c>
      <c r="H4" s="182">
        <v>116437</v>
      </c>
      <c r="I4" s="182">
        <v>40083</v>
      </c>
      <c r="J4" s="183">
        <v>3737362</v>
      </c>
    </row>
    <row r="5" spans="1:12">
      <c r="A5" s="135">
        <v>1961</v>
      </c>
      <c r="B5" s="182">
        <v>625377</v>
      </c>
      <c r="C5" s="182">
        <v>910777</v>
      </c>
      <c r="D5" s="182">
        <v>1536154</v>
      </c>
      <c r="E5" s="182"/>
      <c r="F5" s="182">
        <v>2032812</v>
      </c>
      <c r="G5" s="182">
        <v>359025</v>
      </c>
      <c r="H5" s="182">
        <v>165463</v>
      </c>
      <c r="I5" s="182">
        <v>54452</v>
      </c>
      <c r="J5" s="183">
        <v>4147906</v>
      </c>
      <c r="L5" s="158"/>
    </row>
    <row r="6" spans="1:12">
      <c r="A6" s="135">
        <v>1971</v>
      </c>
      <c r="B6" s="182">
        <v>449619</v>
      </c>
      <c r="C6" s="182">
        <v>1407146</v>
      </c>
      <c r="D6" s="182">
        <v>1856765</v>
      </c>
      <c r="E6" s="182"/>
      <c r="F6" s="182">
        <v>1638333</v>
      </c>
      <c r="G6" s="182">
        <v>565353</v>
      </c>
      <c r="H6" s="182">
        <v>292944</v>
      </c>
      <c r="I6" s="182">
        <v>80144</v>
      </c>
      <c r="J6" s="183">
        <v>4433539</v>
      </c>
    </row>
    <row r="7" spans="1:12">
      <c r="A7" s="135">
        <v>1981</v>
      </c>
      <c r="B7" s="182">
        <v>281080</v>
      </c>
      <c r="C7" s="182">
        <v>1023801</v>
      </c>
      <c r="D7" s="182">
        <v>1304881</v>
      </c>
      <c r="E7" s="182"/>
      <c r="F7" s="182">
        <v>1860204</v>
      </c>
      <c r="G7" s="182">
        <v>1114346</v>
      </c>
      <c r="H7" s="182">
        <v>505996</v>
      </c>
      <c r="I7" s="182">
        <v>137385</v>
      </c>
      <c r="J7" s="183">
        <v>4922812</v>
      </c>
    </row>
    <row r="8" spans="1:12">
      <c r="A8" s="135">
        <v>1991</v>
      </c>
      <c r="B8" s="183">
        <v>217760</v>
      </c>
      <c r="C8" s="183">
        <v>785574</v>
      </c>
      <c r="D8" s="183">
        <v>1003334</v>
      </c>
      <c r="E8" s="183"/>
      <c r="F8" s="183">
        <v>1538627</v>
      </c>
      <c r="G8" s="183">
        <v>1589445</v>
      </c>
      <c r="H8" s="183">
        <v>856543</v>
      </c>
      <c r="I8" s="183">
        <v>185056</v>
      </c>
      <c r="J8" s="183">
        <v>5173005</v>
      </c>
    </row>
    <row r="9" spans="1:12">
      <c r="A9" s="135">
        <v>2001</v>
      </c>
      <c r="B9" s="183">
        <v>146814</v>
      </c>
      <c r="C9" s="183">
        <v>636357</v>
      </c>
      <c r="D9" s="183">
        <v>783171</v>
      </c>
      <c r="E9" s="183"/>
      <c r="F9" s="183">
        <v>1238726</v>
      </c>
      <c r="G9" s="183">
        <v>1646461</v>
      </c>
      <c r="H9" s="183">
        <v>1268373</v>
      </c>
      <c r="I9" s="183">
        <v>371506</v>
      </c>
      <c r="J9" s="183">
        <v>5308237</v>
      </c>
    </row>
    <row r="10" spans="1:12">
      <c r="A10" s="135">
        <v>2011</v>
      </c>
      <c r="B10" s="183">
        <v>107944</v>
      </c>
      <c r="C10" s="183">
        <v>492743</v>
      </c>
      <c r="D10" s="183">
        <v>600687</v>
      </c>
      <c r="E10" s="183"/>
      <c r="F10" s="183">
        <v>1043095</v>
      </c>
      <c r="G10" s="183">
        <v>1699835</v>
      </c>
      <c r="H10" s="183">
        <v>1532783</v>
      </c>
      <c r="I10" s="183">
        <v>540116</v>
      </c>
      <c r="J10" s="183">
        <v>5416516</v>
      </c>
    </row>
    <row r="11" spans="1:12">
      <c r="A11" s="135">
        <v>2021</v>
      </c>
      <c r="B11" s="182">
        <v>38652</v>
      </c>
      <c r="C11" s="182">
        <v>213562</v>
      </c>
      <c r="D11" s="182">
        <v>252214</v>
      </c>
      <c r="E11" s="182"/>
      <c r="F11" s="182">
        <v>797594</v>
      </c>
      <c r="G11" s="182">
        <v>1648030</v>
      </c>
      <c r="H11" s="118">
        <v>1770637</v>
      </c>
      <c r="I11" s="118">
        <v>717445</v>
      </c>
      <c r="J11" s="182">
        <v>5185920</v>
      </c>
    </row>
    <row r="12" spans="1:12">
      <c r="A12" s="184">
        <v>2024</v>
      </c>
      <c r="B12" s="185">
        <v>36798</v>
      </c>
      <c r="C12" s="185">
        <v>197294</v>
      </c>
      <c r="D12" s="185">
        <v>234092</v>
      </c>
      <c r="E12" s="185"/>
      <c r="F12" s="185">
        <v>722509</v>
      </c>
      <c r="G12" s="185">
        <v>1594628</v>
      </c>
      <c r="H12" s="235">
        <v>1838380</v>
      </c>
      <c r="I12" s="235">
        <v>778573</v>
      </c>
      <c r="J12" s="185">
        <v>5168182</v>
      </c>
    </row>
    <row r="16" spans="1:12">
      <c r="L16" s="18" t="s">
        <v>158</v>
      </c>
    </row>
    <row r="17" spans="1:12">
      <c r="L17" s="220" t="s">
        <v>187</v>
      </c>
    </row>
    <row r="18" spans="1:12">
      <c r="L18" s="17"/>
    </row>
    <row r="19" spans="1:12">
      <c r="A19" s="188"/>
      <c r="B19" s="187" t="s">
        <v>117</v>
      </c>
      <c r="C19" s="187" t="s">
        <v>159</v>
      </c>
      <c r="D19" s="187" t="s">
        <v>67</v>
      </c>
      <c r="E19" s="187" t="s">
        <v>68</v>
      </c>
      <c r="F19" s="187" t="s">
        <v>69</v>
      </c>
    </row>
    <row r="20" spans="1:12">
      <c r="A20" s="135">
        <v>1951</v>
      </c>
      <c r="B20" s="21">
        <f>B4*100/$J4</f>
        <v>22.967456724823553</v>
      </c>
      <c r="C20" s="186">
        <f>(C4+F4)*100/$J4</f>
        <v>67.704680467131624</v>
      </c>
      <c r="D20" s="21">
        <f>G4*100/$J4</f>
        <v>5.1398820879540166</v>
      </c>
      <c r="E20" s="21">
        <f>H4*100/$J4</f>
        <v>3.1154862707974234</v>
      </c>
      <c r="F20" s="21">
        <f>I4*100/$J4</f>
        <v>1.0724944492933786</v>
      </c>
    </row>
    <row r="21" spans="1:12">
      <c r="A21" s="135">
        <v>1961</v>
      </c>
      <c r="B21" s="21">
        <f t="shared" ref="B21:B28" si="0">B5*100/$J5</f>
        <v>15.076932794523309</v>
      </c>
      <c r="C21" s="186">
        <f t="shared" ref="C21:C28" si="1">(C5+F5)*100/$J5</f>
        <v>70.965663156301034</v>
      </c>
      <c r="D21" s="21">
        <f t="shared" ref="D21:F28" si="2">G5*100/$J5</f>
        <v>8.6555722333148335</v>
      </c>
      <c r="E21" s="21">
        <f t="shared" si="2"/>
        <v>3.98907304071018</v>
      </c>
      <c r="F21" s="21">
        <f t="shared" si="2"/>
        <v>1.3127587751506422</v>
      </c>
    </row>
    <row r="22" spans="1:12">
      <c r="A22" s="135">
        <v>1971</v>
      </c>
      <c r="B22" s="21">
        <f t="shared" si="0"/>
        <v>10.141311489534658</v>
      </c>
      <c r="C22" s="186">
        <f t="shared" si="1"/>
        <v>68.691828356534131</v>
      </c>
      <c r="D22" s="21">
        <f t="shared" si="2"/>
        <v>12.751731742971021</v>
      </c>
      <c r="E22" s="21">
        <f t="shared" si="2"/>
        <v>6.6074528722990822</v>
      </c>
      <c r="F22" s="21">
        <f t="shared" si="2"/>
        <v>1.8076755386611012</v>
      </c>
    </row>
    <row r="23" spans="1:12">
      <c r="A23" s="135">
        <v>1981</v>
      </c>
      <c r="B23" s="21">
        <f t="shared" si="0"/>
        <v>5.7097447556396626</v>
      </c>
      <c r="C23" s="186">
        <f t="shared" si="1"/>
        <v>58.584504141129095</v>
      </c>
      <c r="D23" s="21">
        <f t="shared" si="2"/>
        <v>22.636371244727606</v>
      </c>
      <c r="E23" s="21">
        <f t="shared" si="2"/>
        <v>10.278596866993905</v>
      </c>
      <c r="F23" s="21">
        <f t="shared" si="2"/>
        <v>2.7907829915097304</v>
      </c>
    </row>
    <row r="24" spans="1:12">
      <c r="A24" s="135">
        <v>1991</v>
      </c>
      <c r="B24" s="21">
        <f t="shared" si="0"/>
        <v>4.2095455156142316</v>
      </c>
      <c r="C24" s="186">
        <f t="shared" si="1"/>
        <v>44.929417234276791</v>
      </c>
      <c r="D24" s="21">
        <f t="shared" si="2"/>
        <v>30.725758045855358</v>
      </c>
      <c r="E24" s="21">
        <f t="shared" si="2"/>
        <v>16.557938760932959</v>
      </c>
      <c r="F24" s="21">
        <f t="shared" si="2"/>
        <v>3.5773404433206619</v>
      </c>
    </row>
    <row r="25" spans="1:12">
      <c r="A25" s="135">
        <v>2001</v>
      </c>
      <c r="B25" s="21">
        <f t="shared" si="0"/>
        <v>2.7657770367072909</v>
      </c>
      <c r="C25" s="186">
        <f t="shared" si="1"/>
        <v>35.324025660497071</v>
      </c>
      <c r="D25" s="21">
        <f t="shared" si="2"/>
        <v>31.017096636792971</v>
      </c>
      <c r="E25" s="21">
        <f t="shared" si="2"/>
        <v>23.894430486054034</v>
      </c>
      <c r="F25" s="21">
        <f t="shared" si="2"/>
        <v>6.9986701799486344</v>
      </c>
    </row>
    <row r="26" spans="1:12">
      <c r="A26" s="135">
        <v>2011</v>
      </c>
      <c r="B26" s="21">
        <f t="shared" si="0"/>
        <v>1.9928677400749855</v>
      </c>
      <c r="C26" s="186">
        <f t="shared" si="1"/>
        <v>28.354721005162727</v>
      </c>
      <c r="D26" s="21">
        <f t="shared" si="2"/>
        <v>31.382442145467678</v>
      </c>
      <c r="E26" s="21">
        <f t="shared" si="2"/>
        <v>28.298319436331397</v>
      </c>
      <c r="F26" s="21">
        <f t="shared" si="2"/>
        <v>9.9716496729632116</v>
      </c>
    </row>
    <row r="27" spans="1:12">
      <c r="A27" s="135">
        <v>2021</v>
      </c>
      <c r="B27" s="21">
        <f t="shared" si="0"/>
        <v>0.74532580525731207</v>
      </c>
      <c r="C27" s="186">
        <f t="shared" si="1"/>
        <v>19.498102554609403</v>
      </c>
      <c r="D27" s="21">
        <f t="shared" si="2"/>
        <v>31.77893218561027</v>
      </c>
      <c r="E27" s="21">
        <f t="shared" si="2"/>
        <v>34.143160712081944</v>
      </c>
      <c r="F27" s="21">
        <f t="shared" si="2"/>
        <v>13.834478742441071</v>
      </c>
    </row>
    <row r="28" spans="1:12">
      <c r="A28" s="184">
        <v>2024</v>
      </c>
      <c r="B28" s="188">
        <f t="shared" si="0"/>
        <v>0.7120105290409664</v>
      </c>
      <c r="C28" s="189">
        <f t="shared" si="1"/>
        <v>17.797418898947445</v>
      </c>
      <c r="D28" s="188">
        <f t="shared" si="2"/>
        <v>30.854718351636997</v>
      </c>
      <c r="E28" s="188">
        <f t="shared" si="2"/>
        <v>35.571115723091793</v>
      </c>
      <c r="F28" s="188">
        <f t="shared" si="2"/>
        <v>15.064736497282796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C5" zoomScaleNormal="100" workbookViewId="0">
      <selection activeCell="H19" sqref="H19"/>
    </sheetView>
  </sheetViews>
  <sheetFormatPr defaultRowHeight="14.4"/>
  <cols>
    <col min="1" max="1" width="14.88671875" customWidth="1"/>
    <col min="2" max="2" width="13.44140625" customWidth="1"/>
    <col min="3" max="3" width="9.109375" customWidth="1"/>
    <col min="4" max="4" width="8.88671875" customWidth="1"/>
    <col min="5" max="5" width="9.88671875" customWidth="1"/>
    <col min="6" max="6" width="12.109375" customWidth="1"/>
    <col min="7" max="7" width="9.886718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60"/>
      <c r="B3" s="19"/>
      <c r="C3" s="19"/>
      <c r="D3" s="19"/>
      <c r="E3" s="19"/>
      <c r="F3" s="19"/>
      <c r="G3" s="19"/>
      <c r="H3" s="19"/>
      <c r="I3" s="19"/>
    </row>
    <row r="4" spans="1:11" ht="42.9" customHeight="1">
      <c r="A4" s="21"/>
      <c r="B4" s="190" t="s">
        <v>160</v>
      </c>
      <c r="C4" s="190"/>
      <c r="D4" s="190"/>
      <c r="E4" s="191"/>
      <c r="F4" s="192" t="s">
        <v>161</v>
      </c>
      <c r="G4" s="192"/>
      <c r="H4" s="192"/>
      <c r="I4" s="161"/>
    </row>
    <row r="5" spans="1:11" ht="31.65" customHeight="1">
      <c r="A5" s="193" t="s">
        <v>162</v>
      </c>
      <c r="B5" s="180" t="s">
        <v>163</v>
      </c>
      <c r="C5" s="180" t="s">
        <v>164</v>
      </c>
      <c r="D5" s="180" t="s">
        <v>165</v>
      </c>
      <c r="E5" s="180"/>
      <c r="F5" s="180" t="s">
        <v>166</v>
      </c>
      <c r="G5" s="180" t="s">
        <v>167</v>
      </c>
      <c r="H5" s="180" t="s">
        <v>164</v>
      </c>
      <c r="I5" s="162"/>
    </row>
    <row r="6" spans="1:11">
      <c r="A6" s="64">
        <v>1961</v>
      </c>
      <c r="B6" s="194">
        <v>343104</v>
      </c>
      <c r="C6" s="194">
        <v>206007</v>
      </c>
      <c r="D6" s="194">
        <v>208656</v>
      </c>
      <c r="E6" s="29"/>
      <c r="F6" s="195">
        <v>961.94</v>
      </c>
      <c r="G6" s="196">
        <v>1221.19</v>
      </c>
      <c r="H6" s="196">
        <v>854.97</v>
      </c>
      <c r="I6" s="163"/>
      <c r="K6" s="10" t="s">
        <v>189</v>
      </c>
    </row>
    <row r="7" spans="1:11">
      <c r="A7" s="64">
        <v>1970</v>
      </c>
      <c r="B7" s="194">
        <v>313872</v>
      </c>
      <c r="C7" s="194">
        <v>215641</v>
      </c>
      <c r="D7" s="194">
        <v>188964</v>
      </c>
      <c r="E7" s="183"/>
      <c r="F7" s="195">
        <v>795.25</v>
      </c>
      <c r="G7" s="196">
        <v>1149.25</v>
      </c>
      <c r="H7" s="196">
        <v>865.94</v>
      </c>
      <c r="I7" s="163"/>
    </row>
    <row r="8" spans="1:11">
      <c r="A8" s="64">
        <v>1982</v>
      </c>
      <c r="B8" s="194">
        <v>292808</v>
      </c>
      <c r="C8" s="194">
        <v>222614</v>
      </c>
      <c r="D8" s="194">
        <v>130511</v>
      </c>
      <c r="E8" s="183"/>
      <c r="F8" s="195">
        <v>708.92</v>
      </c>
      <c r="G8" s="196">
        <v>1060.82</v>
      </c>
      <c r="H8" s="196">
        <v>821.53</v>
      </c>
      <c r="I8" s="163"/>
    </row>
    <row r="9" spans="1:11">
      <c r="A9" s="64">
        <v>1990</v>
      </c>
      <c r="B9" s="194">
        <v>274862</v>
      </c>
      <c r="C9" s="194">
        <v>222574</v>
      </c>
      <c r="D9" s="194">
        <v>95945</v>
      </c>
      <c r="E9" s="183"/>
      <c r="F9" s="195">
        <v>662.2</v>
      </c>
      <c r="G9" s="196">
        <v>992.07</v>
      </c>
      <c r="H9" s="196">
        <v>761.91</v>
      </c>
      <c r="I9" s="163"/>
    </row>
    <row r="10" spans="1:11">
      <c r="A10" s="64">
        <v>2000</v>
      </c>
      <c r="B10" s="197">
        <v>248932</v>
      </c>
      <c r="C10" s="194">
        <v>209781</v>
      </c>
      <c r="D10" s="194">
        <v>70228</v>
      </c>
      <c r="E10" s="183"/>
      <c r="F10" s="195">
        <v>588.20000000000005</v>
      </c>
      <c r="G10" s="196">
        <v>878.51</v>
      </c>
      <c r="H10" s="196">
        <v>674.41</v>
      </c>
      <c r="I10" s="163"/>
    </row>
    <row r="11" spans="1:11">
      <c r="A11" s="64">
        <v>2010</v>
      </c>
      <c r="B11" s="200">
        <v>136872</v>
      </c>
      <c r="C11" s="200">
        <v>122279</v>
      </c>
      <c r="D11" s="200">
        <v>14705</v>
      </c>
      <c r="E11" s="201"/>
      <c r="F11" s="202">
        <v>549.53</v>
      </c>
      <c r="G11" s="203">
        <v>722.68</v>
      </c>
      <c r="H11" s="203">
        <v>632.77</v>
      </c>
      <c r="I11" s="163"/>
    </row>
    <row r="12" spans="1:11">
      <c r="A12" s="204">
        <v>2020</v>
      </c>
      <c r="B12" s="205">
        <v>79353</v>
      </c>
      <c r="C12" s="205">
        <v>62972</v>
      </c>
      <c r="D12" s="206">
        <v>16768</v>
      </c>
      <c r="E12" s="207"/>
      <c r="F12" s="208">
        <v>515.54</v>
      </c>
      <c r="G12" s="209">
        <v>696.73</v>
      </c>
      <c r="H12" s="209">
        <v>507.49</v>
      </c>
      <c r="I12" s="163"/>
    </row>
    <row r="13" spans="1:11">
      <c r="I13" s="210"/>
    </row>
    <row r="14" spans="1:11">
      <c r="B14" s="211"/>
      <c r="C14" s="211"/>
      <c r="D14" s="211"/>
      <c r="E14" s="211"/>
      <c r="F14" s="211"/>
      <c r="G14" s="211"/>
      <c r="H14" s="211"/>
      <c r="I14" s="212"/>
    </row>
    <row r="15" spans="1:11" ht="36">
      <c r="A15" s="213" t="s">
        <v>162</v>
      </c>
      <c r="B15" s="214" t="s">
        <v>169</v>
      </c>
      <c r="C15" s="214" t="s">
        <v>164</v>
      </c>
      <c r="D15" s="214" t="s">
        <v>165</v>
      </c>
      <c r="E15" s="213" t="s">
        <v>162</v>
      </c>
      <c r="F15" s="214" t="s">
        <v>170</v>
      </c>
      <c r="G15" s="215"/>
      <c r="H15" s="214" t="s">
        <v>171</v>
      </c>
      <c r="I15" s="214" t="s">
        <v>172</v>
      </c>
    </row>
    <row r="16" spans="1:11">
      <c r="A16" s="199">
        <v>1961</v>
      </c>
      <c r="B16" s="198">
        <f>+B6/1000</f>
        <v>343.10399999999998</v>
      </c>
      <c r="C16" s="198">
        <f t="shared" ref="C16:D16" si="0">+C6/1000</f>
        <v>206.00700000000001</v>
      </c>
      <c r="D16" s="198">
        <f t="shared" si="0"/>
        <v>208.65600000000001</v>
      </c>
      <c r="E16" s="199">
        <v>1961</v>
      </c>
      <c r="F16" s="198">
        <f>+F6</f>
        <v>961.94</v>
      </c>
      <c r="G16" s="198">
        <f>+G6</f>
        <v>1221.19</v>
      </c>
      <c r="H16" s="218">
        <f>+G16-F16</f>
        <v>259.25</v>
      </c>
      <c r="I16" s="198">
        <f t="shared" ref="I16:I22" si="1">+H6</f>
        <v>854.97</v>
      </c>
    </row>
    <row r="17" spans="1:11">
      <c r="A17" s="199">
        <v>1970</v>
      </c>
      <c r="B17" s="198">
        <f t="shared" ref="B17:D22" si="2">+B7/1000</f>
        <v>313.87200000000001</v>
      </c>
      <c r="C17" s="198">
        <f t="shared" si="2"/>
        <v>215.64099999999999</v>
      </c>
      <c r="D17" s="198">
        <f t="shared" si="2"/>
        <v>188.964</v>
      </c>
      <c r="E17" s="199">
        <v>1970</v>
      </c>
      <c r="F17" s="198">
        <f t="shared" ref="F17:G22" si="3">+F7</f>
        <v>795.25</v>
      </c>
      <c r="G17" s="198">
        <f t="shared" si="3"/>
        <v>1149.25</v>
      </c>
      <c r="H17" s="218">
        <f t="shared" ref="H17:H22" si="4">+G17-F17</f>
        <v>354</v>
      </c>
      <c r="I17" s="198">
        <f t="shared" si="1"/>
        <v>865.94</v>
      </c>
    </row>
    <row r="18" spans="1:11">
      <c r="A18" s="199">
        <v>1982</v>
      </c>
      <c r="B18" s="198">
        <f t="shared" si="2"/>
        <v>292.80799999999999</v>
      </c>
      <c r="C18" s="198">
        <f t="shared" si="2"/>
        <v>222.614</v>
      </c>
      <c r="D18" s="198">
        <f t="shared" si="2"/>
        <v>130.511</v>
      </c>
      <c r="E18" s="199">
        <v>1982</v>
      </c>
      <c r="F18" s="198">
        <f t="shared" si="3"/>
        <v>708.92</v>
      </c>
      <c r="G18" s="198">
        <f t="shared" si="3"/>
        <v>1060.82</v>
      </c>
      <c r="H18" s="218">
        <f t="shared" si="4"/>
        <v>351.9</v>
      </c>
      <c r="I18" s="198">
        <f t="shared" si="1"/>
        <v>821.53</v>
      </c>
    </row>
    <row r="19" spans="1:11">
      <c r="A19" s="199">
        <v>1990</v>
      </c>
      <c r="B19" s="198">
        <f t="shared" si="2"/>
        <v>274.86200000000002</v>
      </c>
      <c r="C19" s="198">
        <f t="shared" si="2"/>
        <v>222.57400000000001</v>
      </c>
      <c r="D19" s="198">
        <f t="shared" si="2"/>
        <v>95.944999999999993</v>
      </c>
      <c r="E19" s="199">
        <v>1990</v>
      </c>
      <c r="F19" s="198">
        <f t="shared" si="3"/>
        <v>662.2</v>
      </c>
      <c r="G19" s="198">
        <f t="shared" si="3"/>
        <v>992.07</v>
      </c>
      <c r="H19" s="218">
        <f t="shared" si="4"/>
        <v>329.87</v>
      </c>
      <c r="I19" s="198">
        <f t="shared" si="1"/>
        <v>761.91</v>
      </c>
    </row>
    <row r="20" spans="1:11">
      <c r="A20" s="199">
        <v>2000</v>
      </c>
      <c r="B20" s="198">
        <f t="shared" si="2"/>
        <v>248.93199999999999</v>
      </c>
      <c r="C20" s="198">
        <f t="shared" si="2"/>
        <v>209.78100000000001</v>
      </c>
      <c r="D20" s="198">
        <f t="shared" si="2"/>
        <v>70.227999999999994</v>
      </c>
      <c r="E20" s="199">
        <v>2000</v>
      </c>
      <c r="F20" s="198">
        <f t="shared" si="3"/>
        <v>588.20000000000005</v>
      </c>
      <c r="G20" s="198">
        <f t="shared" si="3"/>
        <v>878.51</v>
      </c>
      <c r="H20" s="218">
        <f t="shared" si="4"/>
        <v>290.30999999999995</v>
      </c>
      <c r="I20" s="198">
        <f t="shared" si="1"/>
        <v>674.41</v>
      </c>
    </row>
    <row r="21" spans="1:11">
      <c r="A21" s="199">
        <v>2010</v>
      </c>
      <c r="B21" s="198">
        <f t="shared" si="2"/>
        <v>136.87200000000001</v>
      </c>
      <c r="C21" s="198">
        <f t="shared" si="2"/>
        <v>122.279</v>
      </c>
      <c r="D21" s="198">
        <f t="shared" si="2"/>
        <v>14.705</v>
      </c>
      <c r="E21" s="199">
        <v>2010</v>
      </c>
      <c r="F21" s="198">
        <f t="shared" si="3"/>
        <v>549.53</v>
      </c>
      <c r="G21" s="198">
        <f t="shared" si="3"/>
        <v>722.68</v>
      </c>
      <c r="H21" s="218">
        <f t="shared" si="4"/>
        <v>173.14999999999998</v>
      </c>
      <c r="I21" s="198">
        <f t="shared" si="1"/>
        <v>632.77</v>
      </c>
    </row>
    <row r="22" spans="1:11">
      <c r="A22" s="216">
        <v>2020</v>
      </c>
      <c r="B22" s="217">
        <f t="shared" si="2"/>
        <v>79.352999999999994</v>
      </c>
      <c r="C22" s="217">
        <f t="shared" si="2"/>
        <v>62.972000000000001</v>
      </c>
      <c r="D22" s="217">
        <f t="shared" si="2"/>
        <v>16.768000000000001</v>
      </c>
      <c r="E22" s="216">
        <v>2020</v>
      </c>
      <c r="F22" s="217">
        <f t="shared" si="3"/>
        <v>515.54</v>
      </c>
      <c r="G22" s="217">
        <f t="shared" si="3"/>
        <v>696.73</v>
      </c>
      <c r="H22" s="219">
        <f t="shared" si="4"/>
        <v>181.19000000000005</v>
      </c>
      <c r="I22" s="217">
        <f t="shared" si="1"/>
        <v>507.49</v>
      </c>
    </row>
    <row r="23" spans="1:11">
      <c r="I23" s="163"/>
    </row>
    <row r="24" spans="1:11">
      <c r="I24" s="163"/>
    </row>
    <row r="25" spans="1:11">
      <c r="I25" s="163"/>
      <c r="K25" s="18" t="s">
        <v>173</v>
      </c>
    </row>
    <row r="26" spans="1:11">
      <c r="I26" s="163"/>
      <c r="K26" s="220" t="s">
        <v>174</v>
      </c>
    </row>
    <row r="27" spans="1:11">
      <c r="I27" s="163"/>
      <c r="K27" s="220" t="s">
        <v>175</v>
      </c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A3" sqref="A3:D52"/>
    </sheetView>
  </sheetViews>
  <sheetFormatPr defaultRowHeight="14.4"/>
  <sheetData>
    <row r="2" spans="1:8">
      <c r="B2" s="147" t="s">
        <v>197</v>
      </c>
      <c r="C2" s="147"/>
      <c r="D2" s="147"/>
      <c r="H2" s="50" t="s">
        <v>237</v>
      </c>
    </row>
    <row r="3" spans="1:8">
      <c r="A3" s="30"/>
      <c r="B3" s="88" t="s">
        <v>71</v>
      </c>
      <c r="C3" s="88" t="s">
        <v>72</v>
      </c>
      <c r="D3" s="88" t="s">
        <v>73</v>
      </c>
    </row>
    <row r="4" spans="1:8">
      <c r="A4" s="228">
        <v>1977</v>
      </c>
      <c r="B4" s="229">
        <v>71.7</v>
      </c>
      <c r="C4" s="229">
        <v>26</v>
      </c>
      <c r="D4" s="229">
        <v>48.2</v>
      </c>
    </row>
    <row r="5" spans="1:8">
      <c r="A5" s="228">
        <v>1978</v>
      </c>
      <c r="B5" s="229">
        <v>69.3</v>
      </c>
      <c r="C5" s="229">
        <v>25.6</v>
      </c>
      <c r="D5" s="229">
        <v>46.9</v>
      </c>
    </row>
    <row r="6" spans="1:8">
      <c r="A6" s="228">
        <v>1979</v>
      </c>
      <c r="B6" s="229">
        <v>69.400000000000006</v>
      </c>
      <c r="C6" s="229">
        <v>27.2</v>
      </c>
      <c r="D6" s="229">
        <v>47.8</v>
      </c>
    </row>
    <row r="7" spans="1:8">
      <c r="A7" s="228">
        <v>1980</v>
      </c>
      <c r="B7" s="229">
        <v>69.599999999999994</v>
      </c>
      <c r="C7" s="229">
        <v>28.2</v>
      </c>
      <c r="D7" s="229">
        <v>48.4</v>
      </c>
    </row>
    <row r="8" spans="1:8">
      <c r="A8" s="230">
        <v>1981</v>
      </c>
      <c r="B8" s="229">
        <v>69.400000000000006</v>
      </c>
      <c r="C8" s="229">
        <v>27.2</v>
      </c>
      <c r="D8" s="229">
        <v>47.9</v>
      </c>
    </row>
    <row r="9" spans="1:8">
      <c r="A9" s="228">
        <v>1982</v>
      </c>
      <c r="B9" s="229">
        <v>68.599999999999994</v>
      </c>
      <c r="C9" s="229">
        <v>27.9</v>
      </c>
      <c r="D9" s="229">
        <v>47.9</v>
      </c>
    </row>
    <row r="10" spans="1:8">
      <c r="A10" s="228">
        <v>1983</v>
      </c>
      <c r="B10" s="229">
        <v>68.8</v>
      </c>
      <c r="C10" s="229">
        <v>28.1</v>
      </c>
      <c r="D10" s="229">
        <v>48</v>
      </c>
    </row>
    <row r="11" spans="1:8">
      <c r="A11" s="228">
        <v>1984</v>
      </c>
      <c r="B11" s="229">
        <v>68.5</v>
      </c>
      <c r="C11" s="229">
        <v>27.9</v>
      </c>
      <c r="D11" s="229">
        <v>48</v>
      </c>
    </row>
    <row r="12" spans="1:8">
      <c r="A12" s="228">
        <v>1985</v>
      </c>
      <c r="B12" s="229">
        <v>69.400000000000006</v>
      </c>
      <c r="C12" s="229">
        <v>27.6</v>
      </c>
      <c r="D12" s="229">
        <v>48.2</v>
      </c>
    </row>
    <row r="13" spans="1:8">
      <c r="A13" s="228">
        <v>1986</v>
      </c>
      <c r="B13" s="229">
        <v>67.8</v>
      </c>
      <c r="C13" s="229">
        <v>25.8</v>
      </c>
      <c r="D13" s="229">
        <v>46.5</v>
      </c>
    </row>
    <row r="14" spans="1:8">
      <c r="A14" s="228">
        <v>1987</v>
      </c>
      <c r="B14" s="229">
        <v>63.5</v>
      </c>
      <c r="C14" s="229">
        <v>24.6</v>
      </c>
      <c r="D14" s="229">
        <v>43.8</v>
      </c>
    </row>
    <row r="15" spans="1:8">
      <c r="A15" s="228">
        <v>1988</v>
      </c>
      <c r="B15" s="229">
        <v>62.7</v>
      </c>
      <c r="C15" s="229">
        <v>23.7</v>
      </c>
      <c r="D15" s="229">
        <v>43.1</v>
      </c>
    </row>
    <row r="16" spans="1:8">
      <c r="A16" s="228">
        <v>1989</v>
      </c>
      <c r="B16" s="229">
        <v>63.6</v>
      </c>
      <c r="C16" s="229">
        <v>24.7</v>
      </c>
      <c r="D16" s="229">
        <v>43.9</v>
      </c>
    </row>
    <row r="17" spans="1:24">
      <c r="A17" s="228">
        <v>1990</v>
      </c>
      <c r="B17" s="229">
        <v>64.599999999999994</v>
      </c>
      <c r="C17" s="229">
        <v>24.9</v>
      </c>
      <c r="D17" s="229">
        <v>44.6</v>
      </c>
    </row>
    <row r="18" spans="1:24">
      <c r="A18" s="230">
        <v>1991</v>
      </c>
      <c r="B18" s="229">
        <v>63.1</v>
      </c>
      <c r="C18" s="229">
        <v>23.8</v>
      </c>
      <c r="D18" s="229">
        <v>43.4</v>
      </c>
    </row>
    <row r="19" spans="1:24">
      <c r="A19" s="228" t="s">
        <v>198</v>
      </c>
      <c r="B19" s="229">
        <v>61.1</v>
      </c>
      <c r="C19" s="229">
        <v>23.7</v>
      </c>
      <c r="D19" s="229">
        <v>42.3</v>
      </c>
    </row>
    <row r="20" spans="1:24">
      <c r="A20" s="231">
        <v>1993</v>
      </c>
      <c r="B20" s="229">
        <v>65.2</v>
      </c>
      <c r="C20" s="229">
        <v>26.8</v>
      </c>
      <c r="D20" s="229">
        <v>45.8</v>
      </c>
    </row>
    <row r="21" spans="1:24">
      <c r="A21" s="231">
        <v>1994</v>
      </c>
      <c r="B21" s="229">
        <v>63.4</v>
      </c>
      <c r="C21" s="229">
        <v>27</v>
      </c>
      <c r="D21" s="229">
        <v>45</v>
      </c>
      <c r="H21" s="226" t="s">
        <v>199</v>
      </c>
      <c r="I21" s="227"/>
      <c r="J21" s="227"/>
      <c r="K21" s="227"/>
      <c r="L21" s="227"/>
      <c r="M21" s="227"/>
      <c r="N21" s="227"/>
      <c r="O21" s="227"/>
      <c r="P21" s="227"/>
      <c r="Q21" s="227"/>
      <c r="R21" s="227"/>
      <c r="S21" s="227"/>
      <c r="T21" s="227"/>
      <c r="U21" s="227"/>
      <c r="V21" s="227"/>
      <c r="W21" s="227"/>
      <c r="X21" s="227"/>
    </row>
    <row r="22" spans="1:24">
      <c r="A22" s="231">
        <v>1995</v>
      </c>
      <c r="B22" s="229">
        <v>59.6</v>
      </c>
      <c r="C22" s="229">
        <v>26</v>
      </c>
      <c r="D22" s="229">
        <v>42.6</v>
      </c>
      <c r="H22" s="255" t="s">
        <v>200</v>
      </c>
      <c r="I22" s="255"/>
      <c r="J22" s="255"/>
      <c r="K22" s="255"/>
      <c r="L22" s="255"/>
      <c r="M22" s="255"/>
      <c r="N22" s="255"/>
      <c r="O22" s="256"/>
      <c r="P22" s="256"/>
      <c r="Q22" s="256"/>
      <c r="R22" s="256"/>
      <c r="S22" s="256"/>
      <c r="T22" s="256"/>
      <c r="U22" s="256"/>
      <c r="V22" s="256"/>
      <c r="W22" s="256"/>
      <c r="X22" s="256"/>
    </row>
    <row r="23" spans="1:24">
      <c r="A23" s="231">
        <v>1996</v>
      </c>
      <c r="B23" s="229">
        <v>59.3</v>
      </c>
      <c r="C23" s="229">
        <v>25.6</v>
      </c>
      <c r="D23" s="229">
        <v>42.3</v>
      </c>
    </row>
    <row r="24" spans="1:24">
      <c r="A24" s="231">
        <v>1997</v>
      </c>
      <c r="B24" s="229">
        <v>59.5</v>
      </c>
      <c r="C24" s="229">
        <v>25.7</v>
      </c>
      <c r="D24" s="229">
        <v>42.5</v>
      </c>
    </row>
    <row r="25" spans="1:24">
      <c r="A25" s="231">
        <v>1998</v>
      </c>
      <c r="B25" s="229">
        <v>60.6</v>
      </c>
      <c r="C25" s="229">
        <v>26.8</v>
      </c>
      <c r="D25" s="229">
        <v>43.5</v>
      </c>
    </row>
    <row r="26" spans="1:24">
      <c r="A26" s="231">
        <v>1999</v>
      </c>
      <c r="B26" s="229">
        <v>60.3</v>
      </c>
      <c r="C26" s="229">
        <v>26.7</v>
      </c>
      <c r="D26" s="229">
        <v>43.3</v>
      </c>
    </row>
    <row r="27" spans="1:24">
      <c r="A27" s="231">
        <v>2000</v>
      </c>
      <c r="B27" s="229">
        <v>60.1</v>
      </c>
      <c r="C27" s="229">
        <v>26.9</v>
      </c>
      <c r="D27" s="229">
        <v>43.3</v>
      </c>
    </row>
    <row r="28" spans="1:24">
      <c r="A28" s="232">
        <v>2001</v>
      </c>
      <c r="B28" s="229">
        <v>61.2</v>
      </c>
      <c r="C28" s="229">
        <v>27.3</v>
      </c>
      <c r="D28" s="229">
        <v>44.1</v>
      </c>
    </row>
    <row r="29" spans="1:24">
      <c r="A29" s="231">
        <v>2002</v>
      </c>
      <c r="B29" s="229">
        <v>63.3</v>
      </c>
      <c r="C29" s="229">
        <v>28</v>
      </c>
      <c r="D29" s="229">
        <v>45.5</v>
      </c>
    </row>
    <row r="30" spans="1:24">
      <c r="A30" s="231">
        <v>2003</v>
      </c>
      <c r="B30" s="229">
        <v>62.1</v>
      </c>
      <c r="C30" s="229">
        <v>29.8</v>
      </c>
      <c r="D30" s="229">
        <v>45.8</v>
      </c>
    </row>
    <row r="31" spans="1:24">
      <c r="A31" s="231" t="s">
        <v>201</v>
      </c>
      <c r="B31" s="229">
        <v>61.4</v>
      </c>
      <c r="C31" s="229">
        <v>29.4</v>
      </c>
      <c r="D31" s="229">
        <v>45.2</v>
      </c>
    </row>
    <row r="32" spans="1:24">
      <c r="A32" s="231">
        <v>2005</v>
      </c>
      <c r="B32" s="229">
        <v>60.5</v>
      </c>
      <c r="C32" s="229">
        <v>28</v>
      </c>
      <c r="D32" s="229">
        <v>44</v>
      </c>
    </row>
    <row r="33" spans="1:4">
      <c r="A33" s="231">
        <v>2006</v>
      </c>
      <c r="B33" s="229">
        <v>60.1</v>
      </c>
      <c r="C33" s="229">
        <v>28.5</v>
      </c>
      <c r="D33" s="229">
        <v>44.1</v>
      </c>
    </row>
    <row r="34" spans="1:4">
      <c r="A34" s="231">
        <v>2007</v>
      </c>
      <c r="B34" s="229">
        <v>59.8</v>
      </c>
      <c r="C34" s="229">
        <v>27.9</v>
      </c>
      <c r="D34" s="229">
        <v>43.7</v>
      </c>
    </row>
    <row r="35" spans="1:4">
      <c r="A35" s="231">
        <v>2008</v>
      </c>
      <c r="B35" s="229">
        <v>57.9</v>
      </c>
      <c r="C35" s="229">
        <v>27.3</v>
      </c>
      <c r="D35" s="229">
        <v>42.4</v>
      </c>
    </row>
    <row r="36" spans="1:4">
      <c r="A36" s="231">
        <v>2009</v>
      </c>
      <c r="B36" s="229">
        <v>55.7</v>
      </c>
      <c r="C36" s="229">
        <v>26.3</v>
      </c>
      <c r="D36" s="229">
        <v>40.799999999999997</v>
      </c>
    </row>
    <row r="37" spans="1:4">
      <c r="A37" s="231">
        <v>2010</v>
      </c>
      <c r="B37" s="229">
        <v>54.4</v>
      </c>
      <c r="C37" s="229">
        <v>25.6</v>
      </c>
      <c r="D37" s="229">
        <v>39.799999999999997</v>
      </c>
    </row>
    <row r="38" spans="1:4">
      <c r="A38" s="233" t="s">
        <v>202</v>
      </c>
      <c r="B38" s="229">
        <v>53.7</v>
      </c>
      <c r="C38" s="229">
        <v>25.4</v>
      </c>
      <c r="D38" s="229">
        <v>39.4</v>
      </c>
    </row>
    <row r="39" spans="1:4">
      <c r="A39" s="234" t="s">
        <v>203</v>
      </c>
      <c r="B39" s="229">
        <v>52.7</v>
      </c>
      <c r="C39" s="229">
        <v>27.5</v>
      </c>
      <c r="D39" s="229">
        <v>39.9</v>
      </c>
    </row>
    <row r="40" spans="1:4">
      <c r="A40" s="234" t="s">
        <v>204</v>
      </c>
      <c r="B40" s="229">
        <v>51.5</v>
      </c>
      <c r="C40" s="229">
        <v>28.3</v>
      </c>
      <c r="D40" s="229">
        <v>39.700000000000003</v>
      </c>
    </row>
    <row r="41" spans="1:4">
      <c r="A41" s="234" t="s">
        <v>205</v>
      </c>
      <c r="B41" s="229">
        <v>51.2</v>
      </c>
      <c r="C41" s="229">
        <v>27.5</v>
      </c>
      <c r="D41" s="229">
        <v>39.200000000000003</v>
      </c>
    </row>
    <row r="42" spans="1:4">
      <c r="A42" s="234" t="s">
        <v>206</v>
      </c>
      <c r="B42" s="229">
        <v>52</v>
      </c>
      <c r="C42" s="229">
        <v>27.4</v>
      </c>
      <c r="D42" s="229">
        <v>39.6</v>
      </c>
    </row>
    <row r="43" spans="1:4">
      <c r="A43" s="234" t="s">
        <v>207</v>
      </c>
      <c r="B43" s="229">
        <v>53.917529188397936</v>
      </c>
      <c r="C43" s="229">
        <v>28.684249701509014</v>
      </c>
      <c r="D43" s="229">
        <v>41.162020913949952</v>
      </c>
    </row>
    <row r="44" spans="1:4">
      <c r="A44" s="234" t="s">
        <v>208</v>
      </c>
      <c r="B44" s="229">
        <v>54.986490449877103</v>
      </c>
      <c r="C44" s="229">
        <v>29.374474626727533</v>
      </c>
      <c r="D44" s="229">
        <v>42.048753697139958</v>
      </c>
    </row>
    <row r="45" spans="1:4">
      <c r="A45" s="234" t="s">
        <v>209</v>
      </c>
      <c r="B45" s="229">
        <v>53.972507999999998</v>
      </c>
      <c r="C45" s="229">
        <v>29.364239999999999</v>
      </c>
      <c r="D45" s="229">
        <v>41.542873</v>
      </c>
    </row>
    <row r="46" spans="1:4">
      <c r="A46" s="234" t="s">
        <v>210</v>
      </c>
      <c r="B46" s="229">
        <v>53.654283999999997</v>
      </c>
      <c r="C46" s="229">
        <v>29.367597</v>
      </c>
      <c r="D46" s="229">
        <v>41.387214</v>
      </c>
    </row>
    <row r="47" spans="1:4">
      <c r="A47" s="234" t="s">
        <v>211</v>
      </c>
      <c r="B47" s="229">
        <v>52.678955000000002</v>
      </c>
      <c r="C47" s="229">
        <v>28.082007000000001</v>
      </c>
      <c r="D47" s="229">
        <v>40.252231000000002</v>
      </c>
    </row>
    <row r="48" spans="1:4">
      <c r="A48" s="234" t="s">
        <v>212</v>
      </c>
      <c r="B48" s="229">
        <v>53.842976</v>
      </c>
      <c r="C48" s="229">
        <v>29.107154000000001</v>
      </c>
      <c r="D48" s="229">
        <v>41.347150999999997</v>
      </c>
    </row>
    <row r="49" spans="1:4">
      <c r="A49" s="234" t="s">
        <v>213</v>
      </c>
      <c r="B49" s="229">
        <v>56.498482000000003</v>
      </c>
      <c r="C49" s="229">
        <v>30.590388999999998</v>
      </c>
      <c r="D49" s="229">
        <v>43.418554999999998</v>
      </c>
    </row>
    <row r="50" spans="1:4">
      <c r="A50" s="234" t="s">
        <v>214</v>
      </c>
      <c r="B50" s="229">
        <v>57.972689000000003</v>
      </c>
      <c r="C50" s="229">
        <v>31.115122</v>
      </c>
      <c r="D50" s="229">
        <v>44.449154999999998</v>
      </c>
    </row>
    <row r="51" spans="1:4">
      <c r="A51" s="234" t="s">
        <v>215</v>
      </c>
      <c r="B51" s="229">
        <v>58.728023999999998</v>
      </c>
      <c r="C51" s="229">
        <v>32.301867000000001</v>
      </c>
      <c r="D51" s="229">
        <v>45.421899000000003</v>
      </c>
    </row>
    <row r="52" spans="1:4">
      <c r="A52" s="234" t="s">
        <v>216</v>
      </c>
      <c r="B52" s="229">
        <v>59.544851999999999</v>
      </c>
      <c r="C52" s="229">
        <v>33.945655000000002</v>
      </c>
      <c r="D52" s="229">
        <v>46.668878999999997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4E9564-09D8-4DBB-9494-09C0E33041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2026-10-05T14:23:59Z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