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1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6.xml" ContentType="application/vnd.openxmlformats-officedocument.drawingml.chart+xml"/>
  <Override PartName="/xl/drawings/drawing23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4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5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H21" i="75" s="1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H19" i="75" s="1"/>
  <c r="F19" i="75"/>
  <c r="D19" i="75"/>
  <c r="C19" i="75"/>
  <c r="B19" i="75"/>
  <c r="I18" i="75"/>
  <c r="G18" i="75"/>
  <c r="F18" i="75"/>
  <c r="D18" i="75"/>
  <c r="C18" i="75"/>
  <c r="B18" i="75"/>
  <c r="I17" i="75"/>
  <c r="G17" i="75"/>
  <c r="F17" i="75"/>
  <c r="D17" i="75"/>
  <c r="C17" i="75"/>
  <c r="B17" i="75"/>
  <c r="I16" i="75"/>
  <c r="G16" i="75"/>
  <c r="H16" i="75" s="1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17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<sst xmlns="http://schemas.openxmlformats.org/spreadsheetml/2006/main" count="456" uniqueCount="271">
  <si>
    <t>Il Molise</t>
  </si>
  <si>
    <t>App_1</t>
  </si>
  <si>
    <t>App_2</t>
  </si>
  <si>
    <t>App_3</t>
  </si>
  <si>
    <t>App_4</t>
  </si>
  <si>
    <t>App_5</t>
  </si>
  <si>
    <t>Appendice 5. POPOLAZIONE RESIDENTE IN ETA' DI 6 ANNI E OLTRE PER GRADO DI ISTRUZIONE. MOLISE. Censimenti dal 1951 a 2011, 2021, 2024</t>
  </si>
  <si>
    <t>App_6</t>
  </si>
  <si>
    <t>Appendice 6. AZIENDE E RELATIVE SUPERFICI PER UBICAZIONE DEL CENTRO AZIENDALE IN MOLISE (Universo Italia). Censimenti Agricoltura 1961-2020</t>
  </si>
  <si>
    <t>Molise</t>
  </si>
  <si>
    <t>Italia</t>
  </si>
  <si>
    <t>Fonte: Istat, Censimenti della popolazione</t>
  </si>
  <si>
    <t>(a) Dati ai confini dell’epoca</t>
  </si>
  <si>
    <t>MOLISE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</si>
  <si>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</si>
  <si>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</si>
  <si>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</si>
  <si>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</si>
  <si>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</si>
  <si>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</si>
  <si>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</si>
  <si>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</si>
  <si>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</si>
  <si>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</si>
  <si>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</si>
  <si>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</si>
  <si>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</si>
  <si>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</si>
  <si>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</si>
  <si>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</si>
  <si>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</si>
  <si>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</si>
  <si>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</si>
  <si>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</si>
  <si>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</si>
  <si>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</si>
  <si>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</si>
  <si>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</si>
  <si>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</si>
  <si>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</si>
  <si>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</si>
  <si>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</si>
  <si>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</si>
  <si>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</si>
  <si>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</si>
  <si>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</si>
  <si>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</si>
  <si>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</si>
  <si>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1996  </t>
  </si>
  <si>
    <t xml:space="preserve">1997  </t>
  </si>
  <si>
    <t xml:space="preserve">1998  </t>
  </si>
  <si>
    <t xml:space="preserve">1999  </t>
  </si>
  <si>
    <t xml:space="preserve">2000  </t>
  </si>
  <si>
    <t xml:space="preserve">2001  </t>
  </si>
  <si>
    <t xml:space="preserve">2002  </t>
  </si>
  <si>
    <t xml:space="preserve">2003  </t>
  </si>
  <si>
    <t xml:space="preserve">2004  </t>
  </si>
  <si>
    <t xml:space="preserve">2005  </t>
  </si>
  <si>
    <t xml:space="preserve">2006  </t>
  </si>
  <si>
    <t xml:space="preserve">2007  </t>
  </si>
  <si>
    <t xml:space="preserve">2008  </t>
  </si>
  <si>
    <t xml:space="preserve">2009  </t>
  </si>
  <si>
    <t xml:space="preserve">2010  </t>
  </si>
  <si>
    <t xml:space="preserve">2011  </t>
  </si>
  <si>
    <t xml:space="preserve">2012  </t>
  </si>
  <si>
    <t xml:space="preserve">2013  </t>
  </si>
  <si>
    <t xml:space="preserve">2014  </t>
  </si>
  <si>
    <t xml:space="preserve">2015  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</si>
  <si>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</si>
  <si>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</si>
  <si>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</si>
  <si>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</si>
  <si>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</si>
  <si>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</si>
  <si>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</si>
  <si>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</si>
  <si>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</si>
  <si>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</si>
  <si>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</si>
  <si>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</si>
  <si>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</si>
  <si>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</si>
  <si>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</si>
  <si>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</si>
  <si>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</si>
  <si>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</si>
  <si>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</si>
  <si>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</si>
  <si>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</si>
  <si>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</si>
  <si>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</si>
  <si>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</si>
  <si>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</si>
  <si>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</si>
  <si>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</si>
  <si>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</si>
  <si>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</si>
  <si>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</si>
  <si>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</si>
  <si>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</si>
  <si>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</si>
  <si>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</si>
  <si>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</si>
  <si>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</si>
  <si>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</si>
  <si>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</si>
  <si>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</si>
  <si>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</si>
  <si>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</si>
  <si>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</si>
  <si>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</si>
  <si>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</si>
  <si>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Agric-Mol</t>
  </si>
  <si>
    <t>Agric-ITA</t>
  </si>
  <si>
    <t>Ind-Mol</t>
  </si>
  <si>
    <t>Ind-ITA</t>
  </si>
  <si>
    <t>Anni</t>
  </si>
  <si>
    <t>Servizi-Molise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</si>
  <si>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</si>
  <si>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</si>
  <si>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</si>
  <si>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</si>
  <si>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</si>
  <si>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</si>
  <si>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</si>
  <si>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Molise 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</si>
  <si>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</si>
  <si>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</si>
  <si>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</si>
  <si>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</si>
  <si>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</si>
  <si>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</si>
  <si>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</si>
  <si>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</si>
  <si>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</si>
  <si>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</si>
  <si>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</si>
  <si>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</si>
  <si>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</si>
  <si>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</si>
  <si>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Campobasso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</si>
  <si>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</si>
  <si>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</si>
  <si>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</si>
  <si>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</si>
  <si>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</si>
  <si>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</si>
  <si>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</si>
  <si>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</si>
  <si>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</si>
  <si>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</si>
  <si>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</si>
  <si>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</si>
  <si>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</si>
  <si>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</si>
  <si>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</si>
  <si>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</si>
  <si>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</si>
  <si>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</si>
  <si>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</si>
  <si>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</si>
  <si>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</si>
  <si>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</si>
  <si>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</si>
  <si>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</si>
  <si>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</si>
  <si>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</si>
  <si>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</si>
  <si>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</si>
  <si>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</si>
  <si>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</si>
  <si>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</si>
  <si>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</si>
  <si>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</si>
  <si>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</si>
  <si>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</si>
  <si>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</si>
  <si>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</si>
  <si>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</si>
  <si>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</si>
  <si>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</si>
  <si>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</si>
  <si>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</si>
  <si>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</si>
  <si>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</si>
  <si>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</si>
  <si>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</si>
  <si>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</si>
  <si>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</si>
  <si>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</si>
  <si>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</si>
  <si>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</si>
  <si>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</si>
  <si>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</si>
  <si>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</si>
  <si>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</si>
  <si>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</si>
  <si>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</si>
  <si>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</si>
  <si>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</si>
  <si>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</si>
  <si>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</si>
  <si>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</si>
  <si>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</si>
  <si>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</si>
  <si>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</si>
  <si>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</si>
  <si>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</si>
  <si>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</si>
  <si>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Molise (1861=100, sc. destra)</t>
  </si>
  <si>
    <t>Italia (1861=100, sc. destra)</t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</si>
  <si>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</si>
  <si>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</si>
  <si>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Istat, Rilevazione sui decessi</t>
  </si>
  <si>
    <t>Fonte: Istat, Statistiche demografiche</t>
  </si>
  <si>
    <t>Appendice 5. POPOLAZIONE RESIDENTE IN ETÀ DI 6 ANNI E OLTRE PER GRADO DI ISTRUZIONE. MOLISE.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</si>
  <si>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</si>
  <si>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MOLISE (Universo Italia). Censimenti Agricoltura 1961-2020 (a)</t>
  </si>
  <si>
    <t>Alta
tecn.</t>
  </si>
  <si>
    <t xml:space="preserve">Bassa 
tecn. </t>
  </si>
  <si>
    <t xml:space="preserve">
Altra</t>
  </si>
  <si>
    <t>industria</t>
  </si>
  <si>
    <t>Intensivi 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</si>
  <si>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</si>
  <si>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</si>
  <si>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</si>
  <si>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</si>
  <si>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</si>
  <si>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</si>
  <si>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</si>
  <si>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</si>
  <si>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</si>
  <si>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</si>
  <si>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</si>
  <si>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</si>
  <si>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</si>
  <si>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</si>
  <si>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</si>
  <si>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</si>
  <si>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</si>
  <si>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</si>
  <si>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</si>
  <si>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</si>
  <si>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</si>
  <si>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4. SPERANZA DI VITA ALLA NASCITA PER REGIONE. Anni 1974 e 2025 (a). Valori in anni</t>
  </si>
  <si>
    <t>FIGURA 11. COMUNI DEL MOLISE (SINISTRA) E QUOTE DI COMUNI E POPOLAZIONE (DESTRA) PER QUINTI DELL’INDICE DI FRAGILITÀ. Anno 2022. Quinti e valori percentuali</t>
  </si>
  <si>
    <t>FIGURA 12. POPOLAZIONE TOTALE (SINISTRA) E ULTRA 65ENNE (DESTRA) A CAMPOBASSO E NEGLI ALTRI COMUNI DEL MOLISE. Anni 1861 – 2024. Numeri indice 1861=100 e valori per 100 abitanti (a)</t>
  </si>
  <si>
    <t>FIGURA 13. DIPLOMATI E LAUREATI A CAMPOBASSO E NEGLI ALTRI COMUNI DEL MOLISE. Anni 1951, 1991, 2024. Valori per 100 residenti di 6 anni e più (a)</t>
  </si>
  <si>
    <t>FIGURA 14. OCCUPATI SULLA POPOLAZIONE IN ETA’ LAVORATIVA, PER GENERE (SINISTRA) E PER SETTORE DI ATTIVITA’ (DESTRA) A CAMPOBASSO E NEGLI ALTRI COMUNI DEL MOLISE Anni 1951 e 2024. Valori percentuali (a)</t>
  </si>
  <si>
    <t xml:space="preserve">(a) 1951 ai confini dell’epoca. 2024 con almeno 9 anni </t>
  </si>
  <si>
    <t>(a) 1951 dati ai confini dell’epoca e popolazione di 10 anni ed oltre in condizione professionale; 2024 occupati e popolazione 15-64; occupati per settore di attività stimati</t>
  </si>
  <si>
    <t xml:space="preserve">Appendice 1. POPOLAZIONE PER GRANDI CLASSI DI ETÀ. MOLISE. Anni 1881-2024. Valori assoluti </t>
  </si>
  <si>
    <t>Appendice 2. PIRAMIDI PER ETÀ E PER GENERE. MOLISE. Anni 1881, 1951 e 2024. Valori percentuali</t>
  </si>
  <si>
    <t xml:space="preserve">Appendice 3. SPERANZA DI VITA ALLA NASCITA. MOLISE. Anni 1974-2025. Valori assoluti </t>
  </si>
  <si>
    <t xml:space="preserve">Appendice 4. NUMERO MEDIO DI FIGLI PER DONNA (TFT) E ETÀ MEDIA AL PARTO. MOLISE. Anni 1952-2025. Valori assoluti </t>
  </si>
  <si>
    <t>Appendice 7. TASSO DI OCCUPAZIONE 15-64 ANNI. MOLISE. Anni 1977-2025. Percentuali</t>
  </si>
  <si>
    <t xml:space="preserve">Appendice 1. POPOLAZIONE PER GRANDI CLASSI DI ETA'. MOLISE. Anni 1881-2024. Valori assoluti </t>
  </si>
  <si>
    <t>Appendice 2. PIRAMIDI PER ETA' E PER GENERE. MOLISE. Anni 1881, 1951 e 2024. Valori percentuali</t>
  </si>
  <si>
    <t xml:space="preserve">Appendice 4. NUMERO MEDIO DI FIGLI PER DONNA (TFT) E ETA' MEDIA AL PARTO. MOLISE. Anni 1952-2025. Valori assoluti </t>
  </si>
  <si>
    <t>FIGURA 1. POPOLAZIONE RESIDENTE IN MOLISE E IN ITALIA. Anni 1861-2024. Valori assoluti e indici base 1861=100 (a)</t>
  </si>
  <si>
    <t>FIGURA 2. TASSO DI CRESCITA NATURALE, MIGRATORIO E TOTALE DELLA POPOLAZIONE IN MOLISE (SINISTRA) E CONFRONTO CON L’ITALIA (DESTRA). Anni 1926-2024 e media 2020-2024. Valori per 1.000 (a)</t>
  </si>
  <si>
    <t>FIGURA 3. INDICE DI VECCHIAIA IN MOLISE E IN ITALIA. Anni 1881-2024. Valori percentuali (a)</t>
  </si>
  <si>
    <t>(a) Rapporto tra le persone di 65 anni e oltre e quelle tra 0 e 14 anni; dati ai confini dell’epoca</t>
  </si>
  <si>
    <t>FIGURA 5. ANDAMENTO DEL PIL (SINISTRA) IN MOLISE E IN ITALIA, E LIVELLI RELATIVI DEL PIL PRO CAPITE NELLE REGIONI (DESTRA). Anni 1980-2024. Numeri indice 1980=100 e Italia=100, su dati in volume (a)</t>
  </si>
  <si>
    <t>FIGURA 6. POPOLAZIONE CON ALMENO 6 ANNI PER LIVELLO DI ISTRUZIONE IN MOLISE E IN ITALIA. Anni 1951 e 2024. Valori percentuali (a)</t>
  </si>
  <si>
    <t>FIGURA 8. POPOLAZIONE ATTIVA IN CONDIZIONE PROFESSIONALE PER SETTORE DI ATTIVITÀ IN MOLISE E IN ITALIA. Anni 1861-2024. Valori percentuali (a</t>
  </si>
  <si>
    <t>FIGURA 9. AZIENDE AGRICOLE (SINISTRA) E UNITÀ LOCALI DELLE IMPRESE DI INDUSTRIA E SERVIZI (DESTRA) IN MOLISE E IN ITALIA. Anni 1961-2020 e 1951-2023. Valori per 1.000 abitanti (a)</t>
  </si>
  <si>
    <t>FIGURA 10. ADDETTI ETRA-AGRICOLI PER MACRO-SETTORE IN MOLISE E IN ITALIA. Anno 2023. Composizione percentuale</t>
  </si>
  <si>
    <t>(a) Dal 1861 al 1991 i dati sono riportati ai confini del 1991. Dal 2001 i confini sono quelli dell’epoca</t>
  </si>
  <si>
    <t>(a) Serie 1980-1994 (SEC1995) raccordate al valore 1995 stimato sulla base del SEC2010</t>
  </si>
  <si>
    <t>FIGURA 7. TASSO DI OCCUPAZIONE (15-64 ANNI) PER GENERE IN MOLISE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</si>
</sst>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7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1" fillId="0" borderId="0" xfId="0" applyFont="1" applyAlignment="1">
      <alignment horizontal="center" vertical="center" readingOrder="1"/>
    </xf>
    <xf numFmtId="166" fontId="44" fillId="0" borderId="0" xfId="0" applyNumberFormat="1" applyFont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Fill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wrapText="1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0" xfId="0" applyFont="1"/>
    <xf numFmtId="0" fontId="74" fillId="0" borderId="2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7" fillId="0" borderId="0" xfId="0" applyFont="1"/>
    <xf numFmtId="0" fontId="76" fillId="0" borderId="0" xfId="0" applyFont="1"/>
    <xf numFmtId="0" fontId="77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47" fillId="0" borderId="0" xfId="0" applyFont="1" applyAlignment="1">
      <alignment horizontal="left" vertical="center"/>
    </xf>
    <xf numFmtId="0" fontId="78" fillId="0" borderId="0" xfId="104" applyFont="1"/>
    <xf numFmtId="0" fontId="61" fillId="0" borderId="23" xfId="0" applyFont="1" applyBorder="1" applyAlignment="1">
      <alignment vertical="center"/>
    </xf>
    <xf numFmtId="0" fontId="61" fillId="0" borderId="26" xfId="0" applyFont="1" applyBorder="1" applyAlignment="1">
      <alignment vertical="center"/>
    </xf>
    <xf numFmtId="0" fontId="61" fillId="0" borderId="23" xfId="0" applyFont="1" applyBorder="1" applyAlignment="1">
      <alignment vertical="center" wrapText="1"/>
    </xf>
    <xf numFmtId="0" fontId="61" fillId="0" borderId="26" xfId="0" applyFont="1" applyBorder="1" applyAlignment="1">
      <alignment vertical="center" wrapText="1"/>
    </xf>
    <xf numFmtId="0" fontId="61" fillId="0" borderId="27" xfId="0" applyFont="1" applyBorder="1" applyAlignment="1">
      <alignment horizontal="right" vertical="center" wrapText="1"/>
    </xf>
    <xf numFmtId="0" fontId="79" fillId="0" borderId="0" xfId="0" applyFont="1" applyAlignment="1">
      <alignment horizontal="center" vertical="center"/>
    </xf>
    <xf numFmtId="3" fontId="61" fillId="0" borderId="0" xfId="10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1" fillId="0" borderId="0" xfId="100" applyNumberFormat="1" applyFont="1" applyFill="1"/>
    <xf numFmtId="43" fontId="61" fillId="0" borderId="0" xfId="100" applyFont="1"/>
    <xf numFmtId="172" fontId="61" fillId="0" borderId="0" xfId="100" applyNumberFormat="1" applyFont="1" applyAlignment="1">
      <alignment vertical="center"/>
    </xf>
    <xf numFmtId="3" fontId="61" fillId="0" borderId="0" xfId="100" applyNumberFormat="1" applyFont="1"/>
    <xf numFmtId="0" fontId="61" fillId="0" borderId="0" xfId="0" applyFont="1" applyAlignment="1">
      <alignment horizontal="center" vertical="center"/>
    </xf>
    <xf numFmtId="3" fontId="61" fillId="0" borderId="0" xfId="100" applyNumberFormat="1" applyFont="1" applyBorder="1"/>
    <xf numFmtId="3" fontId="61" fillId="0" borderId="0" xfId="100" quotePrefix="1" applyNumberFormat="1" applyFont="1" applyBorder="1"/>
    <xf numFmtId="172" fontId="61" fillId="0" borderId="0" xfId="100" applyNumberFormat="1" applyFont="1" applyBorder="1"/>
    <xf numFmtId="0" fontId="61" fillId="0" borderId="0" xfId="100" applyNumberFormat="1" applyFont="1" applyFill="1" applyBorder="1"/>
    <xf numFmtId="43" fontId="61" fillId="0" borderId="0" xfId="100" applyFont="1" applyBorder="1"/>
    <xf numFmtId="0" fontId="61" fillId="0" borderId="27" xfId="0" applyFont="1" applyBorder="1" applyAlignment="1">
      <alignment horizontal="center" vertical="center"/>
    </xf>
    <xf numFmtId="3" fontId="61" fillId="0" borderId="27" xfId="100" applyNumberFormat="1" applyFont="1" applyBorder="1" applyAlignment="1">
      <alignment vertical="center"/>
    </xf>
    <xf numFmtId="3" fontId="61" fillId="0" borderId="27" xfId="100" applyNumberFormat="1" applyFont="1" applyFill="1" applyBorder="1" applyAlignment="1">
      <alignment vertical="center"/>
    </xf>
    <xf numFmtId="172" fontId="61" fillId="0" borderId="27" xfId="100" applyNumberFormat="1" applyFont="1" applyFill="1" applyBorder="1" applyAlignment="1">
      <alignment vertical="center"/>
    </xf>
    <xf numFmtId="0" fontId="61" fillId="0" borderId="27" xfId="100" applyNumberFormat="1" applyFont="1" applyFill="1" applyBorder="1"/>
    <xf numFmtId="43" fontId="61" fillId="0" borderId="27" xfId="100" applyFont="1" applyBorder="1"/>
    <xf numFmtId="0" fontId="0" fillId="0" borderId="27" xfId="0" applyBorder="1"/>
    <xf numFmtId="43" fontId="58" fillId="0" borderId="27" xfId="100" applyFont="1" applyBorder="1"/>
    <xf numFmtId="173" fontId="61" fillId="0" borderId="0" xfId="100" applyNumberFormat="1" applyFont="1" applyFill="1" applyAlignment="1">
      <alignment vertical="center"/>
    </xf>
    <xf numFmtId="174" fontId="79" fillId="0" borderId="0" xfId="0" applyNumberFormat="1" applyFont="1"/>
    <xf numFmtId="0" fontId="61" fillId="0" borderId="23" xfId="0" applyFont="1" applyBorder="1" applyAlignment="1">
      <alignment horizontal="right" vertical="center" wrapText="1"/>
    </xf>
    <xf numFmtId="0" fontId="79" fillId="0" borderId="23" xfId="0" applyFont="1" applyBorder="1"/>
    <xf numFmtId="173" fontId="61" fillId="0" borderId="0" xfId="100" applyNumberFormat="1" applyFont="1" applyFill="1" applyBorder="1" applyAlignment="1">
      <alignment vertical="center"/>
    </xf>
    <xf numFmtId="0" fontId="59" fillId="0" borderId="27" xfId="0" applyFont="1" applyBorder="1" applyAlignment="1">
      <alignment horizontal="center" vertical="center"/>
    </xf>
    <xf numFmtId="173" fontId="61" fillId="0" borderId="27" xfId="100" applyNumberFormat="1" applyFont="1" applyFill="1" applyBorder="1" applyAlignment="1">
      <alignment vertical="center"/>
    </xf>
    <xf numFmtId="0" fontId="79" fillId="0" borderId="27" xfId="0" applyFont="1" applyBorder="1" applyAlignment="1">
      <alignment horizontal="center" vertical="center"/>
    </xf>
    <xf numFmtId="174" fontId="79" fillId="0" borderId="27" xfId="0" applyNumberFormat="1" applyFont="1" applyBorder="1"/>
    <xf numFmtId="0" fontId="76" fillId="0" borderId="27" xfId="0" applyFont="1" applyBorder="1"/>
    <xf numFmtId="0" fontId="59" fillId="0" borderId="26" xfId="0" applyFont="1" applyBorder="1" applyAlignment="1">
      <alignment horizontal="center" vertical="center"/>
    </xf>
    <xf numFmtId="0" fontId="59" fillId="0" borderId="27" xfId="0" applyFont="1" applyBorder="1" applyAlignment="1">
      <alignment horizontal="right" vertical="center" wrapText="1"/>
    </xf>
    <xf numFmtId="0" fontId="46" fillId="0" borderId="27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0" fontId="46" fillId="0" borderId="27" xfId="0" applyFont="1" applyBorder="1" applyAlignment="1">
      <alignment horizontal="center" vertical="center"/>
    </xf>
    <xf numFmtId="172" fontId="59" fillId="0" borderId="27" xfId="100" applyNumberFormat="1" applyFont="1" applyBorder="1" applyAlignment="1">
      <alignment vertical="center"/>
    </xf>
    <xf numFmtId="0" fontId="59" fillId="0" borderId="27" xfId="0" applyFont="1" applyBorder="1"/>
    <xf numFmtId="172" fontId="59" fillId="0" borderId="0" xfId="0" applyNumberFormat="1" applyFont="1"/>
    <xf numFmtId="172" fontId="59" fillId="0" borderId="27" xfId="0" applyNumberFormat="1" applyFont="1" applyBorder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0" fontId="62" fillId="0" borderId="20" xfId="0" applyFont="1" applyBorder="1" applyAlignment="1">
      <alignment horizontal="center" vertical="center"/>
    </xf>
    <xf numFmtId="166" fontId="62" fillId="0" borderId="20" xfId="0" applyNumberFormat="1" applyFont="1" applyBorder="1" applyAlignment="1">
      <alignment horizontal="center" vertical="center"/>
    </xf>
    <xf numFmtId="0" fontId="65" fillId="0" borderId="22" xfId="0" applyFont="1" applyBorder="1"/>
    <xf numFmtId="0" fontId="65" fillId="0" borderId="24" xfId="0" applyFont="1" applyBorder="1"/>
    <xf numFmtId="0" fontId="59" fillId="0" borderId="0" xfId="0" applyFont="1" applyAlignment="1">
      <alignment horizontal="center"/>
    </xf>
    <xf numFmtId="0" fontId="59" fillId="0" borderId="28" xfId="0" applyFont="1" applyBorder="1" applyAlignment="1">
      <alignment horizontal="center"/>
    </xf>
    <xf numFmtId="0" fontId="65" fillId="0" borderId="20" xfId="0" applyFont="1" applyBorder="1"/>
    <xf numFmtId="0" fontId="59" fillId="0" borderId="20" xfId="0" quotePrefix="1" applyFont="1" applyBorder="1" applyAlignment="1">
      <alignment horizontal="right" vertical="center" wrapText="1"/>
    </xf>
    <xf numFmtId="0" fontId="58" fillId="0" borderId="27" xfId="0" applyFont="1" applyBorder="1"/>
    <xf numFmtId="0" fontId="80" fillId="0" borderId="0" xfId="0" applyFont="1"/>
    <xf numFmtId="3" fontId="81" fillId="0" borderId="0" xfId="0" applyNumberFormat="1" applyFont="1"/>
    <xf numFmtId="0" fontId="81" fillId="0" borderId="0" xfId="0" applyFont="1"/>
    <xf numFmtId="49" fontId="46" fillId="0" borderId="20" xfId="0" applyNumberFormat="1" applyFont="1" applyBorder="1" applyAlignment="1">
      <alignment horizontal="left" vertical="center"/>
    </xf>
    <xf numFmtId="49" fontId="83" fillId="0" borderId="20" xfId="0" applyNumberFormat="1" applyFont="1" applyBorder="1" applyAlignment="1">
      <alignment horizontal="left" vertical="center"/>
    </xf>
    <xf numFmtId="49" fontId="84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83" fillId="0" borderId="20" xfId="0" applyNumberFormat="1" applyFont="1" applyBorder="1" applyAlignment="1">
      <alignment wrapText="1"/>
    </xf>
    <xf numFmtId="49" fontId="46" fillId="0" borderId="20" xfId="0" applyNumberFormat="1" applyFont="1" applyBorder="1" applyAlignment="1">
      <alignment wrapText="1"/>
    </xf>
    <xf numFmtId="3" fontId="59" fillId="0" borderId="27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27" xfId="0" applyFont="1" applyBorder="1" applyAlignment="1">
      <alignment horizontal="right" vertical="center" wrapText="1"/>
    </xf>
    <xf numFmtId="0" fontId="61" fillId="0" borderId="0" xfId="0" applyFont="1" applyBorder="1" applyAlignment="1">
      <alignment horizontal="center" vertical="center" wrapText="1"/>
    </xf>
    <xf numFmtId="0" fontId="81" fillId="0" borderId="0" xfId="0" applyFont="1" applyAlignment="1">
      <alignment horizontal="justify" vertical="center" wrapText="1"/>
    </xf>
    <xf numFmtId="0" fontId="82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3179044779075589"/>
          <c:w val="0.89193117755947338"/>
          <c:h val="0.65091779040744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Molise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96B5DB"/>
              </a:solidFill>
              <a:ln w="7620">
                <a:solidFill>
                  <a:srgbClr val="96B5DB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20E9-4575-AEE5-6874DB8458C8}"/>
              </c:ext>
            </c:extLst>
          </c:dPt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355</c:v>
                </c:pt>
                <c:pt idx="1">
                  <c:v>374</c:v>
                </c:pt>
                <c:pt idx="2">
                  <c:v>382</c:v>
                </c:pt>
                <c:pt idx="4" formatCode="_-* #,##0_-;\-* #,##0_-;_-* &quot;-&quot;??_-;_-@_-">
                  <c:v>395</c:v>
                </c:pt>
                <c:pt idx="5" formatCode="_-* #,##0_-;\-* #,##0_-;_-* &quot;-&quot;??_-;_-@_-">
                  <c:v>396</c:v>
                </c:pt>
                <c:pt idx="6" formatCode="_-* #,##0_-;\-* #,##0_-;_-* &quot;-&quot;??_-;_-@_-">
                  <c:v>383</c:v>
                </c:pt>
                <c:pt idx="7" formatCode="_-* #,##0_-;\-* #,##0_-;_-* &quot;-&quot;??_-;_-@_-">
                  <c:v>377</c:v>
                </c:pt>
                <c:pt idx="8" formatCode="_-* #,##0_-;\-* #,##0_-;_-* &quot;-&quot;??_-;_-@_-">
                  <c:v>388</c:v>
                </c:pt>
                <c:pt idx="10" formatCode="_-* #,##0_-;\-* #,##0_-;_-* &quot;-&quot;??_-;_-@_-">
                  <c:v>407</c:v>
                </c:pt>
                <c:pt idx="11" formatCode="_-* #,##0_-;\-* #,##0_-;_-* &quot;-&quot;??_-;_-@_-">
                  <c:v>358</c:v>
                </c:pt>
                <c:pt idx="12" formatCode="_-* #,##0_-;\-* #,##0_-;_-* &quot;-&quot;??_-;_-@_-">
                  <c:v>320</c:v>
                </c:pt>
                <c:pt idx="13" formatCode="_-* #,##0_-;\-* #,##0_-;_-* &quot;-&quot;??_-;_-@_-">
                  <c:v>328</c:v>
                </c:pt>
                <c:pt idx="14" formatCode="_-* #,##0_-;\-* #,##0_-;_-* &quot;-&quot;??_-;_-@_-">
                  <c:v>331</c:v>
                </c:pt>
                <c:pt idx="15" formatCode="_-* #,##0_-;\-* #,##0_-;_-* &quot;-&quot;??_-;_-@_-">
                  <c:v>321</c:v>
                </c:pt>
                <c:pt idx="16" formatCode="_-* #,##0_-;\-* #,##0_-;_-* &quot;-&quot;??_-;_-@_-">
                  <c:v>314</c:v>
                </c:pt>
                <c:pt idx="17" formatCode="_-* #,##0_-;\-* #,##0_-;_-* &quot;-&quot;??_-;_-@_-">
                  <c:v>292</c:v>
                </c:pt>
                <c:pt idx="18" formatCode="_-* #,##0_-;\-* #,##0_-;_-* &quot;-&quot;??_-;_-@_-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Molise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105.35211267605634</c:v>
                </c:pt>
                <c:pt idx="2">
                  <c:v>107.6056338028169</c:v>
                </c:pt>
                <c:pt idx="4">
                  <c:v>111.26760563380283</c:v>
                </c:pt>
                <c:pt idx="5">
                  <c:v>111.54929577464789</c:v>
                </c:pt>
                <c:pt idx="6">
                  <c:v>107.88732394366195</c:v>
                </c:pt>
                <c:pt idx="7">
                  <c:v>106.19718309859154</c:v>
                </c:pt>
                <c:pt idx="8">
                  <c:v>109.29577464788733</c:v>
                </c:pt>
                <c:pt idx="10">
                  <c:v>114.64788732394366</c:v>
                </c:pt>
                <c:pt idx="11">
                  <c:v>100.84507042253522</c:v>
                </c:pt>
                <c:pt idx="12">
                  <c:v>90.140845070422543</c:v>
                </c:pt>
                <c:pt idx="13">
                  <c:v>92.394366197183103</c:v>
                </c:pt>
                <c:pt idx="14">
                  <c:v>93.239436619718305</c:v>
                </c:pt>
                <c:pt idx="15">
                  <c:v>90.422535211267601</c:v>
                </c:pt>
                <c:pt idx="16">
                  <c:v>88.450704225352112</c:v>
                </c:pt>
                <c:pt idx="17">
                  <c:v>82.25352112676056</c:v>
                </c:pt>
                <c:pt idx="18">
                  <c:v>81.126760563380287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50"/>
      </c:valAx>
      <c:valAx>
        <c:axId val="1425742704"/>
        <c:scaling>
          <c:orientation val="minMax"/>
          <c:max val="250"/>
          <c:min val="75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8024178461300269"/>
          <c:y val="2.2489306022680094E-2"/>
          <c:w val="0.66136391981799492"/>
          <c:h val="0.127269758784921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5128413809686"/>
          <c:w val="0.86249444444444445"/>
          <c:h val="0.758473369278718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11.35</c:v>
                </c:pt>
                <c:pt idx="1">
                  <c:v>10.977859778597786</c:v>
                </c:pt>
                <c:pt idx="2">
                  <c:v>9.0021119324181633</c:v>
                </c:pt>
                <c:pt idx="3">
                  <c:v>10.703331570597568</c:v>
                </c:pt>
                <c:pt idx="4">
                  <c:v>15.611758474576272</c:v>
                </c:pt>
                <c:pt idx="5">
                  <c:v>10.246684350132625</c:v>
                </c:pt>
                <c:pt idx="6">
                  <c:v>11.42668776371308</c:v>
                </c:pt>
                <c:pt idx="7">
                  <c:v>14.294703723125327</c:v>
                </c:pt>
                <c:pt idx="8">
                  <c:v>12.299270072992702</c:v>
                </c:pt>
                <c:pt idx="9">
                  <c:v>12.677553136340073</c:v>
                </c:pt>
                <c:pt idx="10">
                  <c:v>11.938144329896907</c:v>
                </c:pt>
                <c:pt idx="11">
                  <c:v>10.784380887138209</c:v>
                </c:pt>
                <c:pt idx="12">
                  <c:v>8.7316490269716631</c:v>
                </c:pt>
                <c:pt idx="13">
                  <c:v>12.978560490045941</c:v>
                </c:pt>
                <c:pt idx="14">
                  <c:v>10.771709633649932</c:v>
                </c:pt>
                <c:pt idx="15">
                  <c:v>6.748098055790364</c:v>
                </c:pt>
                <c:pt idx="16">
                  <c:v>5.2350859453993932</c:v>
                </c:pt>
                <c:pt idx="17">
                  <c:v>2.1871325382160256</c:v>
                </c:pt>
                <c:pt idx="18">
                  <c:v>4.5185867381111855</c:v>
                </c:pt>
                <c:pt idx="19">
                  <c:v>5.4381572358537804</c:v>
                </c:pt>
                <c:pt idx="20">
                  <c:v>10.1630615640599</c:v>
                </c:pt>
                <c:pt idx="21">
                  <c:v>11.8651517664621</c:v>
                </c:pt>
                <c:pt idx="22">
                  <c:v>14.642857142857142</c:v>
                </c:pt>
                <c:pt idx="23">
                  <c:v>13.3855282676776</c:v>
                </c:pt>
                <c:pt idx="24">
                  <c:v>12.214919487348013</c:v>
                </c:pt>
                <c:pt idx="25">
                  <c:v>9.0073710073710078</c:v>
                </c:pt>
                <c:pt idx="26">
                  <c:v>9.8124238733252138</c:v>
                </c:pt>
                <c:pt idx="27">
                  <c:v>8.5835762876579196</c:v>
                </c:pt>
                <c:pt idx="28">
                  <c:v>10.559533924019906</c:v>
                </c:pt>
                <c:pt idx="29">
                  <c:v>9.6676001461098267</c:v>
                </c:pt>
                <c:pt idx="30">
                  <c:v>7.9317591791321549</c:v>
                </c:pt>
                <c:pt idx="31">
                  <c:v>7.794884845400178</c:v>
                </c:pt>
                <c:pt idx="32">
                  <c:v>8.5912179822268691</c:v>
                </c:pt>
                <c:pt idx="33">
                  <c:v>8.9989350372736947</c:v>
                </c:pt>
                <c:pt idx="34">
                  <c:v>9.581357539628776</c:v>
                </c:pt>
                <c:pt idx="35">
                  <c:v>8.430296377607025</c:v>
                </c:pt>
                <c:pt idx="36">
                  <c:v>7.360532889258951</c:v>
                </c:pt>
                <c:pt idx="37">
                  <c:v>6.3090248672813631</c:v>
                </c:pt>
                <c:pt idx="38">
                  <c:v>8.261478163493841</c:v>
                </c:pt>
                <c:pt idx="39">
                  <c:v>6.7020533594077385</c:v>
                </c:pt>
                <c:pt idx="40">
                  <c:v>6.5693020643168092</c:v>
                </c:pt>
                <c:pt idx="41">
                  <c:v>5.7471590909090908</c:v>
                </c:pt>
                <c:pt idx="42">
                  <c:v>4.8767833981841768</c:v>
                </c:pt>
                <c:pt idx="43">
                  <c:v>4.375548405966657</c:v>
                </c:pt>
                <c:pt idx="44">
                  <c:v>3.8743299583085169</c:v>
                </c:pt>
                <c:pt idx="45">
                  <c:v>3.6425085638676595</c:v>
                </c:pt>
                <c:pt idx="46">
                  <c:v>3.6342026824471132</c:v>
                </c:pt>
                <c:pt idx="47">
                  <c:v>3.4703721251757322</c:v>
                </c:pt>
                <c:pt idx="48">
                  <c:v>4.0625942743102019</c:v>
                </c:pt>
                <c:pt idx="49">
                  <c:v>2.586472655527468</c:v>
                </c:pt>
                <c:pt idx="50">
                  <c:v>2.4281953437049038</c:v>
                </c:pt>
                <c:pt idx="51">
                  <c:v>2.4027410862596308</c:v>
                </c:pt>
                <c:pt idx="52">
                  <c:v>2.1182911228929804</c:v>
                </c:pt>
                <c:pt idx="53">
                  <c:v>1.3908990667860319</c:v>
                </c:pt>
                <c:pt idx="54">
                  <c:v>0.65813728865718668</c:v>
                </c:pt>
                <c:pt idx="55">
                  <c:v>1.5109973801255103</c:v>
                </c:pt>
                <c:pt idx="56">
                  <c:v>1.7150046149768947</c:v>
                </c:pt>
                <c:pt idx="57">
                  <c:v>1.1141484678936506</c:v>
                </c:pt>
                <c:pt idx="58">
                  <c:v>0.84210014303542136</c:v>
                </c:pt>
                <c:pt idx="59">
                  <c:v>1.090174761998755</c:v>
                </c:pt>
                <c:pt idx="60">
                  <c:v>0.39453059205385038</c:v>
                </c:pt>
                <c:pt idx="61">
                  <c:v>0.64611632520581685</c:v>
                </c:pt>
                <c:pt idx="62">
                  <c:v>0.93623171280410489</c:v>
                </c:pt>
                <c:pt idx="63">
                  <c:v>0.3117820310631767</c:v>
                </c:pt>
                <c:pt idx="64">
                  <c:v>0.50231564486283908</c:v>
                </c:pt>
                <c:pt idx="65">
                  <c:v>3.024936060414023E-2</c:v>
                </c:pt>
                <c:pt idx="66">
                  <c:v>-0.22709586776359017</c:v>
                </c:pt>
                <c:pt idx="67">
                  <c:v>-0.84314730511317282</c:v>
                </c:pt>
                <c:pt idx="68">
                  <c:v>-0.92297136056301254</c:v>
                </c:pt>
                <c:pt idx="69">
                  <c:v>-1.6156956771773097</c:v>
                </c:pt>
                <c:pt idx="70">
                  <c:v>-1.9599253274555926</c:v>
                </c:pt>
                <c:pt idx="71">
                  <c:v>-2.3411955419224157</c:v>
                </c:pt>
                <c:pt idx="72">
                  <c:v>-2.3332266246398583</c:v>
                </c:pt>
                <c:pt idx="73">
                  <c:v>-2.4146076030768469</c:v>
                </c:pt>
                <c:pt idx="74">
                  <c:v>-2.7194623163548028</c:v>
                </c:pt>
                <c:pt idx="75">
                  <c:v>-2.4890752056294274</c:v>
                </c:pt>
                <c:pt idx="76">
                  <c:v>-2.5040159482711517</c:v>
                </c:pt>
                <c:pt idx="77">
                  <c:v>-2.9372288291662767</c:v>
                </c:pt>
                <c:pt idx="78">
                  <c:v>-2.833989754517745</c:v>
                </c:pt>
                <c:pt idx="79">
                  <c:v>-3.2247955122379266</c:v>
                </c:pt>
                <c:pt idx="80">
                  <c:v>-3.5798039915758215</c:v>
                </c:pt>
                <c:pt idx="81">
                  <c:v>-2.8913659026699463</c:v>
                </c:pt>
                <c:pt idx="82">
                  <c:v>-3.3021446610339051</c:v>
                </c:pt>
                <c:pt idx="83">
                  <c:v>-3.5196304703951369</c:v>
                </c:pt>
                <c:pt idx="84">
                  <c:v>-3.0376295074949859</c:v>
                </c:pt>
                <c:pt idx="85">
                  <c:v>-3.9985240134111195</c:v>
                </c:pt>
                <c:pt idx="86">
                  <c:v>-4.1286480351461128</c:v>
                </c:pt>
                <c:pt idx="87">
                  <c:v>-4.1257853601679697</c:v>
                </c:pt>
                <c:pt idx="88">
                  <c:v>-4.3184712355537043</c:v>
                </c:pt>
                <c:pt idx="89">
                  <c:v>-5.4809598599346021</c:v>
                </c:pt>
                <c:pt idx="90">
                  <c:v>-4.8219188714575392</c:v>
                </c:pt>
                <c:pt idx="91">
                  <c:v>-5.6426067216942783</c:v>
                </c:pt>
                <c:pt idx="92">
                  <c:v>-5.9244307401933956</c:v>
                </c:pt>
                <c:pt idx="93">
                  <c:v>-5.7454336048293415</c:v>
                </c:pt>
                <c:pt idx="94">
                  <c:v>-7.854609034817841</c:v>
                </c:pt>
                <c:pt idx="95">
                  <c:v>-8.9727237383279554</c:v>
                </c:pt>
                <c:pt idx="96">
                  <c:v>-8.926089507984063</c:v>
                </c:pt>
                <c:pt idx="97">
                  <c:v>-7.9122546821646607</c:v>
                </c:pt>
                <c:pt idx="98">
                  <c:v>-8.1069184351810453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0.74338018960444585</c:v>
                </c:pt>
                <c:pt idx="1">
                  <c:v>1.6462221062247162</c:v>
                </c:pt>
                <c:pt idx="2">
                  <c:v>1.2118252262811746</c:v>
                </c:pt>
                <c:pt idx="3">
                  <c:v>1.7026254224070705</c:v>
                </c:pt>
                <c:pt idx="4">
                  <c:v>-0.77047798171087623</c:v>
                </c:pt>
                <c:pt idx="5">
                  <c:v>-1.9728155339805826</c:v>
                </c:pt>
                <c:pt idx="6">
                  <c:v>-1.9375804375804375</c:v>
                </c:pt>
                <c:pt idx="7">
                  <c:v>-0.12987843889955214</c:v>
                </c:pt>
                <c:pt idx="8">
                  <c:v>-1.3409669211195929</c:v>
                </c:pt>
                <c:pt idx="9">
                  <c:v>-1.9196710942441493</c:v>
                </c:pt>
                <c:pt idx="10">
                  <c:v>-0.91257861635220128</c:v>
                </c:pt>
                <c:pt idx="11">
                  <c:v>-3.6084196458402937</c:v>
                </c:pt>
                <c:pt idx="12">
                  <c:v>-2.2876279224561111</c:v>
                </c:pt>
                <c:pt idx="13">
                  <c:v>-3.0140477374440575</c:v>
                </c:pt>
                <c:pt idx="14">
                  <c:v>-0.58325765706265997</c:v>
                </c:pt>
                <c:pt idx="15">
                  <c:v>-2.521998355263158</c:v>
                </c:pt>
                <c:pt idx="16">
                  <c:v>-0.97689850086016217</c:v>
                </c:pt>
                <c:pt idx="17">
                  <c:v>2.7174800065284805</c:v>
                </c:pt>
                <c:pt idx="18">
                  <c:v>-0.3194862206324689</c:v>
                </c:pt>
                <c:pt idx="19">
                  <c:v>0.16095724003887268</c:v>
                </c:pt>
                <c:pt idx="20">
                  <c:v>-2.5691811214199274</c:v>
                </c:pt>
                <c:pt idx="21">
                  <c:v>-2.8626828484166533</c:v>
                </c:pt>
                <c:pt idx="22">
                  <c:v>-2.1643045880374729</c:v>
                </c:pt>
                <c:pt idx="23">
                  <c:v>-2.2596920867900447</c:v>
                </c:pt>
                <c:pt idx="24">
                  <c:v>-2.782921401891441</c:v>
                </c:pt>
                <c:pt idx="25">
                  <c:v>-3.1900237529691213</c:v>
                </c:pt>
                <c:pt idx="26">
                  <c:v>-1.8501547250654606</c:v>
                </c:pt>
                <c:pt idx="27">
                  <c:v>-2.7962255136168181</c:v>
                </c:pt>
                <c:pt idx="28">
                  <c:v>-3.7741732377897041</c:v>
                </c:pt>
                <c:pt idx="29">
                  <c:v>-4.6744010848274824</c:v>
                </c:pt>
                <c:pt idx="30">
                  <c:v>-5.4861933837601384</c:v>
                </c:pt>
                <c:pt idx="31">
                  <c:v>-5.7467662150121361</c:v>
                </c:pt>
                <c:pt idx="32">
                  <c:v>-5.9798745263680972</c:v>
                </c:pt>
                <c:pt idx="33">
                  <c:v>-7.2866273969169066</c:v>
                </c:pt>
                <c:pt idx="34">
                  <c:v>-7.7843440887400055</c:v>
                </c:pt>
                <c:pt idx="35">
                  <c:v>-11.753056546102904</c:v>
                </c:pt>
                <c:pt idx="36">
                  <c:v>-6.3863287250384024</c:v>
                </c:pt>
                <c:pt idx="37">
                  <c:v>-6.0182507550928603</c:v>
                </c:pt>
                <c:pt idx="38">
                  <c:v>-4.1604898485336772</c:v>
                </c:pt>
                <c:pt idx="39">
                  <c:v>-1.9020247360093003</c:v>
                </c:pt>
                <c:pt idx="40">
                  <c:v>-2.4446533337655181</c:v>
                </c:pt>
                <c:pt idx="41">
                  <c:v>-3.2216864329466963</c:v>
                </c:pt>
                <c:pt idx="42">
                  <c:v>-3.3415265624487924</c:v>
                </c:pt>
                <c:pt idx="43">
                  <c:v>-2.9643304542757303</c:v>
                </c:pt>
                <c:pt idx="44">
                  <c:v>-2.6501626070219686</c:v>
                </c:pt>
                <c:pt idx="45">
                  <c:v>-1.9983309319008169</c:v>
                </c:pt>
                <c:pt idx="46">
                  <c:v>-3.0321416372005099</c:v>
                </c:pt>
                <c:pt idx="47">
                  <c:v>4.3185472282849311</c:v>
                </c:pt>
                <c:pt idx="48">
                  <c:v>-2.2153979439498133</c:v>
                </c:pt>
                <c:pt idx="49">
                  <c:v>-2.9625747579998767</c:v>
                </c:pt>
                <c:pt idx="50">
                  <c:v>-2.8492874476132224</c:v>
                </c:pt>
                <c:pt idx="51">
                  <c:v>-2.1698223074895648</c:v>
                </c:pt>
                <c:pt idx="52">
                  <c:v>-1.7514874652491743</c:v>
                </c:pt>
                <c:pt idx="53">
                  <c:v>-1.2200869006895017</c:v>
                </c:pt>
                <c:pt idx="54">
                  <c:v>-0.5789170594669697</c:v>
                </c:pt>
                <c:pt idx="55">
                  <c:v>-1.7211966124413574</c:v>
                </c:pt>
                <c:pt idx="56">
                  <c:v>-0.97173440884126006</c:v>
                </c:pt>
                <c:pt idx="57">
                  <c:v>1.6742668233374531</c:v>
                </c:pt>
                <c:pt idx="58">
                  <c:v>0.29184698097978501</c:v>
                </c:pt>
                <c:pt idx="59">
                  <c:v>0.10324774904723584</c:v>
                </c:pt>
                <c:pt idx="60">
                  <c:v>3.6418208497278497E-2</c:v>
                </c:pt>
                <c:pt idx="61">
                  <c:v>-0.45197808664632261</c:v>
                </c:pt>
                <c:pt idx="62">
                  <c:v>-0.57567645771126186</c:v>
                </c:pt>
                <c:pt idx="63">
                  <c:v>-0.71134735242569447</c:v>
                </c:pt>
                <c:pt idx="64">
                  <c:v>0.65664153575443418</c:v>
                </c:pt>
                <c:pt idx="65">
                  <c:v>-0.39929155997465104</c:v>
                </c:pt>
                <c:pt idx="66">
                  <c:v>-1.2656809696690758</c:v>
                </c:pt>
                <c:pt idx="67">
                  <c:v>0.62781112287203877</c:v>
                </c:pt>
                <c:pt idx="68">
                  <c:v>0.74080596045189162</c:v>
                </c:pt>
                <c:pt idx="69">
                  <c:v>-0.9341216062023241</c:v>
                </c:pt>
                <c:pt idx="70">
                  <c:v>-0.28391441659403444</c:v>
                </c:pt>
                <c:pt idx="71">
                  <c:v>-0.72013213658608333</c:v>
                </c:pt>
                <c:pt idx="72">
                  <c:v>-1.1081287399344972</c:v>
                </c:pt>
                <c:pt idx="73">
                  <c:v>-0.98315648883282625</c:v>
                </c:pt>
                <c:pt idx="74">
                  <c:v>-0.66434353390402723</c:v>
                </c:pt>
                <c:pt idx="75">
                  <c:v>-0.63630493978496638</c:v>
                </c:pt>
                <c:pt idx="76">
                  <c:v>-0.44023223030702296</c:v>
                </c:pt>
                <c:pt idx="77">
                  <c:v>-1.8603489715017012</c:v>
                </c:pt>
                <c:pt idx="78">
                  <c:v>-2.4434178478863031</c:v>
                </c:pt>
                <c:pt idx="79">
                  <c:v>-3.4535710927951362</c:v>
                </c:pt>
                <c:pt idx="80">
                  <c:v>-2.4536442121521449</c:v>
                </c:pt>
                <c:pt idx="81">
                  <c:v>-2.5039606673448884</c:v>
                </c:pt>
                <c:pt idx="82">
                  <c:v>-2.4072886651048697</c:v>
                </c:pt>
                <c:pt idx="83">
                  <c:v>-2.5907513336840324</c:v>
                </c:pt>
                <c:pt idx="84">
                  <c:v>-2.9171389842331807</c:v>
                </c:pt>
                <c:pt idx="85">
                  <c:v>-0.50896089271740586</c:v>
                </c:pt>
                <c:pt idx="86">
                  <c:v>5.4198468415045498E-2</c:v>
                </c:pt>
                <c:pt idx="87">
                  <c:v>0.68017978460973483</c:v>
                </c:pt>
                <c:pt idx="88">
                  <c:v>-1.3327032893103421</c:v>
                </c:pt>
                <c:pt idx="89">
                  <c:v>-2.2142691624398156</c:v>
                </c:pt>
                <c:pt idx="90">
                  <c:v>-3.6738429496819345</c:v>
                </c:pt>
                <c:pt idx="91">
                  <c:v>-3.694525207979654</c:v>
                </c:pt>
                <c:pt idx="92">
                  <c:v>-4.3253587262473907</c:v>
                </c:pt>
                <c:pt idx="93">
                  <c:v>-4.4480776295452964</c:v>
                </c:pt>
                <c:pt idx="94">
                  <c:v>-3.6381365478051815</c:v>
                </c:pt>
                <c:pt idx="95">
                  <c:v>-3.703678441590331</c:v>
                </c:pt>
                <c:pt idx="96">
                  <c:v>-4.0701046353206838</c:v>
                </c:pt>
                <c:pt idx="97">
                  <c:v>-4.5838650708791775</c:v>
                </c:pt>
                <c:pt idx="98">
                  <c:v>-3.4139866005358401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-3.8157894736842102</c:v>
                </c:pt>
                <c:pt idx="1">
                  <c:v>-3.3157617290458616</c:v>
                </c:pt>
                <c:pt idx="2">
                  <c:v>-3.6826821541710668</c:v>
                </c:pt>
                <c:pt idx="3">
                  <c:v>-0.82231623479640403</c:v>
                </c:pt>
                <c:pt idx="4">
                  <c:v>-0.23040254237288135</c:v>
                </c:pt>
                <c:pt idx="5">
                  <c:v>0.65517241379310354</c:v>
                </c:pt>
                <c:pt idx="6">
                  <c:v>0.67246835443037978</c:v>
                </c:pt>
                <c:pt idx="7">
                  <c:v>0.17042475091767173</c:v>
                </c:pt>
                <c:pt idx="8">
                  <c:v>-0.3232533889468196</c:v>
                </c:pt>
                <c:pt idx="9">
                  <c:v>-1.3167444271643338</c:v>
                </c:pt>
                <c:pt idx="10">
                  <c:v>-1.0824742268041239</c:v>
                </c:pt>
                <c:pt idx="11">
                  <c:v>-1.5362219558143517</c:v>
                </c:pt>
                <c:pt idx="12">
                  <c:v>-1.5978149539091842</c:v>
                </c:pt>
                <c:pt idx="13">
                  <c:v>0.14548238897396631</c:v>
                </c:pt>
                <c:pt idx="14">
                  <c:v>0.1246607869742198</c:v>
                </c:pt>
                <c:pt idx="15">
                  <c:v>0.12426035502958581</c:v>
                </c:pt>
                <c:pt idx="16">
                  <c:v>0.10111223458038422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-4.4850249584026614</c:v>
                </c:pt>
                <c:pt idx="21">
                  <c:v>-8.4317465583015423</c:v>
                </c:pt>
                <c:pt idx="22">
                  <c:v>-9.21875</c:v>
                </c:pt>
                <c:pt idx="23">
                  <c:v>-13.701994395912312</c:v>
                </c:pt>
                <c:pt idx="24">
                  <c:v>-16.513309234308249</c:v>
                </c:pt>
                <c:pt idx="25">
                  <c:v>-19.297297297297295</c:v>
                </c:pt>
                <c:pt idx="26">
                  <c:v>-18.567600487210719</c:v>
                </c:pt>
                <c:pt idx="27">
                  <c:v>-10.792031098153547</c:v>
                </c:pt>
                <c:pt idx="28">
                  <c:v>-16.492292753974997</c:v>
                </c:pt>
                <c:pt idx="29">
                  <c:v>-19.807622062583711</c:v>
                </c:pt>
                <c:pt idx="30">
                  <c:v>-19.81950797379157</c:v>
                </c:pt>
                <c:pt idx="31">
                  <c:v>-21.488739025321287</c:v>
                </c:pt>
                <c:pt idx="32">
                  <c:v>-19.926816518557239</c:v>
                </c:pt>
                <c:pt idx="33">
                  <c:v>-16.315228966986155</c:v>
                </c:pt>
                <c:pt idx="34">
                  <c:v>-22.09998645170031</c:v>
                </c:pt>
                <c:pt idx="35">
                  <c:v>-19.95060373216246</c:v>
                </c:pt>
                <c:pt idx="36">
                  <c:v>-16.705523175131837</c:v>
                </c:pt>
                <c:pt idx="37">
                  <c:v>-8.4744341994970664</c:v>
                </c:pt>
                <c:pt idx="38">
                  <c:v>-9.9076147816349369</c:v>
                </c:pt>
                <c:pt idx="39">
                  <c:v>-11.325604134655679</c:v>
                </c:pt>
                <c:pt idx="40">
                  <c:v>-10.237326218227778</c:v>
                </c:pt>
                <c:pt idx="41">
                  <c:v>-9.75</c:v>
                </c:pt>
                <c:pt idx="42">
                  <c:v>-7.7561608300907912</c:v>
                </c:pt>
                <c:pt idx="43">
                  <c:v>-5.7648435214975136</c:v>
                </c:pt>
                <c:pt idx="44">
                  <c:v>-2.5610482430017867</c:v>
                </c:pt>
                <c:pt idx="45">
                  <c:v>-3.178027606059032</c:v>
                </c:pt>
                <c:pt idx="46">
                  <c:v>0.24955898248563868</c:v>
                </c:pt>
                <c:pt idx="47">
                  <c:v>0.31379371946530793</c:v>
                </c:pt>
                <c:pt idx="48">
                  <c:v>-0.25681289015060688</c:v>
                </c:pt>
                <c:pt idx="49">
                  <c:v>2.8639250262038347</c:v>
                </c:pt>
                <c:pt idx="50">
                  <c:v>1.1341823820596322</c:v>
                </c:pt>
                <c:pt idx="51">
                  <c:v>1.541554548965044</c:v>
                </c:pt>
                <c:pt idx="52">
                  <c:v>0.98425648134421317</c:v>
                </c:pt>
                <c:pt idx="53">
                  <c:v>1.0309734310826288</c:v>
                </c:pt>
                <c:pt idx="54">
                  <c:v>0.98415900109384857</c:v>
                </c:pt>
                <c:pt idx="55">
                  <c:v>0.53006762931822338</c:v>
                </c:pt>
                <c:pt idx="56">
                  <c:v>1.5078637378571276</c:v>
                </c:pt>
                <c:pt idx="57">
                  <c:v>1.3728987951367115</c:v>
                </c:pt>
                <c:pt idx="58">
                  <c:v>1.3984334505281366</c:v>
                </c:pt>
                <c:pt idx="59">
                  <c:v>0.65289017779869729</c:v>
                </c:pt>
                <c:pt idx="60">
                  <c:v>0.58572618666456244</c:v>
                </c:pt>
                <c:pt idx="61">
                  <c:v>0.93125686309007416</c:v>
                </c:pt>
                <c:pt idx="62">
                  <c:v>1.0392474999734884</c:v>
                </c:pt>
                <c:pt idx="63">
                  <c:v>0.70832034241537234</c:v>
                </c:pt>
                <c:pt idx="64">
                  <c:v>1.5856228789646245</c:v>
                </c:pt>
                <c:pt idx="65">
                  <c:v>0.85908184115758257</c:v>
                </c:pt>
                <c:pt idx="66">
                  <c:v>-0.66917582367671236</c:v>
                </c:pt>
                <c:pt idx="67">
                  <c:v>-0.89470667269203585</c:v>
                </c:pt>
                <c:pt idx="68">
                  <c:v>-0.80759994049263595</c:v>
                </c:pt>
                <c:pt idx="69">
                  <c:v>-0.83979662316560733</c:v>
                </c:pt>
                <c:pt idx="70">
                  <c:v>-0.99522687967371215</c:v>
                </c:pt>
                <c:pt idx="71">
                  <c:v>-1.253336356866843</c:v>
                </c:pt>
                <c:pt idx="72">
                  <c:v>-1.1943165308182915</c:v>
                </c:pt>
                <c:pt idx="73">
                  <c:v>-0.75127995844772577</c:v>
                </c:pt>
                <c:pt idx="74">
                  <c:v>-0.67986557908870071</c:v>
                </c:pt>
                <c:pt idx="75">
                  <c:v>-0.86088315382671921</c:v>
                </c:pt>
                <c:pt idx="76">
                  <c:v>3.5405911288522272</c:v>
                </c:pt>
                <c:pt idx="77">
                  <c:v>4.7289072010487869</c:v>
                </c:pt>
                <c:pt idx="78">
                  <c:v>3.3058006177285275</c:v>
                </c:pt>
                <c:pt idx="79">
                  <c:v>2.6794948133755367</c:v>
                </c:pt>
                <c:pt idx="80">
                  <c:v>2.5259952594335542</c:v>
                </c:pt>
                <c:pt idx="81">
                  <c:v>6.4032101090718969</c:v>
                </c:pt>
                <c:pt idx="82">
                  <c:v>3.8976650245218902</c:v>
                </c:pt>
                <c:pt idx="83">
                  <c:v>2.4991272011513046</c:v>
                </c:pt>
                <c:pt idx="84">
                  <c:v>2.3939564490174474</c:v>
                </c:pt>
                <c:pt idx="85">
                  <c:v>1.6445798845931177</c:v>
                </c:pt>
                <c:pt idx="86">
                  <c:v>2.4548718046814724</c:v>
                </c:pt>
                <c:pt idx="87">
                  <c:v>1.8138127589592929</c:v>
                </c:pt>
                <c:pt idx="88">
                  <c:v>0.84895762420009768</c:v>
                </c:pt>
                <c:pt idx="89">
                  <c:v>3.2795643554159479</c:v>
                </c:pt>
                <c:pt idx="90">
                  <c:v>3.2372506977390989</c:v>
                </c:pt>
                <c:pt idx="91">
                  <c:v>3.3660506956504772</c:v>
                </c:pt>
                <c:pt idx="92">
                  <c:v>1.1599825674936184</c:v>
                </c:pt>
                <c:pt idx="93">
                  <c:v>2.6642131635297348</c:v>
                </c:pt>
                <c:pt idx="94">
                  <c:v>0.74645685176779142</c:v>
                </c:pt>
                <c:pt idx="95">
                  <c:v>3.1205025543785938</c:v>
                </c:pt>
                <c:pt idx="96">
                  <c:v>8.009801196322492</c:v>
                </c:pt>
                <c:pt idx="97">
                  <c:v>8.6434656641258236</c:v>
                </c:pt>
                <c:pt idx="98">
                  <c:v>8.1450441738672321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8.2775907159202351</c:v>
                </c:pt>
                <c:pt idx="1">
                  <c:v>9.3083201557766397</c:v>
                </c:pt>
                <c:pt idx="2">
                  <c:v>6.5312550045282709</c:v>
                </c:pt>
                <c:pt idx="3">
                  <c:v>11.583640758208235</c:v>
                </c:pt>
                <c:pt idx="4">
                  <c:v>14.610877950492515</c:v>
                </c:pt>
                <c:pt idx="5">
                  <c:v>8.9290412299451454</c:v>
                </c:pt>
                <c:pt idx="6">
                  <c:v>10.161575680563022</c:v>
                </c:pt>
                <c:pt idx="7">
                  <c:v>14.335250035143446</c:v>
                </c:pt>
                <c:pt idx="8">
                  <c:v>10.63504976292629</c:v>
                </c:pt>
                <c:pt idx="9">
                  <c:v>9.4411376149315895</c:v>
                </c:pt>
                <c:pt idx="10">
                  <c:v>9.9430914867405829</c:v>
                </c:pt>
                <c:pt idx="11">
                  <c:v>5.6397392854835635</c:v>
                </c:pt>
                <c:pt idx="12">
                  <c:v>4.8462061506063678</c:v>
                </c:pt>
                <c:pt idx="13">
                  <c:v>10.109995141575851</c:v>
                </c:pt>
                <c:pt idx="14">
                  <c:v>10.313112763561492</c:v>
                </c:pt>
                <c:pt idx="15">
                  <c:v>4.3503600555567914</c:v>
                </c:pt>
                <c:pt idx="16">
                  <c:v>4.3592996791196148</c:v>
                </c:pt>
                <c:pt idx="17">
                  <c:v>4.9046125447445057</c:v>
                </c:pt>
                <c:pt idx="18">
                  <c:v>4.1991005174787164</c:v>
                </c:pt>
                <c:pt idx="19">
                  <c:v>5.5991144758926534</c:v>
                </c:pt>
                <c:pt idx="20">
                  <c:v>3.1088554842373117</c:v>
                </c:pt>
                <c:pt idx="21">
                  <c:v>0.57072235974390395</c:v>
                </c:pt>
                <c:pt idx="22">
                  <c:v>3.2598025548196699</c:v>
                </c:pt>
                <c:pt idx="23">
                  <c:v>-2.5761582150247566</c:v>
                </c:pt>
                <c:pt idx="24">
                  <c:v>-7.0813111488516771</c:v>
                </c:pt>
                <c:pt idx="25">
                  <c:v>-13.479950042895409</c:v>
                </c:pt>
                <c:pt idx="26">
                  <c:v>-10.605331338950965</c:v>
                </c:pt>
                <c:pt idx="27">
                  <c:v>-5.0046803241124458</c:v>
                </c:pt>
                <c:pt idx="28">
                  <c:v>-9.7069320677447948</c:v>
                </c:pt>
                <c:pt idx="29">
                  <c:v>-14.814423001301368</c:v>
                </c:pt>
                <c:pt idx="30">
                  <c:v>-17.373942178419554</c:v>
                </c:pt>
                <c:pt idx="31">
                  <c:v>-19.440620394933244</c:v>
                </c:pt>
                <c:pt idx="32">
                  <c:v>-17.315473062698466</c:v>
                </c:pt>
                <c:pt idx="33">
                  <c:v>-14.602921326629367</c:v>
                </c:pt>
                <c:pt idx="34">
                  <c:v>-20.302973000811541</c:v>
                </c:pt>
                <c:pt idx="35">
                  <c:v>-23.273363900658339</c:v>
                </c:pt>
                <c:pt idx="36">
                  <c:v>-15.731319010911289</c:v>
                </c:pt>
                <c:pt idx="37">
                  <c:v>-8.1836600873085636</c:v>
                </c:pt>
                <c:pt idx="38">
                  <c:v>-5.8066264666747731</c:v>
                </c:pt>
                <c:pt idx="39">
                  <c:v>-6.5255755112572409</c:v>
                </c:pt>
                <c:pt idx="40">
                  <c:v>-6.1126774876764873</c:v>
                </c:pt>
                <c:pt idx="41">
                  <c:v>-7.2245273420376055</c:v>
                </c:pt>
                <c:pt idx="42">
                  <c:v>-6.2209039943554068</c:v>
                </c:pt>
                <c:pt idx="43">
                  <c:v>-4.3536255698065869</c:v>
                </c:pt>
                <c:pt idx="44">
                  <c:v>-1.3368808917152384</c:v>
                </c:pt>
                <c:pt idx="45">
                  <c:v>-1.5338499740921894</c:v>
                </c:pt>
                <c:pt idx="46">
                  <c:v>0.85162002773224199</c:v>
                </c:pt>
                <c:pt idx="47">
                  <c:v>8.1027130729259706</c:v>
                </c:pt>
                <c:pt idx="48">
                  <c:v>1.5903834402097818</c:v>
                </c:pt>
                <c:pt idx="49">
                  <c:v>2.487822923731426</c:v>
                </c:pt>
                <c:pt idx="50">
                  <c:v>0.71309027815131354</c:v>
                </c:pt>
                <c:pt idx="51">
                  <c:v>1.7744733277351099</c:v>
                </c:pt>
                <c:pt idx="52">
                  <c:v>1.3510601389880192</c:v>
                </c:pt>
                <c:pt idx="53">
                  <c:v>1.2017855971791591</c:v>
                </c:pt>
                <c:pt idx="54">
                  <c:v>1.0633792302840654</c:v>
                </c:pt>
                <c:pt idx="55">
                  <c:v>0.31986839700237635</c:v>
                </c:pt>
                <c:pt idx="56">
                  <c:v>2.2511339439927625</c:v>
                </c:pt>
                <c:pt idx="57">
                  <c:v>4.1613140863678151</c:v>
                </c:pt>
                <c:pt idx="58">
                  <c:v>2.532380574543343</c:v>
                </c:pt>
                <c:pt idx="59">
                  <c:v>1.8463126888446881</c:v>
                </c:pt>
                <c:pt idx="60">
                  <c:v>1.0166749872156913</c:v>
                </c:pt>
                <c:pt idx="61">
                  <c:v>1.1253951016495685</c:v>
                </c:pt>
                <c:pt idx="62">
                  <c:v>1.3998027550663314</c:v>
                </c:pt>
                <c:pt idx="63">
                  <c:v>0.30875502105285457</c:v>
                </c:pt>
                <c:pt idx="64">
                  <c:v>2.7445800595818977</c:v>
                </c:pt>
                <c:pt idx="65">
                  <c:v>0.49003964178707177</c:v>
                </c:pt>
                <c:pt idx="66">
                  <c:v>-2.1619526611093782</c:v>
                </c:pt>
                <c:pt idx="67">
                  <c:v>-1.11004285493317</c:v>
                </c:pt>
                <c:pt idx="68">
                  <c:v>-0.98976534060375687</c:v>
                </c:pt>
                <c:pt idx="69">
                  <c:v>-3.3896139065452409</c:v>
                </c:pt>
                <c:pt idx="70">
                  <c:v>-3.2390666237233394</c:v>
                </c:pt>
                <c:pt idx="71">
                  <c:v>-4.3146640353753423</c:v>
                </c:pt>
                <c:pt idx="72">
                  <c:v>-4.6356718953926466</c:v>
                </c:pt>
                <c:pt idx="73">
                  <c:v>-4.1490440503573991</c:v>
                </c:pt>
                <c:pt idx="74">
                  <c:v>-4.0636714293475311</c:v>
                </c:pt>
                <c:pt idx="75">
                  <c:v>-3.9862632992411129</c:v>
                </c:pt>
                <c:pt idx="76">
                  <c:v>0.59634295027405271</c:v>
                </c:pt>
                <c:pt idx="77">
                  <c:v>-6.8670599619190753E-2</c:v>
                </c:pt>
                <c:pt idx="78">
                  <c:v>-1.9716069846755211</c:v>
                </c:pt>
                <c:pt idx="79">
                  <c:v>-3.9988717916575256</c:v>
                </c:pt>
                <c:pt idx="80">
                  <c:v>-3.5074529442944118</c:v>
                </c:pt>
                <c:pt idx="81">
                  <c:v>1.0078835390570626</c:v>
                </c:pt>
                <c:pt idx="82">
                  <c:v>-1.8117683016168851</c:v>
                </c:pt>
                <c:pt idx="83">
                  <c:v>-3.6112546029278652</c:v>
                </c:pt>
                <c:pt idx="84">
                  <c:v>-3.5608120427107197</c:v>
                </c:pt>
                <c:pt idx="85">
                  <c:v>-2.8629050215354073</c:v>
                </c:pt>
                <c:pt idx="86">
                  <c:v>-1.6195777620495946</c:v>
                </c:pt>
                <c:pt idx="87">
                  <c:v>-1.6317928165989419</c:v>
                </c:pt>
                <c:pt idx="88">
                  <c:v>-4.8022169006639492</c:v>
                </c:pt>
                <c:pt idx="89">
                  <c:v>-4.4156646669584703</c:v>
                </c:pt>
                <c:pt idx="90">
                  <c:v>-5.2585111234003756</c:v>
                </c:pt>
                <c:pt idx="91">
                  <c:v>-5.9710812340234547</c:v>
                </c:pt>
                <c:pt idx="92">
                  <c:v>-9.0898068989471685</c:v>
                </c:pt>
                <c:pt idx="93">
                  <c:v>-7.5292980708449031</c:v>
                </c:pt>
                <c:pt idx="94">
                  <c:v>-10.746288730855232</c:v>
                </c:pt>
                <c:pt idx="95">
                  <c:v>-9.5558996255396913</c:v>
                </c:pt>
                <c:pt idx="96">
                  <c:v>-4.9863929469822548</c:v>
                </c:pt>
                <c:pt idx="97">
                  <c:v>-3.8526540889180154</c:v>
                </c:pt>
                <c:pt idx="98">
                  <c:v>-3.3758608618496542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Molise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-8.3541656823938073</c:v>
                </c:pt>
                <c:pt idx="1">
                  <c:v>1.8206480247098706</c:v>
                </c:pt>
                <c:pt idx="2">
                  <c:v>-8.697206171442188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17.336584940992029</c:v>
                </c:pt>
                <c:pt idx="2">
                  <c:v>22.587309394982785</c:v>
                </c:pt>
                <c:pt idx="3">
                  <c:v>23.922620348729676</c:v>
                </c:pt>
                <c:pt idx="4">
                  <c:v>46.011439308115278</c:v>
                </c:pt>
                <c:pt idx="5">
                  <c:v>27.712586006831518</c:v>
                </c:pt>
                <c:pt idx="6">
                  <c:v>24.134938634424518</c:v>
                </c:pt>
                <c:pt idx="8">
                  <c:v>31.963470319634702</c:v>
                </c:pt>
                <c:pt idx="9">
                  <c:v>39.844464775846298</c:v>
                </c:pt>
                <c:pt idx="10">
                  <c:v>54.060463904091741</c:v>
                </c:pt>
                <c:pt idx="11">
                  <c:v>73.797207533032662</c:v>
                </c:pt>
                <c:pt idx="12">
                  <c:v>103.47234556498881</c:v>
                </c:pt>
                <c:pt idx="13">
                  <c:v>148.4238121245221</c:v>
                </c:pt>
                <c:pt idx="14">
                  <c:v>178.08788446245799</c:v>
                </c:pt>
                <c:pt idx="15">
                  <c:v>239.32949712284213</c:v>
                </c:pt>
                <c:pt idx="16">
                  <c:v>261.91365227537926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EC70-46B8-97DF-BD772292C741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19145164468"/>
          <c:y val="0.1136345922175168"/>
          <c:w val="0.82088492063492047"/>
          <c:h val="0.7459069444444445"/>
        </c:manualLayout>
      </c:layout>
      <c:lineChart>
        <c:grouping val="standard"/>
        <c:varyColors val="0"/>
        <c:ser>
          <c:idx val="1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FD-4151-A40C-5E4BDC9698DE}"/>
            </c:ext>
          </c:extLst>
        </c:ser>
        <c:ser>
          <c:idx val="0"/>
          <c:order val="1"/>
          <c:tx>
            <c:strRef>
              <c:f>'5'!$B$5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97.681002548323718</c:v>
                </c:pt>
                <c:pt idx="2">
                  <c:v>95.773953375571935</c:v>
                </c:pt>
                <c:pt idx="3">
                  <c:v>96.756902663030928</c:v>
                </c:pt>
                <c:pt idx="4">
                  <c:v>100.10656568300442</c:v>
                </c:pt>
                <c:pt idx="5">
                  <c:v>103.89839655397157</c:v>
                </c:pt>
                <c:pt idx="6">
                  <c:v>106.94108662011256</c:v>
                </c:pt>
                <c:pt idx="7">
                  <c:v>108.88789905225939</c:v>
                </c:pt>
                <c:pt idx="8">
                  <c:v>116.57653642725579</c:v>
                </c:pt>
                <c:pt idx="9">
                  <c:v>119.22636466521355</c:v>
                </c:pt>
                <c:pt idx="10">
                  <c:v>120.35564320304218</c:v>
                </c:pt>
                <c:pt idx="11">
                  <c:v>123.35061698834488</c:v>
                </c:pt>
                <c:pt idx="12">
                  <c:v>125.58213489978783</c:v>
                </c:pt>
                <c:pt idx="13">
                  <c:v>122.79870212258146</c:v>
                </c:pt>
                <c:pt idx="14">
                  <c:v>126.8147980968257</c:v>
                </c:pt>
                <c:pt idx="15">
                  <c:v>127.39373580438489</c:v>
                </c:pt>
                <c:pt idx="16">
                  <c:v>128.10665206919779</c:v>
                </c:pt>
                <c:pt idx="17">
                  <c:v>132.31197788805724</c:v>
                </c:pt>
                <c:pt idx="18">
                  <c:v>134.8573529965004</c:v>
                </c:pt>
                <c:pt idx="19">
                  <c:v>135.47345347226465</c:v>
                </c:pt>
                <c:pt idx="20">
                  <c:v>138.05403432218006</c:v>
                </c:pt>
                <c:pt idx="21">
                  <c:v>140.99019316096513</c:v>
                </c:pt>
                <c:pt idx="22">
                  <c:v>140.79128072164696</c:v>
                </c:pt>
                <c:pt idx="23">
                  <c:v>138.44129747837474</c:v>
                </c:pt>
                <c:pt idx="24">
                  <c:v>140.47970990961761</c:v>
                </c:pt>
                <c:pt idx="25">
                  <c:v>139.36016733080027</c:v>
                </c:pt>
                <c:pt idx="26">
                  <c:v>142.82617257874259</c:v>
                </c:pt>
                <c:pt idx="27">
                  <c:v>143.72743956043203</c:v>
                </c:pt>
                <c:pt idx="28">
                  <c:v>136.54546830009446</c:v>
                </c:pt>
                <c:pt idx="29">
                  <c:v>131.17307215143018</c:v>
                </c:pt>
                <c:pt idx="30">
                  <c:v>128.61009417225088</c:v>
                </c:pt>
                <c:pt idx="31">
                  <c:v>126.59808604711219</c:v>
                </c:pt>
                <c:pt idx="32">
                  <c:v>121.48445209826889</c:v>
                </c:pt>
                <c:pt idx="33">
                  <c:v>113.14949280471536</c:v>
                </c:pt>
                <c:pt idx="34">
                  <c:v>112.00530620686747</c:v>
                </c:pt>
                <c:pt idx="35">
                  <c:v>114.21094591010349</c:v>
                </c:pt>
                <c:pt idx="36">
                  <c:v>115.39561911064447</c:v>
                </c:pt>
                <c:pt idx="37">
                  <c:v>117.54140905337768</c:v>
                </c:pt>
                <c:pt idx="38">
                  <c:v>119.28937411747455</c:v>
                </c:pt>
                <c:pt idx="39">
                  <c:v>120.71520664710039</c:v>
                </c:pt>
                <c:pt idx="40">
                  <c:v>109.78910478118978</c:v>
                </c:pt>
                <c:pt idx="41">
                  <c:v>117.99204254422239</c:v>
                </c:pt>
                <c:pt idx="42">
                  <c:v>121.8910784122733</c:v>
                </c:pt>
                <c:pt idx="43">
                  <c:v>124.95221763328483</c:v>
                </c:pt>
                <c:pt idx="44">
                  <c:v>123.6284817539285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FD-4151-A40C-5E4BDC969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80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350206815048258"/>
          <c:y val="3.4732240407269702E-2"/>
          <c:w val="0.70067364937731746"/>
          <c:h val="8.0177690506566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43-4E5C-883B-E075FF11ED24}"/>
              </c:ext>
            </c:extLst>
          </c:dPt>
          <c:dPt>
            <c:idx val="14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343-4E5C-883B-E075FF11ED24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43-4E5C-883B-E075FF11E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43-4E5C-883B-E075FF11E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20.670391061452513</c:v>
                </c:pt>
                <c:pt idx="1">
                  <c:v>12.898040235455399</c:v>
                </c:pt>
                <c:pt idx="3">
                  <c:v>0.36900369003690037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E-4DBC-9E1F-64FA13F23EF7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74.30167597765363</c:v>
                </c:pt>
                <c:pt idx="1">
                  <c:v>76.896527268858904</c:v>
                </c:pt>
                <c:pt idx="3">
                  <c:v>17.712177121771216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1E-4DBC-9E1F-64FA13F23EF7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2.5139664804469275</c:v>
                </c:pt>
                <c:pt idx="1">
                  <c:v>5.9454859223186212</c:v>
                </c:pt>
                <c:pt idx="3">
                  <c:v>27.306273062730629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1E-4DBC-9E1F-64FA13F23EF7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1.9553072625698324</c:v>
                </c:pt>
                <c:pt idx="1">
                  <c:v>3.2623342237772155</c:v>
                </c:pt>
                <c:pt idx="3">
                  <c:v>37.269372693726936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1E-4DBC-9E1F-64FA13F23EF7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0.55865921787709494</c:v>
                </c:pt>
                <c:pt idx="1">
                  <c:v>0.99761234958984424</c:v>
                </c:pt>
                <c:pt idx="3">
                  <c:v>17.712177121771216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1E-4DBC-9E1F-64FA13F23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55.3</c:v>
                </c:pt>
                <c:pt idx="1">
                  <c:v>53.8</c:v>
                </c:pt>
                <c:pt idx="3">
                  <c:v>57.9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242-A5EF-5200106D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71.5</c:v>
                </c:pt>
                <c:pt idx="1">
                  <c:v>74.599999999999994</c:v>
                </c:pt>
                <c:pt idx="3">
                  <c:v>68.099999999999994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3-4242-A5EF-5200106D4EEE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Molise</c:v>
                  </c:pt>
                  <c:pt idx="1">
                    <c:v>Italia</c:v>
                  </c:pt>
                  <c:pt idx="3">
                    <c:v>Molise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39.6</c:v>
                </c:pt>
                <c:pt idx="1">
                  <c:v>33.5</c:v>
                </c:pt>
                <c:pt idx="3">
                  <c:v>47.3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3-4242-A5EF-5200106D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Agric-Mol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74.5</c:v>
                </c:pt>
                <c:pt idx="1">
                  <c:v>76.599999999999994</c:v>
                </c:pt>
                <c:pt idx="2">
                  <c:v>76.7</c:v>
                </c:pt>
                <c:pt idx="4">
                  <c:v>78.5</c:v>
                </c:pt>
                <c:pt idx="5">
                  <c:v>78.3</c:v>
                </c:pt>
                <c:pt idx="6">
                  <c:v>76.900000000000006</c:v>
                </c:pt>
                <c:pt idx="7">
                  <c:v>73.900000000000006</c:v>
                </c:pt>
                <c:pt idx="8">
                  <c:v>72.099999999999994</c:v>
                </c:pt>
                <c:pt idx="10">
                  <c:v>64.7</c:v>
                </c:pt>
                <c:pt idx="11">
                  <c:v>47.4</c:v>
                </c:pt>
                <c:pt idx="12">
                  <c:v>46.6</c:v>
                </c:pt>
                <c:pt idx="13">
                  <c:v>27.4</c:v>
                </c:pt>
                <c:pt idx="14">
                  <c:v>18.8</c:v>
                </c:pt>
                <c:pt idx="15">
                  <c:v>10.6</c:v>
                </c:pt>
                <c:pt idx="16">
                  <c:v>8.1</c:v>
                </c:pt>
                <c:pt idx="17">
                  <c:v>6.3</c:v>
                </c:pt>
                <c:pt idx="18" formatCode="0.0">
                  <c:v>6.3609526418518643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Ind-Mol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19.8</c:v>
                </c:pt>
                <c:pt idx="1">
                  <c:v>16.899999999999999</c:v>
                </c:pt>
                <c:pt idx="2">
                  <c:v>16.2</c:v>
                </c:pt>
                <c:pt idx="4">
                  <c:v>13.7</c:v>
                </c:pt>
                <c:pt idx="5">
                  <c:v>12.7</c:v>
                </c:pt>
                <c:pt idx="6">
                  <c:v>12.9</c:v>
                </c:pt>
                <c:pt idx="7">
                  <c:v>14.3</c:v>
                </c:pt>
                <c:pt idx="8">
                  <c:v>14.9</c:v>
                </c:pt>
                <c:pt idx="10">
                  <c:v>19.8</c:v>
                </c:pt>
                <c:pt idx="11">
                  <c:v>30.3</c:v>
                </c:pt>
                <c:pt idx="12">
                  <c:v>27.4</c:v>
                </c:pt>
                <c:pt idx="13">
                  <c:v>30.8</c:v>
                </c:pt>
                <c:pt idx="14">
                  <c:v>30.5</c:v>
                </c:pt>
                <c:pt idx="15">
                  <c:v>31.5</c:v>
                </c:pt>
                <c:pt idx="16">
                  <c:v>26.4</c:v>
                </c:pt>
                <c:pt idx="17">
                  <c:v>23.3</c:v>
                </c:pt>
                <c:pt idx="18" formatCode="0.0">
                  <c:v>22.905177550251686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616402116402112E-2"/>
          <c:y val="0.11748425925925926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Servizi-Molise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5.7</c:v>
                </c:pt>
                <c:pt idx="1">
                  <c:v>6.5</c:v>
                </c:pt>
                <c:pt idx="2">
                  <c:v>7.1</c:v>
                </c:pt>
                <c:pt idx="4">
                  <c:v>7.8</c:v>
                </c:pt>
                <c:pt idx="5">
                  <c:v>9</c:v>
                </c:pt>
                <c:pt idx="6">
                  <c:v>10.199999999999999</c:v>
                </c:pt>
                <c:pt idx="7">
                  <c:v>11.8</c:v>
                </c:pt>
                <c:pt idx="8">
                  <c:v>13</c:v>
                </c:pt>
                <c:pt idx="10">
                  <c:v>15.5</c:v>
                </c:pt>
                <c:pt idx="11">
                  <c:v>22.3</c:v>
                </c:pt>
                <c:pt idx="12">
                  <c:v>26</c:v>
                </c:pt>
                <c:pt idx="13">
                  <c:v>41.8</c:v>
                </c:pt>
                <c:pt idx="14">
                  <c:v>50.6</c:v>
                </c:pt>
                <c:pt idx="15">
                  <c:v>57.9</c:v>
                </c:pt>
                <c:pt idx="16">
                  <c:v>65.5</c:v>
                </c:pt>
                <c:pt idx="17">
                  <c:v>70.5</c:v>
                </c:pt>
                <c:pt idx="18" formatCode="0.0">
                  <c:v>70.833869807896448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176.80672081150223</c:v>
                </c:pt>
                <c:pt idx="1">
                  <c:v>165.90631224457249</c:v>
                </c:pt>
                <c:pt idx="2">
                  <c:v>139.64996908984045</c:v>
                </c:pt>
                <c:pt idx="3">
                  <c:v>125.15865820489574</c:v>
                </c:pt>
                <c:pt idx="4">
                  <c:v>98.365257750287739</c:v>
                </c:pt>
                <c:pt idx="5">
                  <c:v>83.759484792450422</c:v>
                </c:pt>
                <c:pt idx="6">
                  <c:v>63.508471675509163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1-4419-84D9-C0E070BD1D2D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D1-4419-84D9-C0E070BD1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942103570279832"/>
          <c:y val="2.1429253867682047E-3"/>
          <c:w val="0.78771309102605325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Molise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31.02086165236479</c:v>
                </c:pt>
                <c:pt idx="1">
                  <c:v>37.55041167204763</c:v>
                </c:pt>
                <c:pt idx="2">
                  <c:v>42.697627006288165</c:v>
                </c:pt>
                <c:pt idx="3">
                  <c:v>49.255263101796444</c:v>
                </c:pt>
                <c:pt idx="4">
                  <c:v>51.653067391961322</c:v>
                </c:pt>
                <c:pt idx="5">
                  <c:v>53.839507674648551</c:v>
                </c:pt>
                <c:pt idx="6">
                  <c:v>73.566919594465332</c:v>
                </c:pt>
                <c:pt idx="7">
                  <c:v>82.697244566147532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BA-40D5-9E44-01CBDC11B412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BA-40D5-9E44-01CBDC11B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727801097836616"/>
          <c:y val="1.3980555555555555E-2"/>
          <c:w val="0.8082269099636683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1218361291795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Molise 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 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7.00604648871969</c:v>
                </c:pt>
                <c:pt idx="1">
                  <c:v>10.621293374937347</c:v>
                </c:pt>
                <c:pt idx="2">
                  <c:v>14.005038257730495</c:v>
                </c:pt>
                <c:pt idx="3">
                  <c:v>25.25053670916882</c:v>
                </c:pt>
                <c:pt idx="4">
                  <c:v>43.117085169443648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2-4B71-91C6-F56094DA3C4E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 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32-4B71-91C6-F56094DA3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1.1230542671933277</c:v>
                </c:pt>
                <c:pt idx="3">
                  <c:v>26.799949386308995</c:v>
                </c:pt>
                <c:pt idx="4">
                  <c:v>2.2058823529411766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47.079852461498234</c:v>
                </c:pt>
                <c:pt idx="3">
                  <c:v>18.575224598253829</c:v>
                </c:pt>
                <c:pt idx="4">
                  <c:v>15.441176470588236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14.430765631236323</c:v>
                </c:pt>
                <c:pt idx="3">
                  <c:v>19.815260027837532</c:v>
                </c:pt>
                <c:pt idx="4">
                  <c:v>16.911764705882351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26.691806933759068</c:v>
                </c:pt>
                <c:pt idx="3">
                  <c:v>19.865873718840945</c:v>
                </c:pt>
                <c:pt idx="4">
                  <c:v>36.764705882352942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Molise </c:v>
                  </c:pt>
                  <c:pt idx="3">
                    <c:v>Italia</c:v>
                  </c:pt>
                  <c:pt idx="4">
                    <c:v>Molise 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10.674520706313052</c:v>
                </c:pt>
                <c:pt idx="3">
                  <c:v>14.943692268758699</c:v>
                </c:pt>
                <c:pt idx="4">
                  <c:v>28.676470588235293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523864060604175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4.4563058068192785</c:v>
                </c:pt>
                <c:pt idx="1">
                  <c:v>5.7960561681971248</c:v>
                </c:pt>
                <c:pt idx="2">
                  <c:v>25.579940660924276</c:v>
                </c:pt>
                <c:pt idx="3">
                  <c:v>27.897740491445081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Campobasso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111.796875</c:v>
                </c:pt>
                <c:pt idx="2">
                  <c:v>116.015625</c:v>
                </c:pt>
                <c:pt idx="4">
                  <c:v>115</c:v>
                </c:pt>
                <c:pt idx="5">
                  <c:v>131.171875</c:v>
                </c:pt>
                <c:pt idx="6">
                  <c:v>128.203125</c:v>
                </c:pt>
                <c:pt idx="7">
                  <c:v>155.9375</c:v>
                </c:pt>
                <c:pt idx="8">
                  <c:v>176.015625</c:v>
                </c:pt>
                <c:pt idx="10">
                  <c:v>224.0625</c:v>
                </c:pt>
                <c:pt idx="11">
                  <c:v>265.703125</c:v>
                </c:pt>
                <c:pt idx="12">
                  <c:v>326.40625</c:v>
                </c:pt>
                <c:pt idx="13">
                  <c:v>377.265625</c:v>
                </c:pt>
                <c:pt idx="14">
                  <c:v>397.96875</c:v>
                </c:pt>
                <c:pt idx="15">
                  <c:v>396.5625</c:v>
                </c:pt>
                <c:pt idx="16">
                  <c:v>380.859375</c:v>
                </c:pt>
                <c:pt idx="17">
                  <c:v>371.796875</c:v>
                </c:pt>
                <c:pt idx="18">
                  <c:v>371.484375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54-4FB8-B3B4-3C0FBEDF2FED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105.11104617182934</c:v>
                </c:pt>
                <c:pt idx="2">
                  <c:v>107.29105786090005</c:v>
                </c:pt>
                <c:pt idx="4">
                  <c:v>111.12799532437171</c:v>
                </c:pt>
                <c:pt idx="5">
                  <c:v>110.81531268264173</c:v>
                </c:pt>
                <c:pt idx="6">
                  <c:v>107.12741087083577</c:v>
                </c:pt>
                <c:pt idx="7">
                  <c:v>104.33664523670369</c:v>
                </c:pt>
                <c:pt idx="8">
                  <c:v>106.80011689070719</c:v>
                </c:pt>
                <c:pt idx="10">
                  <c:v>110.5552308591467</c:v>
                </c:pt>
                <c:pt idx="11">
                  <c:v>94.678550555230856</c:v>
                </c:pt>
                <c:pt idx="12">
                  <c:v>81.303331385154877</c:v>
                </c:pt>
                <c:pt idx="13">
                  <c:v>81.738749269433086</c:v>
                </c:pt>
                <c:pt idx="14">
                  <c:v>81.841028638223264</c:v>
                </c:pt>
                <c:pt idx="15">
                  <c:v>78.971361776738746</c:v>
                </c:pt>
                <c:pt idx="16">
                  <c:v>77.513150204558741</c:v>
                </c:pt>
                <c:pt idx="17">
                  <c:v>71.423144360023372</c:v>
                </c:pt>
                <c:pt idx="18">
                  <c:v>70.265926358854472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54-4FB8-B3B4-3C0FBEDF2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5.127817926868730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27910872841"/>
          <c:y val="1.9483550857512671E-2"/>
          <c:w val="0.73657541743452282"/>
          <c:h val="0.12060386634658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  <c:pt idx="4">
                    <c:v>Campobasso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7.7248133959954179</c:v>
                </c:pt>
                <c:pt idx="1">
                  <c:v>1.5166777420625495</c:v>
                </c:pt>
                <c:pt idx="2">
                  <c:v>28.0820194565582</c:v>
                </c:pt>
                <c:pt idx="3">
                  <c:v>14.670793172232118</c:v>
                </c:pt>
                <c:pt idx="4">
                  <c:v>39.799999999999997</c:v>
                </c:pt>
                <c:pt idx="5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D4-44BF-B3E9-D92B7783609F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Campobasso</c:v>
                  </c:pt>
                  <c:pt idx="1">
                    <c:v>Altri comuni</c:v>
                  </c:pt>
                  <c:pt idx="2">
                    <c:v>Campobasso</c:v>
                  </c:pt>
                  <c:pt idx="3">
                    <c:v>Altri comuni</c:v>
                  </c:pt>
                  <c:pt idx="4">
                    <c:v>Campobasso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2.1128707397022235</c:v>
                </c:pt>
                <c:pt idx="1">
                  <c:v>0.46306180070902575</c:v>
                </c:pt>
                <c:pt idx="2">
                  <c:v>7.0257463938275739</c:v>
                </c:pt>
                <c:pt idx="3">
                  <c:v>2.8482024576309901</c:v>
                </c:pt>
                <c:pt idx="4">
                  <c:v>25</c:v>
                </c:pt>
                <c:pt idx="5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D4-44BF-B3E9-D92B77836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22.000821692686934</c:v>
                </c:pt>
                <c:pt idx="1">
                  <c:v>78.475555786952683</c:v>
                </c:pt>
                <c:pt idx="3">
                  <c:v>0.88886674427411327</c:v>
                </c:pt>
                <c:pt idx="4">
                  <c:v>6.7323795595735936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8-45BA-8A12-54347940D4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B8-45BA-8A12-54347940D4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26.643385373870171</c:v>
                </c:pt>
                <c:pt idx="1">
                  <c:v>12.437132295517261</c:v>
                </c:pt>
                <c:pt idx="3">
                  <c:v>14.154281967489025</c:v>
                </c:pt>
                <c:pt idx="4">
                  <c:v>24.096395932542084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B8-45BA-8A12-54347940D4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1B8-45BA-8A12-54347940D4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51.355792933442892</c:v>
                </c:pt>
                <c:pt idx="1">
                  <c:v>9.0873119175300658</c:v>
                </c:pt>
                <c:pt idx="3">
                  <c:v>85</c:v>
                </c:pt>
                <c:pt idx="4">
                  <c:v>69.171224507884318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B8-45BA-8A12-54347940D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#,##0.0</c:formatCode>
                <c:ptCount val="5"/>
                <c:pt idx="0">
                  <c:v>44.926399335517516</c:v>
                </c:pt>
                <c:pt idx="1">
                  <c:v>69.07005178365938</c:v>
                </c:pt>
                <c:pt idx="3">
                  <c:v>61.376017217028725</c:v>
                </c:pt>
                <c:pt idx="4">
                  <c:v>58.857677902621717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6-4104-9CEF-082D5A231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#,##0.0</c:formatCode>
                <c:ptCount val="5"/>
                <c:pt idx="0">
                  <c:v>73.583446141945458</c:v>
                </c:pt>
                <c:pt idx="1">
                  <c:v>91.884847854819782</c:v>
                </c:pt>
                <c:pt idx="3">
                  <c:v>67.169435215946848</c:v>
                </c:pt>
                <c:pt idx="4">
                  <c:v>68.182879074712787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86-4104-9CEF-082D5A231AFD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Campobasso</c:v>
                  </c:pt>
                  <c:pt idx="1">
                    <c:v>Altri comuni</c:v>
                  </c:pt>
                  <c:pt idx="3">
                    <c:v>Campobasso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#,##0.0</c:formatCode>
                <c:ptCount val="5"/>
                <c:pt idx="0">
                  <c:v>18.765998764233384</c:v>
                </c:pt>
                <c:pt idx="1">
                  <c:v>47.644450023011593</c:v>
                </c:pt>
                <c:pt idx="3">
                  <c:v>55.439814814814817</c:v>
                </c:pt>
                <c:pt idx="4">
                  <c:v>48.924003425508992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86-4104-9CEF-082D5A231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114815</c:v>
                </c:pt>
                <c:pt idx="1">
                  <c:v>121980</c:v>
                </c:pt>
                <c:pt idx="2">
                  <c:v>118946</c:v>
                </c:pt>
                <c:pt idx="3">
                  <c:v>106722</c:v>
                </c:pt>
                <c:pt idx="4">
                  <c:v>122374</c:v>
                </c:pt>
                <c:pt idx="5">
                  <c:v>137129</c:v>
                </c:pt>
                <c:pt idx="6">
                  <c:v>104901</c:v>
                </c:pt>
                <c:pt idx="7">
                  <c:v>87440</c:v>
                </c:pt>
                <c:pt idx="8">
                  <c:v>76740</c:v>
                </c:pt>
                <c:pt idx="9">
                  <c:v>69401</c:v>
                </c:pt>
                <c:pt idx="10">
                  <c:v>56302</c:v>
                </c:pt>
                <c:pt idx="11">
                  <c:v>45775</c:v>
                </c:pt>
                <c:pt idx="12">
                  <c:v>38983</c:v>
                </c:pt>
                <c:pt idx="13">
                  <c:v>31976</c:v>
                </c:pt>
                <c:pt idx="14">
                  <c:v>29995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1-4462-B114-F0050AEE7458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230714</c:v>
                </c:pt>
                <c:pt idx="1">
                  <c:v>216812</c:v>
                </c:pt>
                <c:pt idx="2">
                  <c:v>202217</c:v>
                </c:pt>
                <c:pt idx="3">
                  <c:v>200503</c:v>
                </c:pt>
                <c:pt idx="4">
                  <c:v>219335</c:v>
                </c:pt>
                <c:pt idx="5">
                  <c:v>216653</c:v>
                </c:pt>
                <c:pt idx="6">
                  <c:v>268392</c:v>
                </c:pt>
                <c:pt idx="7">
                  <c:v>235772</c:v>
                </c:pt>
                <c:pt idx="8">
                  <c:v>201581</c:v>
                </c:pt>
                <c:pt idx="9">
                  <c:v>207754</c:v>
                </c:pt>
                <c:pt idx="10">
                  <c:v>216341</c:v>
                </c:pt>
                <c:pt idx="11">
                  <c:v>206885</c:v>
                </c:pt>
                <c:pt idx="12">
                  <c:v>205253</c:v>
                </c:pt>
                <c:pt idx="13">
                  <c:v>183646</c:v>
                </c:pt>
                <c:pt idx="14">
                  <c:v>179258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61-4462-B114-F0050AEE7458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19905</c:v>
                </c:pt>
                <c:pt idx="1">
                  <c:v>27552</c:v>
                </c:pt>
                <c:pt idx="2">
                  <c:v>28455</c:v>
                </c:pt>
                <c:pt idx="3">
                  <c:v>31564</c:v>
                </c:pt>
                <c:pt idx="4">
                  <c:v>33913</c:v>
                </c:pt>
                <c:pt idx="5">
                  <c:v>33096</c:v>
                </c:pt>
                <c:pt idx="6">
                  <c:v>33530</c:v>
                </c:pt>
                <c:pt idx="7">
                  <c:v>34840</c:v>
                </c:pt>
                <c:pt idx="8">
                  <c:v>41486</c:v>
                </c:pt>
                <c:pt idx="9">
                  <c:v>51216</c:v>
                </c:pt>
                <c:pt idx="10">
                  <c:v>58257</c:v>
                </c:pt>
                <c:pt idx="11">
                  <c:v>67941</c:v>
                </c:pt>
                <c:pt idx="12">
                  <c:v>69424</c:v>
                </c:pt>
                <c:pt idx="13">
                  <c:v>76528</c:v>
                </c:pt>
                <c:pt idx="14">
                  <c:v>78561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61-4462-B114-F0050AEE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-6.1824749603196318</c:v>
                </c:pt>
                <c:pt idx="1">
                  <c:v>-5.297739587324175</c:v>
                </c:pt>
                <c:pt idx="2">
                  <c:v>-4.5178151168518417</c:v>
                </c:pt>
                <c:pt idx="3">
                  <c:v>-4.2871216682173934</c:v>
                </c:pt>
                <c:pt idx="4">
                  <c:v>-3.9094740298834219</c:v>
                </c:pt>
                <c:pt idx="5">
                  <c:v>-3.8243664824038093</c:v>
                </c:pt>
                <c:pt idx="6">
                  <c:v>-3.6683815883093427</c:v>
                </c:pt>
                <c:pt idx="7">
                  <c:v>-2.7467024246073013</c:v>
                </c:pt>
                <c:pt idx="8">
                  <c:v>-2.8747742323901266</c:v>
                </c:pt>
                <c:pt idx="9">
                  <c:v>-2.3676864977286409</c:v>
                </c:pt>
                <c:pt idx="10">
                  <c:v>-2.3348475726561215</c:v>
                </c:pt>
                <c:pt idx="11">
                  <c:v>-1.7634502763942861</c:v>
                </c:pt>
                <c:pt idx="12">
                  <c:v>-1.8641563132833452</c:v>
                </c:pt>
                <c:pt idx="13">
                  <c:v>-1.0612445952602485</c:v>
                </c:pt>
                <c:pt idx="14">
                  <c:v>-0.87625198401838977</c:v>
                </c:pt>
                <c:pt idx="15">
                  <c:v>-0.40063488588473539</c:v>
                </c:pt>
                <c:pt idx="16">
                  <c:v>-0.19840183897980407</c:v>
                </c:pt>
                <c:pt idx="17">
                  <c:v>-5.0353018444529579E-2</c:v>
                </c:pt>
                <c:pt idx="18">
                  <c:v>-1.1493623775381753E-2</c:v>
                </c:pt>
                <c:pt idx="19">
                  <c:v>-2.7365770893766077E-3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6-45F5-94C6-868BACF886B4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5.9952930874062726</c:v>
                </c:pt>
                <c:pt idx="1">
                  <c:v>5.0120409391932572</c:v>
                </c:pt>
                <c:pt idx="2">
                  <c:v>4.4146461605823433</c:v>
                </c:pt>
                <c:pt idx="3">
                  <c:v>4.4414646160582345</c:v>
                </c:pt>
                <c:pt idx="4">
                  <c:v>4.5520223304690495</c:v>
                </c:pt>
                <c:pt idx="5">
                  <c:v>4.2972470034480867</c:v>
                </c:pt>
                <c:pt idx="6">
                  <c:v>4.0331673143232445</c:v>
                </c:pt>
                <c:pt idx="7">
                  <c:v>3.0504624815281045</c:v>
                </c:pt>
                <c:pt idx="8">
                  <c:v>3.2225931804498931</c:v>
                </c:pt>
                <c:pt idx="9">
                  <c:v>2.7327458814514807</c:v>
                </c:pt>
                <c:pt idx="10">
                  <c:v>2.7934978928356413</c:v>
                </c:pt>
                <c:pt idx="11">
                  <c:v>2.138634995347819</c:v>
                </c:pt>
                <c:pt idx="12">
                  <c:v>2.2300366701329977</c:v>
                </c:pt>
                <c:pt idx="13">
                  <c:v>1.1917793224235127</c:v>
                </c:pt>
                <c:pt idx="14">
                  <c:v>0.98981993322751904</c:v>
                </c:pt>
                <c:pt idx="15">
                  <c:v>0.37928958458759782</c:v>
                </c:pt>
                <c:pt idx="16">
                  <c:v>0.2274095561271961</c:v>
                </c:pt>
                <c:pt idx="17">
                  <c:v>3.5301844452958239E-2</c:v>
                </c:pt>
                <c:pt idx="18">
                  <c:v>1.724043566307263E-2</c:v>
                </c:pt>
                <c:pt idx="19">
                  <c:v>5.199496469815555E-3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36-45F5-94C6-868BACF88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-5.2823955381087107</c:v>
                </c:pt>
                <c:pt idx="1">
                  <c:v>-4.0649127507540133</c:v>
                </c:pt>
                <c:pt idx="2">
                  <c:v>-4.9308913212871444</c:v>
                </c:pt>
                <c:pt idx="3">
                  <c:v>-5.1899720517276551</c:v>
                </c:pt>
                <c:pt idx="4">
                  <c:v>-4.7526811414300569</c:v>
                </c:pt>
                <c:pt idx="5">
                  <c:v>-4.0398404220017063</c:v>
                </c:pt>
                <c:pt idx="6">
                  <c:v>-2.6517674762734655</c:v>
                </c:pt>
                <c:pt idx="7">
                  <c:v>-3.2107329231631447</c:v>
                </c:pt>
                <c:pt idx="8">
                  <c:v>-3.2348220233369305</c:v>
                </c:pt>
                <c:pt idx="9">
                  <c:v>-2.6802811050505992</c:v>
                </c:pt>
                <c:pt idx="10">
                  <c:v>-2.1407344225867271</c:v>
                </c:pt>
                <c:pt idx="11">
                  <c:v>-1.4822170821217089</c:v>
                </c:pt>
                <c:pt idx="12">
                  <c:v>-1.3320289167524944</c:v>
                </c:pt>
                <c:pt idx="13">
                  <c:v>-1.3723412884718906</c:v>
                </c:pt>
                <c:pt idx="14">
                  <c:v>-1.0955624436179863</c:v>
                </c:pt>
                <c:pt idx="15">
                  <c:v>-0.77675057703227202</c:v>
                </c:pt>
                <c:pt idx="16">
                  <c:v>-0.34044289531319516</c:v>
                </c:pt>
                <c:pt idx="17">
                  <c:v>-0.12314937945986339</c:v>
                </c:pt>
                <c:pt idx="18">
                  <c:v>-2.0401993004328663E-2</c:v>
                </c:pt>
                <c:pt idx="19">
                  <c:v>-2.4580714463046582E-3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A-4908-91BA-35FC7A21BC79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4.9372823070475365</c:v>
                </c:pt>
                <c:pt idx="1">
                  <c:v>3.7925584345034573</c:v>
                </c:pt>
                <c:pt idx="2">
                  <c:v>4.7782450844716253</c:v>
                </c:pt>
                <c:pt idx="3">
                  <c:v>4.9957844074695874</c:v>
                </c:pt>
                <c:pt idx="4">
                  <c:v>4.635676940585955</c:v>
                </c:pt>
                <c:pt idx="5">
                  <c:v>4.191749237383334</c:v>
                </c:pt>
                <c:pt idx="6">
                  <c:v>2.919205649631412</c:v>
                </c:pt>
                <c:pt idx="7">
                  <c:v>3.4730091464838515</c:v>
                </c:pt>
                <c:pt idx="8">
                  <c:v>3.4326967747644552</c:v>
                </c:pt>
                <c:pt idx="9">
                  <c:v>2.9024907637965405</c:v>
                </c:pt>
                <c:pt idx="10">
                  <c:v>2.5399252254666034</c:v>
                </c:pt>
                <c:pt idx="11">
                  <c:v>2.2186552874345846</c:v>
                </c:pt>
                <c:pt idx="12">
                  <c:v>1.9475300069071808</c:v>
                </c:pt>
                <c:pt idx="13">
                  <c:v>1.7717778984963977</c:v>
                </c:pt>
                <c:pt idx="14">
                  <c:v>1.2887668592975323</c:v>
                </c:pt>
                <c:pt idx="15">
                  <c:v>0.86401211337608741</c:v>
                </c:pt>
                <c:pt idx="16">
                  <c:v>0.40631921007416</c:v>
                </c:pt>
                <c:pt idx="17">
                  <c:v>0.15117139394773649</c:v>
                </c:pt>
                <c:pt idx="18">
                  <c:v>2.5072328752307516E-2</c:v>
                </c:pt>
                <c:pt idx="19">
                  <c:v>3.6871071694569873E-3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A-4908-91BA-35FC7A21B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2657190578450427"/>
          <c:y val="3.4172702199699534E-2"/>
          <c:w val="0.16417220574700889"/>
          <c:h val="9.6111397627643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-1.5023591625146797</c:v>
                </c:pt>
                <c:pt idx="1">
                  <c:v>-1.8136713294002376</c:v>
                </c:pt>
                <c:pt idx="2">
                  <c:v>-2.0739088439061337</c:v>
                </c:pt>
                <c:pt idx="3">
                  <c:v>-2.3595099612944472</c:v>
                </c:pt>
                <c:pt idx="4">
                  <c:v>-2.6718644680244878</c:v>
                </c:pt>
                <c:pt idx="5">
                  <c:v>-2.8775528640024461</c:v>
                </c:pt>
                <c:pt idx="6">
                  <c:v>-2.905001146573829</c:v>
                </c:pt>
                <c:pt idx="7">
                  <c:v>-2.936271341908316</c:v>
                </c:pt>
                <c:pt idx="8">
                  <c:v>-3.0460644721938475</c:v>
                </c:pt>
                <c:pt idx="9">
                  <c:v>-3.492880818862182</c:v>
                </c:pt>
                <c:pt idx="10">
                  <c:v>-3.7791768294801504</c:v>
                </c:pt>
                <c:pt idx="11">
                  <c:v>-4.0130084012591469</c:v>
                </c:pt>
                <c:pt idx="12">
                  <c:v>-3.9435190782936203</c:v>
                </c:pt>
                <c:pt idx="13">
                  <c:v>-3.4244338357411386</c:v>
                </c:pt>
                <c:pt idx="14">
                  <c:v>-2.9932525867400472</c:v>
                </c:pt>
                <c:pt idx="15">
                  <c:v>-2.5759692023320615</c:v>
                </c:pt>
                <c:pt idx="16">
                  <c:v>-1.5482221156719269</c:v>
                </c:pt>
                <c:pt idx="17">
                  <c:v>-1.1285066049601478</c:v>
                </c:pt>
                <c:pt idx="18">
                  <c:v>-0.45411272557971466</c:v>
                </c:pt>
                <c:pt idx="19">
                  <c:v>-0.1073610039817382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4-4506-97FD-FFB8913BEF41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1.3953456051477691</c:v>
                </c:pt>
                <c:pt idx="1">
                  <c:v>1.7188184035522942</c:v>
                </c:pt>
                <c:pt idx="2">
                  <c:v>1.9175578672336995</c:v>
                </c:pt>
                <c:pt idx="3">
                  <c:v>2.0759935235950997</c:v>
                </c:pt>
                <c:pt idx="4">
                  <c:v>2.269173841439263</c:v>
                </c:pt>
                <c:pt idx="5">
                  <c:v>2.3973816423106591</c:v>
                </c:pt>
                <c:pt idx="6">
                  <c:v>2.5436566671530918</c:v>
                </c:pt>
                <c:pt idx="7">
                  <c:v>2.6437212922234496</c:v>
                </c:pt>
                <c:pt idx="8">
                  <c:v>2.8952726413586554</c:v>
                </c:pt>
                <c:pt idx="9">
                  <c:v>3.3559868526200951</c:v>
                </c:pt>
                <c:pt idx="10">
                  <c:v>3.8392850938453305</c:v>
                </c:pt>
                <c:pt idx="11">
                  <c:v>4.1971551071177915</c:v>
                </c:pt>
                <c:pt idx="12">
                  <c:v>4.0401092372157015</c:v>
                </c:pt>
                <c:pt idx="13">
                  <c:v>3.669036252579791</c:v>
                </c:pt>
                <c:pt idx="14">
                  <c:v>3.2986581611735355</c:v>
                </c:pt>
                <c:pt idx="15">
                  <c:v>2.9116026322555539</c:v>
                </c:pt>
                <c:pt idx="16">
                  <c:v>2.0530620470164758</c:v>
                </c:pt>
                <c:pt idx="17">
                  <c:v>1.8327808932157574</c:v>
                </c:pt>
                <c:pt idx="18">
                  <c:v>0.96103733661322943</c:v>
                </c:pt>
                <c:pt idx="19">
                  <c:v>0.33771810961245807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4-4506-97FD-FFB8913BE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General</c:formatCode>
                <c:ptCount val="52"/>
                <c:pt idx="28" formatCode="0.0">
                  <c:v>77.7</c:v>
                </c:pt>
                <c:pt idx="29" formatCode="0.0">
                  <c:v>77.599999999999994</c:v>
                </c:pt>
                <c:pt idx="30" formatCode="0.0">
                  <c:v>77.400000000000006</c:v>
                </c:pt>
                <c:pt idx="31" formatCode="0.0">
                  <c:v>77.7</c:v>
                </c:pt>
                <c:pt idx="32" formatCode="0.0">
                  <c:v>77.900000000000006</c:v>
                </c:pt>
                <c:pt idx="33" formatCode="0.0">
                  <c:v>78.900000000000006</c:v>
                </c:pt>
                <c:pt idx="34" formatCode="0.0">
                  <c:v>78.099999999999994</c:v>
                </c:pt>
                <c:pt idx="35" formatCode="0.0">
                  <c:v>78.900000000000006</c:v>
                </c:pt>
                <c:pt idx="36" formatCode="0.0">
                  <c:v>79</c:v>
                </c:pt>
                <c:pt idx="37" formatCode="0.0">
                  <c:v>79.099999999999994</c:v>
                </c:pt>
                <c:pt idx="38" formatCode="0.0">
                  <c:v>79.5</c:v>
                </c:pt>
                <c:pt idx="39" formatCode="0.0">
                  <c:v>79.7</c:v>
                </c:pt>
                <c:pt idx="40" formatCode="0.0">
                  <c:v>79.599999999999994</c:v>
                </c:pt>
                <c:pt idx="41" formatCode="0.0">
                  <c:v>79.5</c:v>
                </c:pt>
                <c:pt idx="42" formatCode="0.0">
                  <c:v>80.2</c:v>
                </c:pt>
                <c:pt idx="43" formatCode="0.0">
                  <c:v>79.8</c:v>
                </c:pt>
                <c:pt idx="44" formatCode="0.0">
                  <c:v>80</c:v>
                </c:pt>
                <c:pt idx="45" formatCode="0.0">
                  <c:v>80.400000000000006</c:v>
                </c:pt>
                <c:pt idx="46" formatCode="0.0">
                  <c:v>79.8</c:v>
                </c:pt>
                <c:pt idx="47" formatCode="0.0">
                  <c:v>78.7</c:v>
                </c:pt>
                <c:pt idx="48" formatCode="0.0">
                  <c:v>79.599999999999994</c:v>
                </c:pt>
                <c:pt idx="49" formatCode="0.0">
                  <c:v>80</c:v>
                </c:pt>
                <c:pt idx="50" formatCode="0.0">
                  <c:v>80</c:v>
                </c:pt>
                <c:pt idx="51" formatCode="0.0">
                  <c:v>80.3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F-4F72-8425-8C016E3D9B8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General</c:formatCode>
                <c:ptCount val="52"/>
                <c:pt idx="28" formatCode="0.0">
                  <c:v>83.3</c:v>
                </c:pt>
                <c:pt idx="29" formatCode="0.0">
                  <c:v>83.3</c:v>
                </c:pt>
                <c:pt idx="30" formatCode="0.0">
                  <c:v>83.6</c:v>
                </c:pt>
                <c:pt idx="31" formatCode="0.0">
                  <c:v>83.7</c:v>
                </c:pt>
                <c:pt idx="32" formatCode="0.0">
                  <c:v>83.6</c:v>
                </c:pt>
                <c:pt idx="33" formatCode="0.0">
                  <c:v>84.3</c:v>
                </c:pt>
                <c:pt idx="34" formatCode="0.0">
                  <c:v>84.2</c:v>
                </c:pt>
                <c:pt idx="35" formatCode="0.0">
                  <c:v>84.4</c:v>
                </c:pt>
                <c:pt idx="36" formatCode="0.0">
                  <c:v>84.3</c:v>
                </c:pt>
                <c:pt idx="37" formatCode="0.0">
                  <c:v>84.2</c:v>
                </c:pt>
                <c:pt idx="38" formatCode="0.0">
                  <c:v>84.5</c:v>
                </c:pt>
                <c:pt idx="39" formatCode="0.0">
                  <c:v>84.7</c:v>
                </c:pt>
                <c:pt idx="40" formatCode="0.0">
                  <c:v>85</c:v>
                </c:pt>
                <c:pt idx="41" formatCode="0.0">
                  <c:v>84.7</c:v>
                </c:pt>
                <c:pt idx="42" formatCode="0.0">
                  <c:v>85.3</c:v>
                </c:pt>
                <c:pt idx="43" formatCode="0.0">
                  <c:v>84.8</c:v>
                </c:pt>
                <c:pt idx="44" formatCode="0.0">
                  <c:v>85.5</c:v>
                </c:pt>
                <c:pt idx="45" formatCode="0.0">
                  <c:v>85.7</c:v>
                </c:pt>
                <c:pt idx="46" formatCode="0.0">
                  <c:v>84.7</c:v>
                </c:pt>
                <c:pt idx="47" formatCode="0.0">
                  <c:v>84.3</c:v>
                </c:pt>
                <c:pt idx="48" formatCode="0.0">
                  <c:v>84.4</c:v>
                </c:pt>
                <c:pt idx="49" formatCode="0.0">
                  <c:v>84.8</c:v>
                </c:pt>
                <c:pt idx="50" formatCode="0.0">
                  <c:v>85</c:v>
                </c:pt>
                <c:pt idx="51" formatCode="0.0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F-4F72-8425-8C016E3D9B8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73.599999999999994</c:v>
                </c:pt>
                <c:pt idx="2">
                  <c:v>74</c:v>
                </c:pt>
                <c:pt idx="3">
                  <c:v>74.2</c:v>
                </c:pt>
                <c:pt idx="4">
                  <c:v>74.599999999999994</c:v>
                </c:pt>
                <c:pt idx="5">
                  <c:v>74.7</c:v>
                </c:pt>
                <c:pt idx="6">
                  <c:v>74.8</c:v>
                </c:pt>
                <c:pt idx="7">
                  <c:v>75.2</c:v>
                </c:pt>
                <c:pt idx="8">
                  <c:v>75.599999999999994</c:v>
                </c:pt>
                <c:pt idx="9">
                  <c:v>75.400000000000006</c:v>
                </c:pt>
                <c:pt idx="10">
                  <c:v>75.900000000000006</c:v>
                </c:pt>
                <c:pt idx="11">
                  <c:v>76.2</c:v>
                </c:pt>
                <c:pt idx="12">
                  <c:v>76.400000000000006</c:v>
                </c:pt>
                <c:pt idx="13">
                  <c:v>76.8</c:v>
                </c:pt>
                <c:pt idx="14">
                  <c:v>77.2</c:v>
                </c:pt>
                <c:pt idx="15">
                  <c:v>77.3</c:v>
                </c:pt>
                <c:pt idx="16">
                  <c:v>77.599999999999994</c:v>
                </c:pt>
                <c:pt idx="17">
                  <c:v>77.7</c:v>
                </c:pt>
                <c:pt idx="18">
                  <c:v>77.900000000000006</c:v>
                </c:pt>
                <c:pt idx="19">
                  <c:v>78.099999999999994</c:v>
                </c:pt>
                <c:pt idx="20">
                  <c:v>78.099999999999994</c:v>
                </c:pt>
                <c:pt idx="21">
                  <c:v>78.599999999999994</c:v>
                </c:pt>
                <c:pt idx="22">
                  <c:v>78.7</c:v>
                </c:pt>
                <c:pt idx="23">
                  <c:v>79</c:v>
                </c:pt>
                <c:pt idx="24">
                  <c:v>79.2</c:v>
                </c:pt>
                <c:pt idx="25">
                  <c:v>79.400000000000006</c:v>
                </c:pt>
                <c:pt idx="26">
                  <c:v>79.8</c:v>
                </c:pt>
                <c:pt idx="27">
                  <c:v>80.400000000000006</c:v>
                </c:pt>
                <c:pt idx="28">
                  <c:v>80.5</c:v>
                </c:pt>
                <c:pt idx="29">
                  <c:v>80.400000000000006</c:v>
                </c:pt>
                <c:pt idx="30">
                  <c:v>80.400000000000006</c:v>
                </c:pt>
                <c:pt idx="31">
                  <c:v>80.599999999999994</c:v>
                </c:pt>
                <c:pt idx="32">
                  <c:v>80.7</c:v>
                </c:pt>
                <c:pt idx="33">
                  <c:v>81.5</c:v>
                </c:pt>
                <c:pt idx="34">
                  <c:v>81.099999999999994</c:v>
                </c:pt>
                <c:pt idx="35">
                  <c:v>81.599999999999994</c:v>
                </c:pt>
                <c:pt idx="36">
                  <c:v>81.599999999999994</c:v>
                </c:pt>
                <c:pt idx="37">
                  <c:v>81.599999999999994</c:v>
                </c:pt>
                <c:pt idx="38">
                  <c:v>81.900000000000006</c:v>
                </c:pt>
                <c:pt idx="39">
                  <c:v>82.2</c:v>
                </c:pt>
                <c:pt idx="40">
                  <c:v>82.3</c:v>
                </c:pt>
                <c:pt idx="41">
                  <c:v>82</c:v>
                </c:pt>
                <c:pt idx="42">
                  <c:v>82.7</c:v>
                </c:pt>
                <c:pt idx="43">
                  <c:v>82.2</c:v>
                </c:pt>
                <c:pt idx="44">
                  <c:v>82.7</c:v>
                </c:pt>
                <c:pt idx="45">
                  <c:v>83</c:v>
                </c:pt>
                <c:pt idx="46">
                  <c:v>82.2</c:v>
                </c:pt>
                <c:pt idx="47">
                  <c:v>81.400000000000006</c:v>
                </c:pt>
                <c:pt idx="48">
                  <c:v>81.900000000000006</c:v>
                </c:pt>
                <c:pt idx="49">
                  <c:v>82.3</c:v>
                </c:pt>
                <c:pt idx="50">
                  <c:v>82.5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EF-4F72-8425-8C016E3D9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App_4!$A$3:$A$64</c:f>
              <c:numCache>
                <c:formatCode>General</c:formatCode>
                <c:ptCount val="62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  <c:pt idx="18">
                  <c:v>1982</c:v>
                </c:pt>
                <c:pt idx="19">
                  <c:v>1983</c:v>
                </c:pt>
                <c:pt idx="20">
                  <c:v>1984</c:v>
                </c:pt>
                <c:pt idx="21">
                  <c:v>1985</c:v>
                </c:pt>
                <c:pt idx="22">
                  <c:v>1986</c:v>
                </c:pt>
                <c:pt idx="23">
                  <c:v>1987</c:v>
                </c:pt>
                <c:pt idx="24">
                  <c:v>1988</c:v>
                </c:pt>
                <c:pt idx="25">
                  <c:v>1989</c:v>
                </c:pt>
                <c:pt idx="26">
                  <c:v>1990</c:v>
                </c:pt>
                <c:pt idx="27">
                  <c:v>1991</c:v>
                </c:pt>
                <c:pt idx="28">
                  <c:v>1992</c:v>
                </c:pt>
                <c:pt idx="29">
                  <c:v>1993</c:v>
                </c:pt>
                <c:pt idx="30">
                  <c:v>1994</c:v>
                </c:pt>
                <c:pt idx="31">
                  <c:v>1995</c:v>
                </c:pt>
                <c:pt idx="32">
                  <c:v>1996</c:v>
                </c:pt>
                <c:pt idx="33">
                  <c:v>1997</c:v>
                </c:pt>
                <c:pt idx="34">
                  <c:v>1998</c:v>
                </c:pt>
                <c:pt idx="35">
                  <c:v>1999</c:v>
                </c:pt>
                <c:pt idx="36">
                  <c:v>2000</c:v>
                </c:pt>
                <c:pt idx="37">
                  <c:v>2001</c:v>
                </c:pt>
                <c:pt idx="38">
                  <c:v>2002</c:v>
                </c:pt>
                <c:pt idx="39">
                  <c:v>2003</c:v>
                </c:pt>
                <c:pt idx="40">
                  <c:v>2004</c:v>
                </c:pt>
                <c:pt idx="41">
                  <c:v>2005</c:v>
                </c:pt>
                <c:pt idx="42">
                  <c:v>2006</c:v>
                </c:pt>
                <c:pt idx="43">
                  <c:v>2007</c:v>
                </c:pt>
                <c:pt idx="44">
                  <c:v>2008</c:v>
                </c:pt>
                <c:pt idx="45">
                  <c:v>2009</c:v>
                </c:pt>
                <c:pt idx="46">
                  <c:v>2010</c:v>
                </c:pt>
                <c:pt idx="47">
                  <c:v>2011</c:v>
                </c:pt>
                <c:pt idx="48">
                  <c:v>2012</c:v>
                </c:pt>
                <c:pt idx="49">
                  <c:v>2013</c:v>
                </c:pt>
                <c:pt idx="50">
                  <c:v>2014</c:v>
                </c:pt>
                <c:pt idx="51">
                  <c:v>2015</c:v>
                </c:pt>
                <c:pt idx="52">
                  <c:v>2016</c:v>
                </c:pt>
                <c:pt idx="53">
                  <c:v>2017</c:v>
                </c:pt>
                <c:pt idx="54">
                  <c:v>2018</c:v>
                </c:pt>
                <c:pt idx="55">
                  <c:v>2019</c:v>
                </c:pt>
                <c:pt idx="56">
                  <c:v>2020</c:v>
                </c:pt>
                <c:pt idx="57">
                  <c:v>2021</c:v>
                </c:pt>
                <c:pt idx="58">
                  <c:v>2022</c:v>
                </c:pt>
                <c:pt idx="59">
                  <c:v>2023</c:v>
                </c:pt>
                <c:pt idx="60">
                  <c:v>2024</c:v>
                </c:pt>
                <c:pt idx="61">
                  <c:v>2025</c:v>
                </c:pt>
              </c:numCache>
            </c:numRef>
          </c:cat>
          <c:val>
            <c:numRef>
              <c:f>App_4!$B$3:$B$64</c:f>
              <c:numCache>
                <c:formatCode>General</c:formatCode>
                <c:ptCount val="62"/>
                <c:pt idx="0">
                  <c:v>2.7</c:v>
                </c:pt>
                <c:pt idx="1">
                  <c:v>2.64</c:v>
                </c:pt>
                <c:pt idx="2">
                  <c:v>2.63</c:v>
                </c:pt>
                <c:pt idx="3">
                  <c:v>2.52</c:v>
                </c:pt>
                <c:pt idx="4">
                  <c:v>2.4500000000000002</c:v>
                </c:pt>
                <c:pt idx="5">
                  <c:v>2.4700000000000002</c:v>
                </c:pt>
                <c:pt idx="6">
                  <c:v>2.41</c:v>
                </c:pt>
                <c:pt idx="7">
                  <c:v>2.4</c:v>
                </c:pt>
                <c:pt idx="8">
                  <c:v>2.42</c:v>
                </c:pt>
                <c:pt idx="9">
                  <c:v>2.35</c:v>
                </c:pt>
                <c:pt idx="10">
                  <c:v>2.44</c:v>
                </c:pt>
                <c:pt idx="11">
                  <c:v>2.2799999999999998</c:v>
                </c:pt>
                <c:pt idx="12">
                  <c:v>2.19</c:v>
                </c:pt>
                <c:pt idx="13">
                  <c:v>2.09</c:v>
                </c:pt>
                <c:pt idx="14">
                  <c:v>2.0099999999999998</c:v>
                </c:pt>
                <c:pt idx="15">
                  <c:v>2</c:v>
                </c:pt>
                <c:pt idx="16">
                  <c:v>1.82</c:v>
                </c:pt>
                <c:pt idx="17">
                  <c:v>1.81</c:v>
                </c:pt>
                <c:pt idx="18">
                  <c:v>1.76</c:v>
                </c:pt>
                <c:pt idx="19">
                  <c:v>1.7</c:v>
                </c:pt>
                <c:pt idx="20">
                  <c:v>1.64</c:v>
                </c:pt>
                <c:pt idx="21">
                  <c:v>1.61</c:v>
                </c:pt>
                <c:pt idx="22">
                  <c:v>1.53</c:v>
                </c:pt>
                <c:pt idx="23">
                  <c:v>1.54</c:v>
                </c:pt>
                <c:pt idx="24">
                  <c:v>1.53</c:v>
                </c:pt>
                <c:pt idx="25">
                  <c:v>1.47</c:v>
                </c:pt>
                <c:pt idx="26">
                  <c:v>1.42</c:v>
                </c:pt>
                <c:pt idx="27">
                  <c:v>1.4</c:v>
                </c:pt>
                <c:pt idx="28">
                  <c:v>1.41</c:v>
                </c:pt>
                <c:pt idx="29">
                  <c:v>1.33</c:v>
                </c:pt>
                <c:pt idx="30">
                  <c:v>1.29</c:v>
                </c:pt>
                <c:pt idx="31">
                  <c:v>1.22</c:v>
                </c:pt>
                <c:pt idx="32">
                  <c:v>1.18</c:v>
                </c:pt>
                <c:pt idx="33">
                  <c:v>1.2</c:v>
                </c:pt>
                <c:pt idx="34">
                  <c:v>1.2</c:v>
                </c:pt>
                <c:pt idx="35">
                  <c:v>1.18</c:v>
                </c:pt>
                <c:pt idx="36">
                  <c:v>1.1499999999999999</c:v>
                </c:pt>
                <c:pt idx="37">
                  <c:v>1.1200000000000001</c:v>
                </c:pt>
                <c:pt idx="38">
                  <c:v>1.1499999999999999</c:v>
                </c:pt>
                <c:pt idx="39">
                  <c:v>1.1599999999999999</c:v>
                </c:pt>
                <c:pt idx="40">
                  <c:v>1.1399999999999999</c:v>
                </c:pt>
                <c:pt idx="41">
                  <c:v>1.1499999999999999</c:v>
                </c:pt>
                <c:pt idx="42">
                  <c:v>1.1399999999999999</c:v>
                </c:pt>
                <c:pt idx="43">
                  <c:v>1.18</c:v>
                </c:pt>
                <c:pt idx="44">
                  <c:v>1.19</c:v>
                </c:pt>
                <c:pt idx="45">
                  <c:v>1.1299999999999999</c:v>
                </c:pt>
                <c:pt idx="46">
                  <c:v>1.23</c:v>
                </c:pt>
                <c:pt idx="47">
                  <c:v>1.19</c:v>
                </c:pt>
                <c:pt idx="48">
                  <c:v>1.19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1.1599999999999999</c:v>
                </c:pt>
                <c:pt idx="53">
                  <c:v>1.2</c:v>
                </c:pt>
                <c:pt idx="54">
                  <c:v>1.1100000000000001</c:v>
                </c:pt>
                <c:pt idx="55">
                  <c:v>1.1499999999999999</c:v>
                </c:pt>
                <c:pt idx="56">
                  <c:v>1.06</c:v>
                </c:pt>
                <c:pt idx="57">
                  <c:v>1.08</c:v>
                </c:pt>
                <c:pt idx="58">
                  <c:v>1.1000000000000001</c:v>
                </c:pt>
                <c:pt idx="59">
                  <c:v>1.1000000000000001</c:v>
                </c:pt>
                <c:pt idx="60">
                  <c:v>1.05</c:v>
                </c:pt>
                <c:pt idx="61">
                  <c:v>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E9-4DFF-9E17-95283FFC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App_4!$A$3:$A$64</c:f>
              <c:numCache>
                <c:formatCode>General</c:formatCode>
                <c:ptCount val="62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  <c:pt idx="18">
                  <c:v>1982</c:v>
                </c:pt>
                <c:pt idx="19">
                  <c:v>1983</c:v>
                </c:pt>
                <c:pt idx="20">
                  <c:v>1984</c:v>
                </c:pt>
                <c:pt idx="21">
                  <c:v>1985</c:v>
                </c:pt>
                <c:pt idx="22">
                  <c:v>1986</c:v>
                </c:pt>
                <c:pt idx="23">
                  <c:v>1987</c:v>
                </c:pt>
                <c:pt idx="24">
                  <c:v>1988</c:v>
                </c:pt>
                <c:pt idx="25">
                  <c:v>1989</c:v>
                </c:pt>
                <c:pt idx="26">
                  <c:v>1990</c:v>
                </c:pt>
                <c:pt idx="27">
                  <c:v>1991</c:v>
                </c:pt>
                <c:pt idx="28">
                  <c:v>1992</c:v>
                </c:pt>
                <c:pt idx="29">
                  <c:v>1993</c:v>
                </c:pt>
                <c:pt idx="30">
                  <c:v>1994</c:v>
                </c:pt>
                <c:pt idx="31">
                  <c:v>1995</c:v>
                </c:pt>
                <c:pt idx="32">
                  <c:v>1996</c:v>
                </c:pt>
                <c:pt idx="33">
                  <c:v>1997</c:v>
                </c:pt>
                <c:pt idx="34">
                  <c:v>1998</c:v>
                </c:pt>
                <c:pt idx="35">
                  <c:v>1999</c:v>
                </c:pt>
                <c:pt idx="36">
                  <c:v>2000</c:v>
                </c:pt>
                <c:pt idx="37">
                  <c:v>2001</c:v>
                </c:pt>
                <c:pt idx="38">
                  <c:v>2002</c:v>
                </c:pt>
                <c:pt idx="39">
                  <c:v>2003</c:v>
                </c:pt>
                <c:pt idx="40">
                  <c:v>2004</c:v>
                </c:pt>
                <c:pt idx="41">
                  <c:v>2005</c:v>
                </c:pt>
                <c:pt idx="42">
                  <c:v>2006</c:v>
                </c:pt>
                <c:pt idx="43">
                  <c:v>2007</c:v>
                </c:pt>
                <c:pt idx="44">
                  <c:v>2008</c:v>
                </c:pt>
                <c:pt idx="45">
                  <c:v>2009</c:v>
                </c:pt>
                <c:pt idx="46">
                  <c:v>2010</c:v>
                </c:pt>
                <c:pt idx="47">
                  <c:v>2011</c:v>
                </c:pt>
                <c:pt idx="48">
                  <c:v>2012</c:v>
                </c:pt>
                <c:pt idx="49">
                  <c:v>2013</c:v>
                </c:pt>
                <c:pt idx="50">
                  <c:v>2014</c:v>
                </c:pt>
                <c:pt idx="51">
                  <c:v>2015</c:v>
                </c:pt>
                <c:pt idx="52">
                  <c:v>2016</c:v>
                </c:pt>
                <c:pt idx="53">
                  <c:v>2017</c:v>
                </c:pt>
                <c:pt idx="54">
                  <c:v>2018</c:v>
                </c:pt>
                <c:pt idx="55">
                  <c:v>2019</c:v>
                </c:pt>
                <c:pt idx="56">
                  <c:v>2020</c:v>
                </c:pt>
                <c:pt idx="57">
                  <c:v>2021</c:v>
                </c:pt>
                <c:pt idx="58">
                  <c:v>2022</c:v>
                </c:pt>
                <c:pt idx="59">
                  <c:v>2023</c:v>
                </c:pt>
                <c:pt idx="60">
                  <c:v>2024</c:v>
                </c:pt>
                <c:pt idx="61">
                  <c:v>2025</c:v>
                </c:pt>
              </c:numCache>
            </c:numRef>
          </c:cat>
          <c:val>
            <c:numRef>
              <c:f>App_4!$C$3:$C$64</c:f>
              <c:numCache>
                <c:formatCode>General</c:formatCode>
                <c:ptCount val="62"/>
                <c:pt idx="0">
                  <c:v>28.7</c:v>
                </c:pt>
                <c:pt idx="1">
                  <c:v>28.45</c:v>
                </c:pt>
                <c:pt idx="2">
                  <c:v>28.24</c:v>
                </c:pt>
                <c:pt idx="3">
                  <c:v>28.2</c:v>
                </c:pt>
                <c:pt idx="4">
                  <c:v>28.11</c:v>
                </c:pt>
                <c:pt idx="5">
                  <c:v>28.28</c:v>
                </c:pt>
                <c:pt idx="6">
                  <c:v>28.24</c:v>
                </c:pt>
                <c:pt idx="7">
                  <c:v>28.19</c:v>
                </c:pt>
                <c:pt idx="8">
                  <c:v>27.95</c:v>
                </c:pt>
                <c:pt idx="9">
                  <c:v>27.97</c:v>
                </c:pt>
                <c:pt idx="10">
                  <c:v>27.78</c:v>
                </c:pt>
                <c:pt idx="11">
                  <c:v>27.57</c:v>
                </c:pt>
                <c:pt idx="12">
                  <c:v>27.52</c:v>
                </c:pt>
                <c:pt idx="13">
                  <c:v>27.34</c:v>
                </c:pt>
                <c:pt idx="14">
                  <c:v>27.3</c:v>
                </c:pt>
                <c:pt idx="15">
                  <c:v>27.31</c:v>
                </c:pt>
                <c:pt idx="16">
                  <c:v>27.12</c:v>
                </c:pt>
                <c:pt idx="17">
                  <c:v>27.09</c:v>
                </c:pt>
                <c:pt idx="18">
                  <c:v>27.14</c:v>
                </c:pt>
                <c:pt idx="19">
                  <c:v>27.28</c:v>
                </c:pt>
                <c:pt idx="20">
                  <c:v>27.38</c:v>
                </c:pt>
                <c:pt idx="21">
                  <c:v>27.51</c:v>
                </c:pt>
                <c:pt idx="22">
                  <c:v>27.74</c:v>
                </c:pt>
                <c:pt idx="23">
                  <c:v>28.03</c:v>
                </c:pt>
                <c:pt idx="24">
                  <c:v>27.99</c:v>
                </c:pt>
                <c:pt idx="25">
                  <c:v>28.33</c:v>
                </c:pt>
                <c:pt idx="26">
                  <c:v>28.29</c:v>
                </c:pt>
                <c:pt idx="27">
                  <c:v>28.58</c:v>
                </c:pt>
                <c:pt idx="28">
                  <c:v>28.98</c:v>
                </c:pt>
                <c:pt idx="29">
                  <c:v>28.89</c:v>
                </c:pt>
                <c:pt idx="30">
                  <c:v>29.08</c:v>
                </c:pt>
                <c:pt idx="31">
                  <c:v>29.35</c:v>
                </c:pt>
                <c:pt idx="32">
                  <c:v>29.74</c:v>
                </c:pt>
                <c:pt idx="33">
                  <c:v>29.93</c:v>
                </c:pt>
                <c:pt idx="34">
                  <c:v>30.22</c:v>
                </c:pt>
                <c:pt idx="35">
                  <c:v>30.25</c:v>
                </c:pt>
                <c:pt idx="36">
                  <c:v>30.43</c:v>
                </c:pt>
                <c:pt idx="37">
                  <c:v>30.64</c:v>
                </c:pt>
                <c:pt idx="38">
                  <c:v>30.86</c:v>
                </c:pt>
                <c:pt idx="39">
                  <c:v>31.25</c:v>
                </c:pt>
                <c:pt idx="40">
                  <c:v>31.15</c:v>
                </c:pt>
                <c:pt idx="41">
                  <c:v>31.5</c:v>
                </c:pt>
                <c:pt idx="42">
                  <c:v>31.49</c:v>
                </c:pt>
                <c:pt idx="43">
                  <c:v>31.51</c:v>
                </c:pt>
                <c:pt idx="44">
                  <c:v>31.67</c:v>
                </c:pt>
                <c:pt idx="45">
                  <c:v>31.9</c:v>
                </c:pt>
                <c:pt idx="46">
                  <c:v>31.97</c:v>
                </c:pt>
                <c:pt idx="47">
                  <c:v>31.9</c:v>
                </c:pt>
                <c:pt idx="48">
                  <c:v>32.020000000000003</c:v>
                </c:pt>
                <c:pt idx="49">
                  <c:v>32.21</c:v>
                </c:pt>
                <c:pt idx="50">
                  <c:v>32.07</c:v>
                </c:pt>
                <c:pt idx="51">
                  <c:v>32.29</c:v>
                </c:pt>
                <c:pt idx="52">
                  <c:v>32.229999999999997</c:v>
                </c:pt>
                <c:pt idx="53">
                  <c:v>32.53</c:v>
                </c:pt>
                <c:pt idx="54">
                  <c:v>32.4</c:v>
                </c:pt>
                <c:pt idx="55">
                  <c:v>32.619999999999997</c:v>
                </c:pt>
                <c:pt idx="56">
                  <c:v>32.71</c:v>
                </c:pt>
                <c:pt idx="57">
                  <c:v>32.799999999999997</c:v>
                </c:pt>
                <c:pt idx="58">
                  <c:v>32.85</c:v>
                </c:pt>
                <c:pt idx="59">
                  <c:v>32.909999999999997</c:v>
                </c:pt>
                <c:pt idx="60">
                  <c:v>33.11</c:v>
                </c:pt>
                <c:pt idx="61">
                  <c:v>33.06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9-4DFF-9E17-95283FFC5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20.725921372488752</c:v>
                </c:pt>
                <c:pt idx="1">
                  <c:v>13.892279547649885</c:v>
                </c:pt>
                <c:pt idx="2">
                  <c:v>9.9386494618917443</c:v>
                </c:pt>
                <c:pt idx="3">
                  <c:v>6.0002107301139915</c:v>
                </c:pt>
                <c:pt idx="4">
                  <c:v>4.3622820469863521</c:v>
                </c:pt>
                <c:pt idx="5">
                  <c:v>2.4749871813412918</c:v>
                </c:pt>
                <c:pt idx="6">
                  <c:v>1.5892277503100565</c:v>
                </c:pt>
                <c:pt idx="7">
                  <c:v>0.62717973200001453</c:v>
                </c:pt>
                <c:pt idx="8">
                  <c:v>0.50360109782828932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4-471F-ABD7-7403351A670A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74.122775154377038</c:v>
                </c:pt>
                <c:pt idx="1">
                  <c:v>77.436227144112834</c:v>
                </c:pt>
                <c:pt idx="2">
                  <c:v>71.86275657400968</c:v>
                </c:pt>
                <c:pt idx="3">
                  <c:v>61.662265480431735</c:v>
                </c:pt>
                <c:pt idx="4">
                  <c:v>48.529904506617527</c:v>
                </c:pt>
                <c:pt idx="5">
                  <c:v>38.170678797281127</c:v>
                </c:pt>
                <c:pt idx="6">
                  <c:v>29.557162389390886</c:v>
                </c:pt>
                <c:pt idx="7">
                  <c:v>19.823398432232885</c:v>
                </c:pt>
                <c:pt idx="8">
                  <c:v>17.538727919099632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84-471F-ABD7-7403351A670A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2.6156081477548967</c:v>
                </c:pt>
                <c:pt idx="1">
                  <c:v>4.6728971962616823</c:v>
                </c:pt>
                <c:pt idx="2">
                  <c:v>10.426492966377701</c:v>
                </c:pt>
                <c:pt idx="3">
                  <c:v>19.569913007974819</c:v>
                </c:pt>
                <c:pt idx="4">
                  <c:v>26.886026521643878</c:v>
                </c:pt>
                <c:pt idx="5">
                  <c:v>27.284679402058874</c:v>
                </c:pt>
                <c:pt idx="6">
                  <c:v>27.268594198683555</c:v>
                </c:pt>
                <c:pt idx="7">
                  <c:v>27.257719485574139</c:v>
                </c:pt>
                <c:pt idx="8">
                  <c:v>27.082466061264714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84-471F-ABD7-7403351A670A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1.9559082399619996</c:v>
                </c:pt>
                <c:pt idx="1">
                  <c:v>3.1556421079440806</c:v>
                </c:pt>
                <c:pt idx="2">
                  <c:v>6.3691636083205374</c:v>
                </c:pt>
                <c:pt idx="3">
                  <c:v>10.391299480418562</c:v>
                </c:pt>
                <c:pt idx="4">
                  <c:v>16.731639109759399</c:v>
                </c:pt>
                <c:pt idx="5">
                  <c:v>25.176831753461038</c:v>
                </c:pt>
                <c:pt idx="6">
                  <c:v>29.706256957467932</c:v>
                </c:pt>
                <c:pt idx="7">
                  <c:v>35.713895256247199</c:v>
                </c:pt>
                <c:pt idx="8">
                  <c:v>37.292269152130267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84-471F-ABD7-7403351A670A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0.57978708541730695</c:v>
                </c:pt>
                <c:pt idx="1">
                  <c:v>0.8429540040315191</c:v>
                </c:pt>
                <c:pt idx="2">
                  <c:v>1.4029373894003347</c:v>
                </c:pt>
                <c:pt idx="3">
                  <c:v>2.3763113010608943</c:v>
                </c:pt>
                <c:pt idx="4">
                  <c:v>3.4901478149928478</c:v>
                </c:pt>
                <c:pt idx="5">
                  <c:v>6.8928228658576671</c:v>
                </c:pt>
                <c:pt idx="6">
                  <c:v>11.87875870414757</c:v>
                </c:pt>
                <c:pt idx="7">
                  <c:v>16.577807093945765</c:v>
                </c:pt>
                <c:pt idx="8">
                  <c:v>17.5829357696771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84-471F-ABD7-7403351A6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63.305999999999997</c:v>
                </c:pt>
                <c:pt idx="1">
                  <c:v>53.058</c:v>
                </c:pt>
                <c:pt idx="2">
                  <c:v>45.856999999999999</c:v>
                </c:pt>
                <c:pt idx="3">
                  <c:v>41.414999999999999</c:v>
                </c:pt>
                <c:pt idx="4">
                  <c:v>33.972999999999999</c:v>
                </c:pt>
                <c:pt idx="5">
                  <c:v>26.271999999999998</c:v>
                </c:pt>
                <c:pt idx="6">
                  <c:v>18.233000000000001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4-4DEE-99DA-7E1BD0CD6300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42.997</c:v>
                </c:pt>
                <c:pt idx="1">
                  <c:v>39.006999999999998</c:v>
                </c:pt>
                <c:pt idx="2">
                  <c:v>35.529000000000003</c:v>
                </c:pt>
                <c:pt idx="3">
                  <c:v>34.277000000000001</c:v>
                </c:pt>
                <c:pt idx="4">
                  <c:v>26.725000000000001</c:v>
                </c:pt>
                <c:pt idx="5">
                  <c:v>24.05</c:v>
                </c:pt>
                <c:pt idx="6">
                  <c:v>15.314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94-4DEE-99DA-7E1BD0CD6300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39.557000000000002</c:v>
                </c:pt>
                <c:pt idx="1">
                  <c:v>35.646000000000001</c:v>
                </c:pt>
                <c:pt idx="2">
                  <c:v>24.567</c:v>
                </c:pt>
                <c:pt idx="3">
                  <c:v>20.149000000000001</c:v>
                </c:pt>
                <c:pt idx="4">
                  <c:v>14.393000000000001</c:v>
                </c:pt>
                <c:pt idx="5">
                  <c:v>4.0220000000000002</c:v>
                </c:pt>
                <c:pt idx="6">
                  <c:v>4.7469999999999999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94-4DEE-99DA-7E1BD0CD6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5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348.14</c:v>
                </c:pt>
                <c:pt idx="1">
                  <c:v>272.3</c:v>
                </c:pt>
                <c:pt idx="2">
                  <c:v>256.3</c:v>
                </c:pt>
                <c:pt idx="3">
                  <c:v>250.69</c:v>
                </c:pt>
                <c:pt idx="4">
                  <c:v>214.94</c:v>
                </c:pt>
                <c:pt idx="5">
                  <c:v>197.51</c:v>
                </c:pt>
                <c:pt idx="6">
                  <c:v>183.64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1-469D-BF33-C317A727A908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42.550000000000011</c:v>
                </c:pt>
                <c:pt idx="1">
                  <c:v>109.25</c:v>
                </c:pt>
                <c:pt idx="2">
                  <c:v>101.25999999999999</c:v>
                </c:pt>
                <c:pt idx="3">
                  <c:v>93.43</c:v>
                </c:pt>
                <c:pt idx="4">
                  <c:v>81.230000000000018</c:v>
                </c:pt>
                <c:pt idx="5">
                  <c:v>54.81</c:v>
                </c:pt>
                <c:pt idx="6">
                  <c:v>50.170000000000016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91-469D-BF33-C317A727A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275.60000000000002</c:v>
                </c:pt>
                <c:pt idx="1">
                  <c:v>265.23</c:v>
                </c:pt>
                <c:pt idx="2">
                  <c:v>241.21</c:v>
                </c:pt>
                <c:pt idx="3">
                  <c:v>248.61</c:v>
                </c:pt>
                <c:pt idx="4">
                  <c:v>196.86</c:v>
                </c:pt>
                <c:pt idx="5">
                  <c:v>227.98</c:v>
                </c:pt>
                <c:pt idx="6">
                  <c:v>187.1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1-469D-BF33-C317A727A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71.5</c:v>
                </c:pt>
                <c:pt idx="1">
                  <c:v>72.3</c:v>
                </c:pt>
                <c:pt idx="2">
                  <c:v>73</c:v>
                </c:pt>
                <c:pt idx="3">
                  <c:v>73.2</c:v>
                </c:pt>
                <c:pt idx="4">
                  <c:v>72</c:v>
                </c:pt>
                <c:pt idx="5">
                  <c:v>69.599999999999994</c:v>
                </c:pt>
                <c:pt idx="6">
                  <c:v>68.8</c:v>
                </c:pt>
                <c:pt idx="7">
                  <c:v>70.599999999999994</c:v>
                </c:pt>
                <c:pt idx="8">
                  <c:v>71.7</c:v>
                </c:pt>
                <c:pt idx="9">
                  <c:v>71.2</c:v>
                </c:pt>
                <c:pt idx="10">
                  <c:v>71.099999999999994</c:v>
                </c:pt>
                <c:pt idx="11">
                  <c:v>70.599999999999994</c:v>
                </c:pt>
                <c:pt idx="12">
                  <c:v>70.5</c:v>
                </c:pt>
                <c:pt idx="13">
                  <c:v>67.900000000000006</c:v>
                </c:pt>
                <c:pt idx="14">
                  <c:v>66</c:v>
                </c:pt>
                <c:pt idx="15">
                  <c:v>67.900000000000006</c:v>
                </c:pt>
                <c:pt idx="16">
                  <c:v>69.400000000000006</c:v>
                </c:pt>
                <c:pt idx="17">
                  <c:v>65.400000000000006</c:v>
                </c:pt>
                <c:pt idx="18">
                  <c:v>65.900000000000006</c:v>
                </c:pt>
                <c:pt idx="19">
                  <c:v>65</c:v>
                </c:pt>
                <c:pt idx="20">
                  <c:v>65.8</c:v>
                </c:pt>
                <c:pt idx="21">
                  <c:v>65.8</c:v>
                </c:pt>
                <c:pt idx="22">
                  <c:v>66.599999999999994</c:v>
                </c:pt>
                <c:pt idx="23">
                  <c:v>67.7</c:v>
                </c:pt>
                <c:pt idx="24">
                  <c:v>68.7</c:v>
                </c:pt>
                <c:pt idx="25">
                  <c:v>68.900000000000006</c:v>
                </c:pt>
                <c:pt idx="26">
                  <c:v>66.599999999999994</c:v>
                </c:pt>
                <c:pt idx="27">
                  <c:v>65.400000000000006</c:v>
                </c:pt>
                <c:pt idx="28">
                  <c:v>65.400000000000006</c:v>
                </c:pt>
                <c:pt idx="29">
                  <c:v>66.400000000000006</c:v>
                </c:pt>
                <c:pt idx="30">
                  <c:v>66.5</c:v>
                </c:pt>
                <c:pt idx="31">
                  <c:v>66.7</c:v>
                </c:pt>
                <c:pt idx="32">
                  <c:v>63.8</c:v>
                </c:pt>
                <c:pt idx="33">
                  <c:v>62.9</c:v>
                </c:pt>
                <c:pt idx="34">
                  <c:v>61.5</c:v>
                </c:pt>
                <c:pt idx="35">
                  <c:v>62.1</c:v>
                </c:pt>
                <c:pt idx="36">
                  <c:v>56.5</c:v>
                </c:pt>
                <c:pt idx="37">
                  <c:v>57.9</c:v>
                </c:pt>
                <c:pt idx="38">
                  <c:v>59.1</c:v>
                </c:pt>
                <c:pt idx="39">
                  <c:v>61.571374928358267</c:v>
                </c:pt>
                <c:pt idx="40">
                  <c:v>60.442267794446217</c:v>
                </c:pt>
                <c:pt idx="41">
                  <c:v>64.702583000000004</c:v>
                </c:pt>
                <c:pt idx="42">
                  <c:v>65.949691000000001</c:v>
                </c:pt>
                <c:pt idx="43">
                  <c:v>63.749606</c:v>
                </c:pt>
                <c:pt idx="44">
                  <c:v>64.661967000000004</c:v>
                </c:pt>
                <c:pt idx="45">
                  <c:v>64.915262999999996</c:v>
                </c:pt>
                <c:pt idx="46">
                  <c:v>67.072997000000001</c:v>
                </c:pt>
                <c:pt idx="47">
                  <c:v>68.040788000000006</c:v>
                </c:pt>
                <c:pt idx="48">
                  <c:v>68.109860999999995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A5-4D5F-A512-6B42E56563A9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39.6</c:v>
                </c:pt>
                <c:pt idx="1">
                  <c:v>34.799999999999997</c:v>
                </c:pt>
                <c:pt idx="2">
                  <c:v>36.4</c:v>
                </c:pt>
                <c:pt idx="3">
                  <c:v>40.9</c:v>
                </c:pt>
                <c:pt idx="4">
                  <c:v>37.700000000000003</c:v>
                </c:pt>
                <c:pt idx="5">
                  <c:v>36</c:v>
                </c:pt>
                <c:pt idx="6">
                  <c:v>33.799999999999997</c:v>
                </c:pt>
                <c:pt idx="7">
                  <c:v>34</c:v>
                </c:pt>
                <c:pt idx="8">
                  <c:v>33.799999999999997</c:v>
                </c:pt>
                <c:pt idx="9">
                  <c:v>35.5</c:v>
                </c:pt>
                <c:pt idx="10">
                  <c:v>37</c:v>
                </c:pt>
                <c:pt idx="11">
                  <c:v>40.200000000000003</c:v>
                </c:pt>
                <c:pt idx="12">
                  <c:v>35.6</c:v>
                </c:pt>
                <c:pt idx="13">
                  <c:v>37.200000000000003</c:v>
                </c:pt>
                <c:pt idx="14">
                  <c:v>36.700000000000003</c:v>
                </c:pt>
                <c:pt idx="15">
                  <c:v>36.6</c:v>
                </c:pt>
                <c:pt idx="16">
                  <c:v>35.799999999999997</c:v>
                </c:pt>
                <c:pt idx="17">
                  <c:v>35.299999999999997</c:v>
                </c:pt>
                <c:pt idx="18">
                  <c:v>34.6</c:v>
                </c:pt>
                <c:pt idx="19">
                  <c:v>34.1</c:v>
                </c:pt>
                <c:pt idx="20">
                  <c:v>34.1</c:v>
                </c:pt>
                <c:pt idx="21">
                  <c:v>34.6</c:v>
                </c:pt>
                <c:pt idx="22">
                  <c:v>34.4</c:v>
                </c:pt>
                <c:pt idx="23">
                  <c:v>35.9</c:v>
                </c:pt>
                <c:pt idx="24">
                  <c:v>37.4</c:v>
                </c:pt>
                <c:pt idx="25">
                  <c:v>37.6</c:v>
                </c:pt>
                <c:pt idx="26">
                  <c:v>36.9</c:v>
                </c:pt>
                <c:pt idx="27">
                  <c:v>38.700000000000003</c:v>
                </c:pt>
                <c:pt idx="28">
                  <c:v>36.9</c:v>
                </c:pt>
                <c:pt idx="29">
                  <c:v>38.1</c:v>
                </c:pt>
                <c:pt idx="30">
                  <c:v>40.5</c:v>
                </c:pt>
                <c:pt idx="31">
                  <c:v>41.5</c:v>
                </c:pt>
                <c:pt idx="32">
                  <c:v>40.5</c:v>
                </c:pt>
                <c:pt idx="33">
                  <c:v>39.1</c:v>
                </c:pt>
                <c:pt idx="34">
                  <c:v>39</c:v>
                </c:pt>
                <c:pt idx="35">
                  <c:v>39.1</c:v>
                </c:pt>
                <c:pt idx="36">
                  <c:v>38.6</c:v>
                </c:pt>
                <c:pt idx="37">
                  <c:v>38.9</c:v>
                </c:pt>
                <c:pt idx="38">
                  <c:v>39.5</c:v>
                </c:pt>
                <c:pt idx="39">
                  <c:v>41.973171787105144</c:v>
                </c:pt>
                <c:pt idx="40">
                  <c:v>42.79738641914998</c:v>
                </c:pt>
                <c:pt idx="41">
                  <c:v>41.900286999999999</c:v>
                </c:pt>
                <c:pt idx="42">
                  <c:v>43.178851000000002</c:v>
                </c:pt>
                <c:pt idx="43">
                  <c:v>42.133245000000002</c:v>
                </c:pt>
                <c:pt idx="44">
                  <c:v>39.748621</c:v>
                </c:pt>
                <c:pt idx="45">
                  <c:v>44.531092999999998</c:v>
                </c:pt>
                <c:pt idx="46">
                  <c:v>46.446174999999997</c:v>
                </c:pt>
                <c:pt idx="47">
                  <c:v>47.294705</c:v>
                </c:pt>
                <c:pt idx="48">
                  <c:v>47.283476999999998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A5-4D5F-A512-6B42E56563A9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55.3</c:v>
                </c:pt>
                <c:pt idx="1">
                  <c:v>54.1</c:v>
                </c:pt>
                <c:pt idx="2">
                  <c:v>54.1</c:v>
                </c:pt>
                <c:pt idx="3">
                  <c:v>56.6</c:v>
                </c:pt>
                <c:pt idx="4">
                  <c:v>54.2</c:v>
                </c:pt>
                <c:pt idx="5">
                  <c:v>52.4</c:v>
                </c:pt>
                <c:pt idx="6">
                  <c:v>50.8</c:v>
                </c:pt>
                <c:pt idx="7">
                  <c:v>51.9</c:v>
                </c:pt>
                <c:pt idx="8">
                  <c:v>52.4</c:v>
                </c:pt>
                <c:pt idx="9">
                  <c:v>53.1</c:v>
                </c:pt>
                <c:pt idx="10">
                  <c:v>54</c:v>
                </c:pt>
                <c:pt idx="11">
                  <c:v>54.8</c:v>
                </c:pt>
                <c:pt idx="12">
                  <c:v>52.7</c:v>
                </c:pt>
                <c:pt idx="13">
                  <c:v>52.3</c:v>
                </c:pt>
                <c:pt idx="14">
                  <c:v>51.3</c:v>
                </c:pt>
                <c:pt idx="15">
                  <c:v>52.7</c:v>
                </c:pt>
                <c:pt idx="16">
                  <c:v>52.6</c:v>
                </c:pt>
                <c:pt idx="17">
                  <c:v>50.3</c:v>
                </c:pt>
                <c:pt idx="18">
                  <c:v>50.2</c:v>
                </c:pt>
                <c:pt idx="19">
                  <c:v>49.5</c:v>
                </c:pt>
                <c:pt idx="20">
                  <c:v>49.9</c:v>
                </c:pt>
                <c:pt idx="21">
                  <c:v>50.2</c:v>
                </c:pt>
                <c:pt idx="22">
                  <c:v>50.4</c:v>
                </c:pt>
                <c:pt idx="23">
                  <c:v>51.8</c:v>
                </c:pt>
                <c:pt idx="24">
                  <c:v>53</c:v>
                </c:pt>
                <c:pt idx="25">
                  <c:v>53.3</c:v>
                </c:pt>
                <c:pt idx="26">
                  <c:v>51.8</c:v>
                </c:pt>
                <c:pt idx="27">
                  <c:v>52.1</c:v>
                </c:pt>
                <c:pt idx="28">
                  <c:v>51.2</c:v>
                </c:pt>
                <c:pt idx="29">
                  <c:v>52.4</c:v>
                </c:pt>
                <c:pt idx="30">
                  <c:v>53.6</c:v>
                </c:pt>
                <c:pt idx="31">
                  <c:v>54.1</c:v>
                </c:pt>
                <c:pt idx="32">
                  <c:v>52.2</c:v>
                </c:pt>
                <c:pt idx="33">
                  <c:v>51</c:v>
                </c:pt>
                <c:pt idx="34">
                  <c:v>50.3</c:v>
                </c:pt>
                <c:pt idx="35">
                  <c:v>50.6</c:v>
                </c:pt>
                <c:pt idx="36">
                  <c:v>47.6</c:v>
                </c:pt>
                <c:pt idx="37">
                  <c:v>48.5</c:v>
                </c:pt>
                <c:pt idx="38">
                  <c:v>49.4</c:v>
                </c:pt>
                <c:pt idx="39">
                  <c:v>51.861435601358131</c:v>
                </c:pt>
                <c:pt idx="40">
                  <c:v>51.708712823406145</c:v>
                </c:pt>
                <c:pt idx="41">
                  <c:v>53.435893999999998</c:v>
                </c:pt>
                <c:pt idx="42">
                  <c:v>54.674548999999999</c:v>
                </c:pt>
                <c:pt idx="43">
                  <c:v>53.035612999999998</c:v>
                </c:pt>
                <c:pt idx="44">
                  <c:v>52.332707999999997</c:v>
                </c:pt>
                <c:pt idx="45">
                  <c:v>54.835635000000003</c:v>
                </c:pt>
                <c:pt idx="46">
                  <c:v>56.908999999999999</c:v>
                </c:pt>
                <c:pt idx="47">
                  <c:v>57.851061000000001</c:v>
                </c:pt>
                <c:pt idx="48">
                  <c:v>57.909565000000001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A5-4D5F-A512-6B42E5656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99060</xdr:rowOff>
    </xdr:from>
    <xdr:to>
      <xdr:col>2</xdr:col>
      <xdr:colOff>4139565</xdr:colOff>
      <xdr:row>3</xdr:row>
      <xdr:rowOff>300780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20980" y="99060"/>
          <a:ext cx="4604385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11</xdr:col>
      <xdr:colOff>552450</xdr:colOff>
      <xdr:row>16</xdr:row>
      <xdr:rowOff>6350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451484</xdr:rowOff>
    </xdr:from>
    <xdr:to>
      <xdr:col>16</xdr:col>
      <xdr:colOff>273983</xdr:colOff>
      <xdr:row>15</xdr:row>
      <xdr:rowOff>74024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320040</xdr:colOff>
      <xdr:row>2</xdr:row>
      <xdr:rowOff>440054</xdr:rowOff>
    </xdr:from>
    <xdr:to>
      <xdr:col>18</xdr:col>
      <xdr:colOff>288840</xdr:colOff>
      <xdr:row>15</xdr:row>
      <xdr:rowOff>62594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273050</xdr:colOff>
      <xdr:row>20</xdr:row>
      <xdr:rowOff>168275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19</xdr:col>
      <xdr:colOff>291465</xdr:colOff>
      <xdr:row>20</xdr:row>
      <xdr:rowOff>166370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169545</xdr:rowOff>
    </xdr:from>
    <xdr:to>
      <xdr:col>14</xdr:col>
      <xdr:colOff>389255</xdr:colOff>
      <xdr:row>11</xdr:row>
      <xdr:rowOff>150495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8E4EE72-6368-4325-AB94-7340BDE83A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2</xdr:row>
      <xdr:rowOff>45720</xdr:rowOff>
    </xdr:from>
    <xdr:to>
      <xdr:col>17</xdr:col>
      <xdr:colOff>196200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2</xdr:row>
      <xdr:rowOff>19050</xdr:rowOff>
    </xdr:from>
    <xdr:to>
      <xdr:col>16</xdr:col>
      <xdr:colOff>126365</xdr:colOff>
      <xdr:row>15</xdr:row>
      <xdr:rowOff>94615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292100</xdr:colOff>
      <xdr:row>2</xdr:row>
      <xdr:rowOff>12700</xdr:rowOff>
    </xdr:from>
    <xdr:to>
      <xdr:col>19</xdr:col>
      <xdr:colOff>429895</xdr:colOff>
      <xdr:row>15</xdr:row>
      <xdr:rowOff>92075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B413128E-2241-42BF-A23D-31E8036FF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0.02072</cdr:y>
    </cdr:from>
    <cdr:to>
      <cdr:x>0.22234</cdr:x>
      <cdr:y>0.1088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AA63348-B41C-8B0A-DD43-9DDF1539EE0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44450"/>
          <a:ext cx="438950" cy="188992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0.02954</cdr:y>
    </cdr:from>
    <cdr:to>
      <cdr:x>0.2232</cdr:x>
      <cdr:y>0.11746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10499115-129C-B3EE-2B8E-49D8BE58455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3500"/>
          <a:ext cx="438944" cy="188982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11</xdr:col>
      <xdr:colOff>190500</xdr:colOff>
      <xdr:row>9</xdr:row>
      <xdr:rowOff>63500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6353F85-9212-4243-AA05-BCE2A242B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2</xdr:row>
      <xdr:rowOff>15874</xdr:rowOff>
    </xdr:from>
    <xdr:to>
      <xdr:col>20</xdr:col>
      <xdr:colOff>420900</xdr:colOff>
      <xdr:row>13</xdr:row>
      <xdr:rowOff>131174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6351</xdr:colOff>
      <xdr:row>2</xdr:row>
      <xdr:rowOff>88901</xdr:rowOff>
    </xdr:from>
    <xdr:to>
      <xdr:col>13</xdr:col>
      <xdr:colOff>247651</xdr:colOff>
      <xdr:row>13</xdr:row>
      <xdr:rowOff>139701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04287B9-0485-85CA-5EBC-6BD39165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9901" y="457201"/>
          <a:ext cx="2070100" cy="207010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359019</xdr:colOff>
      <xdr:row>7</xdr:row>
      <xdr:rowOff>175508</xdr:rowOff>
    </xdr:from>
    <xdr:to>
      <xdr:col>17</xdr:col>
      <xdr:colOff>307730</xdr:colOff>
      <xdr:row>16</xdr:row>
      <xdr:rowOff>175260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44450</xdr:colOff>
      <xdr:row>7</xdr:row>
      <xdr:rowOff>12700</xdr:rowOff>
    </xdr:from>
    <xdr:to>
      <xdr:col>12</xdr:col>
      <xdr:colOff>276225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500061</xdr:colOff>
      <xdr:row>2</xdr:row>
      <xdr:rowOff>147637</xdr:rowOff>
    </xdr:from>
    <xdr:to>
      <xdr:col>11</xdr:col>
      <xdr:colOff>352425</xdr:colOff>
      <xdr:row>14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600074</xdr:colOff>
      <xdr:row>2</xdr:row>
      <xdr:rowOff>38100</xdr:rowOff>
    </xdr:from>
    <xdr:to>
      <xdr:col>18</xdr:col>
      <xdr:colOff>38099</xdr:colOff>
      <xdr:row>14</xdr:row>
      <xdr:rowOff>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36351C1A-4CA4-41CD-AC98-0CA7567B98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563880</xdr:colOff>
      <xdr:row>2</xdr:row>
      <xdr:rowOff>22860</xdr:rowOff>
    </xdr:from>
    <xdr:to>
      <xdr:col>12</xdr:col>
      <xdr:colOff>545405</xdr:colOff>
      <xdr:row>14</xdr:row>
      <xdr:rowOff>4377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29845</xdr:colOff>
      <xdr:row>2</xdr:row>
      <xdr:rowOff>48895</xdr:rowOff>
    </xdr:from>
    <xdr:to>
      <xdr:col>13</xdr:col>
      <xdr:colOff>334645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401178A-EFE8-4048-A3FA-E69054CAB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D2BBA1-7F4E-4DA7-9849-0088A1B36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34290</xdr:colOff>
      <xdr:row>5</xdr:row>
      <xdr:rowOff>27940</xdr:rowOff>
    </xdr:from>
    <xdr:to>
      <xdr:col>23</xdr:col>
      <xdr:colOff>529590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8DBE6BF-FC5A-4E37-8A88-258FB2394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590550</xdr:colOff>
      <xdr:row>4</xdr:row>
      <xdr:rowOff>171450</xdr:rowOff>
    </xdr:from>
    <xdr:to>
      <xdr:col>28</xdr:col>
      <xdr:colOff>476250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35E30FB-3DF3-45DF-9B1A-A761B9415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90668DE-A84E-4A95-9259-1907B3B2F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5B44FF3-91AF-41A4-BB80-2D2A01580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606425</xdr:colOff>
      <xdr:row>2</xdr:row>
      <xdr:rowOff>440055</xdr:rowOff>
    </xdr:from>
    <xdr:to>
      <xdr:col>18</xdr:col>
      <xdr:colOff>301625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FB8A229-655A-41CE-AC5C-AFA4FED3A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5E2689A-4553-4373-B1E2-9C72B415F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B2DE5B3-0615-49CB-A238-C45695795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B1" sqref="B1"/>
    </sheetView>
  </sheetViews>
  <sheetFormatPr defaultColWidth="8.88671875" defaultRowHeight="14.4"/>
  <cols>
    <col min="1" max="1" width="2.109375" customWidth="1"/>
    <col min="2" max="2" width="7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90" t="s">
        <v>259</v>
      </c>
    </row>
    <row r="6" spans="1:6">
      <c r="B6">
        <v>2</v>
      </c>
      <c r="C6" s="91" t="s">
        <v>260</v>
      </c>
    </row>
    <row r="7" spans="1:6">
      <c r="B7">
        <v>3</v>
      </c>
      <c r="C7" s="90" t="s">
        <v>261</v>
      </c>
    </row>
    <row r="8" spans="1:6">
      <c r="B8">
        <v>4</v>
      </c>
      <c r="C8" s="91" t="s">
        <v>244</v>
      </c>
    </row>
    <row r="9" spans="1:6">
      <c r="B9">
        <v>5</v>
      </c>
      <c r="C9" s="92" t="s">
        <v>263</v>
      </c>
    </row>
    <row r="10" spans="1:6">
      <c r="B10">
        <v>6</v>
      </c>
      <c r="C10" s="91" t="s">
        <v>264</v>
      </c>
    </row>
    <row r="11" spans="1:6">
      <c r="B11">
        <v>7</v>
      </c>
      <c r="C11" s="91" t="s">
        <v>270</v>
      </c>
    </row>
    <row r="12" spans="1:6">
      <c r="B12">
        <v>8</v>
      </c>
      <c r="C12" s="91" t="s">
        <v>265</v>
      </c>
    </row>
    <row r="13" spans="1:6">
      <c r="B13">
        <v>9</v>
      </c>
      <c r="C13" s="91" t="s">
        <v>266</v>
      </c>
    </row>
    <row r="14" spans="1:6">
      <c r="B14">
        <v>10</v>
      </c>
      <c r="C14" s="91" t="s">
        <v>267</v>
      </c>
    </row>
    <row r="15" spans="1:6">
      <c r="B15">
        <v>11</v>
      </c>
      <c r="C15" s="90" t="s">
        <v>245</v>
      </c>
    </row>
    <row r="16" spans="1:6">
      <c r="B16">
        <v>12</v>
      </c>
      <c r="C16" s="90" t="s">
        <v>246</v>
      </c>
    </row>
    <row r="17" spans="2:3">
      <c r="B17">
        <v>13</v>
      </c>
      <c r="C17" s="91" t="s">
        <v>247</v>
      </c>
    </row>
    <row r="18" spans="2:3">
      <c r="B18">
        <v>14</v>
      </c>
      <c r="C18" s="90" t="s">
        <v>248</v>
      </c>
    </row>
    <row r="19" spans="2:3">
      <c r="B19" t="s">
        <v>1</v>
      </c>
      <c r="C19" s="90" t="s">
        <v>256</v>
      </c>
    </row>
    <row r="20" spans="2:3">
      <c r="B20" t="s">
        <v>2</v>
      </c>
      <c r="C20" s="90" t="s">
        <v>257</v>
      </c>
    </row>
    <row r="21" spans="2:3">
      <c r="B21" t="s">
        <v>3</v>
      </c>
      <c r="C21" s="90" t="s">
        <v>253</v>
      </c>
    </row>
    <row r="22" spans="2:3">
      <c r="B22" t="s">
        <v>4</v>
      </c>
      <c r="C22" s="90" t="s">
        <v>258</v>
      </c>
    </row>
    <row r="23" spans="2:3">
      <c r="B23" t="s">
        <v>5</v>
      </c>
      <c r="C23" s="90" t="s">
        <v>6</v>
      </c>
    </row>
    <row r="24" spans="2:3">
      <c r="B24" t="s">
        <v>7</v>
      </c>
      <c r="C24" s="90" t="s">
        <v>8</v>
      </c>
    </row>
    <row r="25" spans="2:3">
      <c r="B25" t="s">
        <v>243</v>
      </c>
      <c r="C25" s="91" t="s">
        <v>255</v>
      </c>
    </row>
  </sheetData>
  <phoneticPr fontId="75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MOLISE. ANNI 1881-2024. Valori assoluti "/>
    <hyperlink ref="C20" location="App_2!A1" display="Appendice 2. PIRAMIDI PER ETA' E PER GENERE. MOLISE. ANNI 1881, 1951 E 2024. Valori percentuali"/>
    <hyperlink ref="C21" location="App_3!A1" display="Appendice 3. SPERANZA DI VITA ALLA NASCITA. MOLISE. ANNI 1974-2025. Valori assoluti "/>
    <hyperlink ref="C22" location="App_4!A1" display="Appendice 4. NUMERO MEDIO DI FIGLI PER DONNA (TFT) E ETA' MEDIA AL PARTO. MOLISE. ANNI 1952-2025. Valori assoluti "/>
    <hyperlink ref="C23" location="App_5!A1" display="Appendice 5. POPOLAZIONE RESIDENTE IN ETA' DI 6 ANNI E OLTRE PER GRADO DI ISTRUZIONE. MOLISE. Censimenti dal 1951 a 2011, 2021, 2024"/>
    <hyperlink ref="C24" location="App_6!A1" display="Appendice 6. AZIENDE E RELATIVE SUPERFICI PER UBICAZIONE DEL CENTRO AZIENDALE IN MOLISE (Universo Italia). Censimenti Agricoltura 1961-2020"/>
    <hyperlink ref="C25" location="App_7!A1" display="Appendice 7. TASSO DI OCCUPAZIONE 15-64 ANNI. MOLIS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8" sqref="H18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8">
      <c r="B1" s="30"/>
      <c r="C1" s="30"/>
      <c r="D1" s="30"/>
    </row>
    <row r="2" spans="2:8" ht="36">
      <c r="B2" s="31"/>
      <c r="C2" s="22" t="s">
        <v>9</v>
      </c>
      <c r="D2" s="22" t="s">
        <v>10</v>
      </c>
      <c r="E2" s="22" t="s">
        <v>209</v>
      </c>
      <c r="F2" s="22" t="s">
        <v>210</v>
      </c>
      <c r="H2" s="55" t="s">
        <v>259</v>
      </c>
    </row>
    <row r="3" spans="2:8">
      <c r="B3" s="32">
        <v>1861</v>
      </c>
      <c r="C3" s="33">
        <v>355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374</v>
      </c>
      <c r="D4" s="34">
        <v>28151</v>
      </c>
      <c r="E4" s="35">
        <f t="shared" ref="E4:F21" si="0">C4/C$3*100</f>
        <v>105.35211267605634</v>
      </c>
      <c r="F4" s="35">
        <f t="shared" si="0"/>
        <v>106.9241871771498</v>
      </c>
    </row>
    <row r="5" spans="2:8">
      <c r="B5" s="32">
        <v>1881</v>
      </c>
      <c r="C5" s="33">
        <v>382</v>
      </c>
      <c r="D5" s="34">
        <v>29791</v>
      </c>
      <c r="E5" s="35">
        <f t="shared" si="0"/>
        <v>107.6056338028169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395</v>
      </c>
      <c r="D7" s="34">
        <v>33778</v>
      </c>
      <c r="E7" s="35">
        <f>C7/C$3*100</f>
        <v>111.26760563380283</v>
      </c>
      <c r="F7" s="35">
        <f t="shared" si="0"/>
        <v>128.29687025220298</v>
      </c>
    </row>
    <row r="8" spans="2:8">
      <c r="B8" s="32">
        <v>1911</v>
      </c>
      <c r="C8" s="37">
        <v>396</v>
      </c>
      <c r="D8" s="34">
        <v>36921</v>
      </c>
      <c r="E8" s="35">
        <f t="shared" si="0"/>
        <v>111.54929577464789</v>
      </c>
      <c r="F8" s="35">
        <f t="shared" si="0"/>
        <v>140.23473108477666</v>
      </c>
    </row>
    <row r="9" spans="2:8">
      <c r="B9" s="32">
        <v>1921</v>
      </c>
      <c r="C9" s="37">
        <v>383</v>
      </c>
      <c r="D9" s="34">
        <v>37856</v>
      </c>
      <c r="E9" s="35">
        <f t="shared" si="0"/>
        <v>107.88732394366195</v>
      </c>
      <c r="F9" s="35">
        <f t="shared" si="0"/>
        <v>143.7860832573686</v>
      </c>
    </row>
    <row r="10" spans="2:8">
      <c r="B10" s="38">
        <v>1931</v>
      </c>
      <c r="C10" s="37">
        <v>377</v>
      </c>
      <c r="D10" s="34">
        <v>41043</v>
      </c>
      <c r="E10" s="35">
        <f t="shared" si="0"/>
        <v>106.19718309859154</v>
      </c>
      <c r="F10" s="35">
        <f t="shared" si="0"/>
        <v>155.89106654512307</v>
      </c>
    </row>
    <row r="11" spans="2:8">
      <c r="B11" s="38">
        <v>1936</v>
      </c>
      <c r="C11" s="37">
        <v>388</v>
      </c>
      <c r="D11" s="34">
        <v>42399</v>
      </c>
      <c r="E11" s="35">
        <f t="shared" si="0"/>
        <v>109.29577464788733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407</v>
      </c>
      <c r="D13" s="34">
        <v>47516</v>
      </c>
      <c r="E13" s="35">
        <f t="shared" si="0"/>
        <v>114.64788732394366</v>
      </c>
      <c r="F13" s="35">
        <f t="shared" si="0"/>
        <v>180.47705864478883</v>
      </c>
    </row>
    <row r="14" spans="2:8">
      <c r="B14" s="38">
        <v>1961</v>
      </c>
      <c r="C14" s="37">
        <v>358</v>
      </c>
      <c r="D14" s="34">
        <v>50624</v>
      </c>
      <c r="E14" s="35">
        <f t="shared" si="0"/>
        <v>100.84507042253522</v>
      </c>
      <c r="F14" s="35">
        <f t="shared" si="0"/>
        <v>192.28198116074142</v>
      </c>
    </row>
    <row r="15" spans="2:8">
      <c r="B15" s="38">
        <v>1971</v>
      </c>
      <c r="C15" s="37">
        <v>320</v>
      </c>
      <c r="D15" s="34">
        <v>54137</v>
      </c>
      <c r="E15" s="35">
        <f t="shared" si="0"/>
        <v>90.140845070422543</v>
      </c>
      <c r="F15" s="35">
        <f t="shared" si="0"/>
        <v>205.62518991188088</v>
      </c>
    </row>
    <row r="16" spans="2:8">
      <c r="B16" s="38">
        <v>1981</v>
      </c>
      <c r="C16" s="37">
        <v>328</v>
      </c>
      <c r="D16" s="34">
        <v>56557</v>
      </c>
      <c r="E16" s="35">
        <f t="shared" si="0"/>
        <v>92.394366197183103</v>
      </c>
      <c r="F16" s="35">
        <f t="shared" si="0"/>
        <v>214.81692494682468</v>
      </c>
    </row>
    <row r="17" spans="2:8">
      <c r="B17" s="38">
        <v>1991</v>
      </c>
      <c r="C17" s="37">
        <v>331</v>
      </c>
      <c r="D17" s="34">
        <v>56778.031000000003</v>
      </c>
      <c r="E17" s="35">
        <f t="shared" si="0"/>
        <v>93.239436619718305</v>
      </c>
      <c r="F17" s="35">
        <f t="shared" si="0"/>
        <v>215.65645320571255</v>
      </c>
      <c r="H17" s="18" t="s">
        <v>11</v>
      </c>
    </row>
    <row r="18" spans="2:8">
      <c r="B18" s="38">
        <v>2001</v>
      </c>
      <c r="C18" s="37">
        <v>321</v>
      </c>
      <c r="D18" s="34">
        <v>56996</v>
      </c>
      <c r="E18" s="35">
        <f t="shared" si="0"/>
        <v>90.422535211267601</v>
      </c>
      <c r="F18" s="35">
        <f t="shared" si="0"/>
        <v>216.48435126101489</v>
      </c>
      <c r="H18" s="218" t="s">
        <v>268</v>
      </c>
    </row>
    <row r="19" spans="2:8">
      <c r="B19" s="38">
        <v>2011</v>
      </c>
      <c r="C19" s="37">
        <v>314</v>
      </c>
      <c r="D19" s="34">
        <v>59433.743999999999</v>
      </c>
      <c r="E19" s="35">
        <f t="shared" si="0"/>
        <v>88.450704225352112</v>
      </c>
      <c r="F19" s="35">
        <f t="shared" si="0"/>
        <v>225.74348222424794</v>
      </c>
    </row>
    <row r="20" spans="2:8">
      <c r="B20" s="38">
        <v>2021</v>
      </c>
      <c r="C20" s="37">
        <v>292</v>
      </c>
      <c r="D20" s="34">
        <v>59030</v>
      </c>
      <c r="E20" s="35">
        <f t="shared" si="0"/>
        <v>82.25352112676056</v>
      </c>
      <c r="F20" s="35">
        <f t="shared" si="0"/>
        <v>224.20996657550899</v>
      </c>
      <c r="H20" s="16"/>
    </row>
    <row r="21" spans="2:8">
      <c r="B21" s="38">
        <v>2024</v>
      </c>
      <c r="C21" s="37">
        <v>288</v>
      </c>
      <c r="D21" s="34">
        <v>58943</v>
      </c>
      <c r="E21" s="35">
        <f t="shared" si="0"/>
        <v>81.126760563380287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13" ht="14.4" customHeight="1">
      <c r="B2" s="58"/>
      <c r="C2" s="229" t="s">
        <v>13</v>
      </c>
      <c r="D2" s="229"/>
      <c r="E2" s="229"/>
      <c r="F2" s="229"/>
      <c r="G2" s="229"/>
      <c r="I2" s="232" t="s">
        <v>14</v>
      </c>
      <c r="J2" s="233"/>
      <c r="K2" s="234"/>
    </row>
    <row r="3" spans="2:13" ht="53.4" customHeight="1"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I3" s="45"/>
      <c r="J3" s="42" t="s">
        <v>9</v>
      </c>
      <c r="K3" s="42" t="s">
        <v>10</v>
      </c>
      <c r="M3" s="55" t="s">
        <v>260</v>
      </c>
    </row>
    <row r="4" spans="2:13">
      <c r="C4" s="27">
        <v>1926</v>
      </c>
      <c r="D4" s="28">
        <v>11.35</v>
      </c>
      <c r="E4" s="28">
        <v>0.74338018960444585</v>
      </c>
      <c r="F4" s="28">
        <v>-3.8157894736842102</v>
      </c>
      <c r="G4" s="28">
        <v>8.2775907159202351</v>
      </c>
      <c r="I4" s="46" t="s">
        <v>20</v>
      </c>
      <c r="J4" s="47">
        <v>-8.3541656823938073</v>
      </c>
      <c r="K4" s="131">
        <v>-5.1860056371856853</v>
      </c>
      <c r="M4" s="23"/>
    </row>
    <row r="5" spans="2:13">
      <c r="C5" s="27">
        <v>1927</v>
      </c>
      <c r="D5" s="28">
        <v>10.977859778597786</v>
      </c>
      <c r="E5" s="28">
        <v>1.6462221062247162</v>
      </c>
      <c r="F5" s="28">
        <v>-3.3157617290458616</v>
      </c>
      <c r="G5" s="28">
        <v>9.3083201557766397</v>
      </c>
      <c r="I5" s="46" t="s">
        <v>21</v>
      </c>
      <c r="J5" s="47">
        <v>1.8206480247098706</v>
      </c>
      <c r="K5" s="131">
        <v>3.5610658215673934</v>
      </c>
      <c r="M5" s="23"/>
    </row>
    <row r="6" spans="2:13">
      <c r="C6" s="27">
        <v>1928</v>
      </c>
      <c r="D6" s="28">
        <v>9.0021119324181633</v>
      </c>
      <c r="E6" s="28">
        <v>1.2118252262811746</v>
      </c>
      <c r="F6" s="28">
        <v>-3.6826821541710668</v>
      </c>
      <c r="G6" s="28">
        <v>6.5312550045282709</v>
      </c>
      <c r="I6" s="46" t="s">
        <v>19</v>
      </c>
      <c r="J6" s="47">
        <v>-8.697206171442188</v>
      </c>
      <c r="K6" s="131">
        <v>-2.3619615210242557</v>
      </c>
      <c r="M6" s="23"/>
    </row>
    <row r="7" spans="2:13">
      <c r="C7" s="27">
        <v>1929</v>
      </c>
      <c r="D7" s="28">
        <v>10.703331570597568</v>
      </c>
      <c r="E7" s="28">
        <v>1.7026254224070705</v>
      </c>
      <c r="F7" s="28">
        <v>-0.82231623479640403</v>
      </c>
      <c r="G7" s="28">
        <v>11.583640758208235</v>
      </c>
      <c r="I7" s="118"/>
      <c r="K7" s="88"/>
      <c r="M7" s="23"/>
    </row>
    <row r="8" spans="2:13">
      <c r="C8" s="27">
        <v>1930</v>
      </c>
      <c r="D8" s="28">
        <v>15.611758474576272</v>
      </c>
      <c r="E8" s="28">
        <v>-0.77047798171087623</v>
      </c>
      <c r="F8" s="28">
        <v>-0.23040254237288135</v>
      </c>
      <c r="G8" s="28">
        <v>14.610877950492515</v>
      </c>
      <c r="I8" s="118"/>
      <c r="K8" s="88"/>
      <c r="M8" s="23"/>
    </row>
    <row r="9" spans="2:13">
      <c r="C9" s="29">
        <v>1931</v>
      </c>
      <c r="D9" s="28">
        <v>10.246684350132625</v>
      </c>
      <c r="E9" s="28">
        <v>-1.9728155339805826</v>
      </c>
      <c r="F9" s="28">
        <v>0.65517241379310354</v>
      </c>
      <c r="G9" s="28">
        <v>8.9290412299451454</v>
      </c>
      <c r="I9" s="118"/>
      <c r="J9" s="88"/>
      <c r="K9" s="88"/>
      <c r="M9" s="23"/>
    </row>
    <row r="10" spans="2:13">
      <c r="C10" s="27">
        <v>1932</v>
      </c>
      <c r="D10" s="28">
        <v>11.42668776371308</v>
      </c>
      <c r="E10" s="28">
        <v>-1.9375804375804375</v>
      </c>
      <c r="F10" s="28">
        <v>0.67246835443037978</v>
      </c>
      <c r="G10" s="28">
        <v>10.161575680563022</v>
      </c>
      <c r="I10" s="119"/>
      <c r="J10" s="88"/>
      <c r="K10" s="88"/>
      <c r="M10" s="23"/>
    </row>
    <row r="11" spans="2:13">
      <c r="C11" s="27">
        <v>1933</v>
      </c>
      <c r="D11" s="28">
        <v>14.294703723125327</v>
      </c>
      <c r="E11" s="28">
        <v>-0.12987843889955214</v>
      </c>
      <c r="F11" s="28">
        <v>0.17042475091767173</v>
      </c>
      <c r="G11" s="28">
        <v>14.335250035143446</v>
      </c>
      <c r="I11" s="118"/>
      <c r="J11" s="88"/>
      <c r="K11" s="88"/>
      <c r="M11" s="23"/>
    </row>
    <row r="12" spans="2:13" ht="14.4">
      <c r="C12" s="27">
        <v>1934</v>
      </c>
      <c r="D12" s="28">
        <v>12.299270072992702</v>
      </c>
      <c r="E12" s="28">
        <v>-1.3409669211195929</v>
      </c>
      <c r="F12" s="28">
        <v>-0.3232533889468196</v>
      </c>
      <c r="G12" s="28">
        <v>10.63504976292629</v>
      </c>
      <c r="I12" s="120"/>
      <c r="J12" s="120"/>
      <c r="K12" s="120"/>
      <c r="M12" s="23"/>
    </row>
    <row r="13" spans="2:13">
      <c r="C13" s="27">
        <v>1935</v>
      </c>
      <c r="D13" s="28">
        <v>12.677553136340073</v>
      </c>
      <c r="E13" s="28">
        <v>-1.9196710942441493</v>
      </c>
      <c r="F13" s="28">
        <v>-1.3167444271643338</v>
      </c>
      <c r="G13" s="28">
        <v>9.4411376149315895</v>
      </c>
      <c r="I13" s="230"/>
      <c r="J13" s="230"/>
      <c r="K13" s="230"/>
      <c r="M13" s="23"/>
    </row>
    <row r="14" spans="2:13">
      <c r="C14" s="27">
        <v>1936</v>
      </c>
      <c r="D14" s="28">
        <v>11.938144329896907</v>
      </c>
      <c r="E14" s="28">
        <v>-0.91257861635220128</v>
      </c>
      <c r="F14" s="28">
        <v>-1.0824742268041239</v>
      </c>
      <c r="G14" s="28">
        <v>9.9430914867405829</v>
      </c>
      <c r="I14" s="117"/>
      <c r="J14" s="117"/>
      <c r="K14" s="117"/>
      <c r="M14" s="23"/>
    </row>
    <row r="15" spans="2:13">
      <c r="C15" s="27">
        <v>1937</v>
      </c>
      <c r="D15" s="28">
        <v>10.784380887138209</v>
      </c>
      <c r="E15" s="28">
        <v>-3.6084196458402937</v>
      </c>
      <c r="F15" s="28">
        <v>-1.5362219558143517</v>
      </c>
      <c r="G15" s="28">
        <v>5.6397392854835635</v>
      </c>
      <c r="I15" s="118"/>
      <c r="J15" s="88"/>
      <c r="K15" s="88"/>
      <c r="M15" s="23"/>
    </row>
    <row r="16" spans="2:13">
      <c r="C16" s="27">
        <v>1938</v>
      </c>
      <c r="D16" s="28">
        <v>8.7316490269716631</v>
      </c>
      <c r="E16" s="28">
        <v>-2.2876279224561111</v>
      </c>
      <c r="F16" s="28">
        <v>-1.5978149539091842</v>
      </c>
      <c r="G16" s="28">
        <v>4.8462061506063678</v>
      </c>
      <c r="I16" s="118"/>
      <c r="J16" s="88"/>
      <c r="K16" s="88"/>
      <c r="M16" s="23"/>
    </row>
    <row r="17" spans="3:17">
      <c r="C17" s="27">
        <v>1939</v>
      </c>
      <c r="D17" s="28">
        <v>12.978560490045941</v>
      </c>
      <c r="E17" s="28">
        <v>-3.0140477374440575</v>
      </c>
      <c r="F17" s="28">
        <v>0.14548238897396631</v>
      </c>
      <c r="G17" s="28">
        <v>10.109995141575851</v>
      </c>
      <c r="I17" s="118"/>
      <c r="J17" s="88"/>
      <c r="K17" s="88"/>
      <c r="M17" s="40" t="s">
        <v>22</v>
      </c>
    </row>
    <row r="18" spans="3:17">
      <c r="C18" s="27">
        <v>1940</v>
      </c>
      <c r="D18" s="28">
        <v>10.771709633649932</v>
      </c>
      <c r="E18" s="28">
        <v>-0.58325765706265997</v>
      </c>
      <c r="F18" s="28">
        <v>0.1246607869742198</v>
      </c>
      <c r="G18" s="28">
        <v>10.313112763561492</v>
      </c>
      <c r="I18" s="118"/>
      <c r="J18" s="88"/>
      <c r="K18" s="88"/>
      <c r="M18" s="40" t="s">
        <v>12</v>
      </c>
      <c r="N18" s="40"/>
      <c r="O18" s="40"/>
      <c r="P18" s="40"/>
      <c r="Q18" s="40"/>
    </row>
    <row r="19" spans="3:17">
      <c r="C19" s="29">
        <v>1941</v>
      </c>
      <c r="D19" s="28">
        <v>6.748098055790364</v>
      </c>
      <c r="E19" s="28">
        <v>-2.521998355263158</v>
      </c>
      <c r="F19" s="28">
        <v>0.12426035502958581</v>
      </c>
      <c r="G19" s="28">
        <v>4.3503600555567914</v>
      </c>
      <c r="I19" s="118"/>
      <c r="J19" s="88"/>
      <c r="K19" s="88"/>
    </row>
    <row r="20" spans="3:17">
      <c r="C20" s="27">
        <v>1942</v>
      </c>
      <c r="D20" s="28">
        <v>5.2350859453993932</v>
      </c>
      <c r="E20" s="28">
        <v>-0.97689850086016217</v>
      </c>
      <c r="F20" s="28">
        <v>0.10111223458038422</v>
      </c>
      <c r="G20" s="28">
        <v>4.3592996791196148</v>
      </c>
      <c r="M20" s="23"/>
    </row>
    <row r="21" spans="3:17">
      <c r="C21" s="27">
        <v>1943</v>
      </c>
      <c r="D21" s="28">
        <v>2.1871325382160256</v>
      </c>
      <c r="E21" s="28">
        <v>2.7174800065284805</v>
      </c>
      <c r="F21" s="28">
        <v>0</v>
      </c>
      <c r="G21" s="28">
        <v>4.9046125447445057</v>
      </c>
      <c r="M21" s="23"/>
    </row>
    <row r="22" spans="3:17">
      <c r="C22" s="27">
        <v>1944</v>
      </c>
      <c r="D22" s="28">
        <v>4.5185867381111855</v>
      </c>
      <c r="E22" s="28">
        <v>-0.3194862206324689</v>
      </c>
      <c r="F22" s="28">
        <v>0</v>
      </c>
      <c r="G22" s="28">
        <v>4.1991005174787164</v>
      </c>
      <c r="M22" s="23"/>
    </row>
    <row r="23" spans="3:17">
      <c r="C23" s="27">
        <v>1945</v>
      </c>
      <c r="D23" s="28">
        <v>5.4381572358537804</v>
      </c>
      <c r="E23" s="28">
        <v>0.16095724003887268</v>
      </c>
      <c r="F23" s="28">
        <v>0</v>
      </c>
      <c r="G23" s="28">
        <v>5.5991144758926534</v>
      </c>
      <c r="I23" s="228"/>
      <c r="J23" s="231"/>
      <c r="K23" s="231"/>
      <c r="L23" s="122"/>
      <c r="M23" s="23"/>
      <c r="P23" s="87"/>
    </row>
    <row r="24" spans="3:17">
      <c r="C24" s="27">
        <v>1946</v>
      </c>
      <c r="D24" s="28">
        <v>10.1630615640599</v>
      </c>
      <c r="E24" s="28">
        <v>-2.5691811214199274</v>
      </c>
      <c r="F24" s="28">
        <v>-4.4850249584026614</v>
      </c>
      <c r="G24" s="28">
        <v>3.1088554842373117</v>
      </c>
      <c r="I24" s="228"/>
      <c r="J24" s="121"/>
      <c r="K24" s="121"/>
      <c r="L24" s="121"/>
      <c r="M24" s="23"/>
    </row>
    <row r="25" spans="3:17">
      <c r="C25" s="27">
        <v>1947</v>
      </c>
      <c r="D25" s="28">
        <v>11.8651517664621</v>
      </c>
      <c r="E25" s="28">
        <v>-2.8626828484166533</v>
      </c>
      <c r="F25" s="28">
        <v>-8.4317465583015423</v>
      </c>
      <c r="G25" s="28">
        <v>0.57072235974390395</v>
      </c>
      <c r="I25" s="122"/>
      <c r="J25" s="123"/>
      <c r="K25" s="123"/>
      <c r="L25" s="124"/>
      <c r="M25" s="23"/>
    </row>
    <row r="26" spans="3:17">
      <c r="C26" s="27">
        <v>1948</v>
      </c>
      <c r="D26" s="28">
        <v>14.642857142857142</v>
      </c>
      <c r="E26" s="28">
        <v>-2.1643045880374729</v>
      </c>
      <c r="F26" s="28">
        <v>-9.21875</v>
      </c>
      <c r="G26" s="28">
        <v>3.2598025548196699</v>
      </c>
      <c r="I26" s="41"/>
      <c r="J26" s="43"/>
      <c r="K26" s="43"/>
      <c r="L26" s="44"/>
      <c r="M26" s="23"/>
    </row>
    <row r="27" spans="3:17">
      <c r="C27" s="27">
        <v>1949</v>
      </c>
      <c r="D27" s="28">
        <v>13.3855282676776</v>
      </c>
      <c r="E27" s="28">
        <v>-2.2596920867900447</v>
      </c>
      <c r="F27" s="28">
        <v>-13.701994395912312</v>
      </c>
      <c r="G27" s="28">
        <v>-2.5761582150247566</v>
      </c>
      <c r="I27" s="41"/>
      <c r="J27" s="43"/>
      <c r="K27" s="43"/>
      <c r="L27" s="44"/>
      <c r="M27" s="23"/>
    </row>
    <row r="28" spans="3:17">
      <c r="C28" s="27">
        <v>1950</v>
      </c>
      <c r="D28" s="28">
        <v>12.214919487348013</v>
      </c>
      <c r="E28" s="28">
        <v>-2.782921401891441</v>
      </c>
      <c r="F28" s="28">
        <v>-16.513309234308249</v>
      </c>
      <c r="G28" s="28">
        <v>-7.0813111488516771</v>
      </c>
      <c r="L28" s="44"/>
      <c r="M28" s="23"/>
    </row>
    <row r="29" spans="3:17">
      <c r="C29" s="29">
        <v>1951</v>
      </c>
      <c r="D29" s="28">
        <v>9.0073710073710078</v>
      </c>
      <c r="E29" s="28">
        <v>-3.1900237529691213</v>
      </c>
      <c r="F29" s="28">
        <v>-19.297297297297295</v>
      </c>
      <c r="G29" s="28">
        <v>-13.479950042895409</v>
      </c>
      <c r="L29" s="44"/>
      <c r="M29" s="23"/>
    </row>
    <row r="30" spans="3:17">
      <c r="C30" s="27">
        <v>1952</v>
      </c>
      <c r="D30" s="28">
        <v>9.8124238733252138</v>
      </c>
      <c r="E30" s="28">
        <v>-1.8501547250654606</v>
      </c>
      <c r="F30" s="28">
        <v>-18.567600487210719</v>
      </c>
      <c r="G30" s="28">
        <v>-10.605331338950965</v>
      </c>
      <c r="L30" s="41"/>
      <c r="M30" s="23"/>
    </row>
    <row r="31" spans="3:17">
      <c r="C31" s="27">
        <v>1953</v>
      </c>
      <c r="D31" s="28">
        <v>8.5835762876579196</v>
      </c>
      <c r="E31" s="28">
        <v>-2.7962255136168181</v>
      </c>
      <c r="F31" s="28">
        <v>-10.792031098153547</v>
      </c>
      <c r="G31" s="28">
        <v>-5.0046803241124458</v>
      </c>
      <c r="L31" s="41"/>
      <c r="M31" s="23"/>
    </row>
    <row r="32" spans="3:17">
      <c r="C32" s="27">
        <v>1954</v>
      </c>
      <c r="D32" s="28">
        <v>10.559533924019906</v>
      </c>
      <c r="E32" s="28">
        <v>-3.7741732377897041</v>
      </c>
      <c r="F32" s="28">
        <v>-16.492292753974997</v>
      </c>
      <c r="G32" s="28">
        <v>-9.7069320677447948</v>
      </c>
      <c r="I32" s="41"/>
      <c r="J32" s="41"/>
      <c r="K32" s="41"/>
      <c r="L32" s="41"/>
      <c r="M32" s="23"/>
    </row>
    <row r="33" spans="3:13">
      <c r="C33" s="27">
        <v>1955</v>
      </c>
      <c r="D33" s="28">
        <v>9.6676001461098267</v>
      </c>
      <c r="E33" s="28">
        <v>-4.6744010848274824</v>
      </c>
      <c r="F33" s="28">
        <v>-19.807622062583711</v>
      </c>
      <c r="G33" s="28">
        <v>-14.814423001301368</v>
      </c>
      <c r="M33" s="23"/>
    </row>
    <row r="34" spans="3:13">
      <c r="C34" s="27">
        <v>1956</v>
      </c>
      <c r="D34" s="28">
        <v>7.9317591791321549</v>
      </c>
      <c r="E34" s="28">
        <v>-5.4861933837601384</v>
      </c>
      <c r="F34" s="28">
        <v>-19.81950797379157</v>
      </c>
      <c r="G34" s="28">
        <v>-17.373942178419554</v>
      </c>
      <c r="M34" s="23"/>
    </row>
    <row r="35" spans="3:13">
      <c r="C35" s="27">
        <v>1957</v>
      </c>
      <c r="D35" s="28">
        <v>7.794884845400178</v>
      </c>
      <c r="E35" s="28">
        <v>-5.7467662150121361</v>
      </c>
      <c r="F35" s="28">
        <v>-21.488739025321287</v>
      </c>
      <c r="G35" s="28">
        <v>-19.440620394933244</v>
      </c>
      <c r="M35" s="23"/>
    </row>
    <row r="36" spans="3:13">
      <c r="C36" s="27">
        <v>1958</v>
      </c>
      <c r="D36" s="28">
        <v>8.5912179822268691</v>
      </c>
      <c r="E36" s="28">
        <v>-5.9798745263680972</v>
      </c>
      <c r="F36" s="28">
        <v>-19.926816518557239</v>
      </c>
      <c r="G36" s="28">
        <v>-17.315473062698466</v>
      </c>
      <c r="M36" s="23"/>
    </row>
    <row r="37" spans="3:13">
      <c r="C37" s="27">
        <v>1959</v>
      </c>
      <c r="D37" s="28">
        <v>8.9989350372736947</v>
      </c>
      <c r="E37" s="28">
        <v>-7.2866273969169066</v>
      </c>
      <c r="F37" s="28">
        <v>-16.315228966986155</v>
      </c>
      <c r="G37" s="28">
        <v>-14.602921326629367</v>
      </c>
      <c r="M37" s="23"/>
    </row>
    <row r="38" spans="3:13">
      <c r="C38" s="27">
        <v>1960</v>
      </c>
      <c r="D38" s="28">
        <v>9.581357539628776</v>
      </c>
      <c r="E38" s="28">
        <v>-7.7843440887400055</v>
      </c>
      <c r="F38" s="28">
        <v>-22.09998645170031</v>
      </c>
      <c r="G38" s="28">
        <v>-20.302973000811541</v>
      </c>
      <c r="M38" s="23"/>
    </row>
    <row r="39" spans="3:13">
      <c r="C39" s="29">
        <v>1961</v>
      </c>
      <c r="D39" s="28">
        <v>8.430296377607025</v>
      </c>
      <c r="E39" s="28">
        <v>-11.753056546102904</v>
      </c>
      <c r="F39" s="28">
        <v>-19.95060373216246</v>
      </c>
      <c r="G39" s="28">
        <v>-23.273363900658339</v>
      </c>
      <c r="M39" s="23"/>
    </row>
    <row r="40" spans="3:13">
      <c r="C40" s="27">
        <v>1962</v>
      </c>
      <c r="D40" s="28">
        <v>7.360532889258951</v>
      </c>
      <c r="E40" s="28">
        <v>-6.3863287250384024</v>
      </c>
      <c r="F40" s="28">
        <v>-16.705523175131837</v>
      </c>
      <c r="G40" s="28">
        <v>-15.731319010911289</v>
      </c>
      <c r="M40" s="23"/>
    </row>
    <row r="41" spans="3:13">
      <c r="C41" s="27">
        <v>1963</v>
      </c>
      <c r="D41" s="28">
        <v>6.3090248672813631</v>
      </c>
      <c r="E41" s="28">
        <v>-6.0182507550928603</v>
      </c>
      <c r="F41" s="28">
        <v>-8.4744341994970664</v>
      </c>
      <c r="G41" s="28">
        <v>-8.1836600873085636</v>
      </c>
      <c r="M41" s="23"/>
    </row>
    <row r="42" spans="3:13">
      <c r="C42" s="27">
        <v>1964</v>
      </c>
      <c r="D42" s="28">
        <v>8.261478163493841</v>
      </c>
      <c r="E42" s="28">
        <v>-4.1604898485336772</v>
      </c>
      <c r="F42" s="28">
        <v>-9.9076147816349369</v>
      </c>
      <c r="G42" s="28">
        <v>-5.8066264666747731</v>
      </c>
      <c r="M42" s="23"/>
    </row>
    <row r="43" spans="3:13">
      <c r="C43" s="27">
        <v>1965</v>
      </c>
      <c r="D43" s="28">
        <v>6.7020533594077385</v>
      </c>
      <c r="E43" s="28">
        <v>-1.9020247360093003</v>
      </c>
      <c r="F43" s="28">
        <v>-11.325604134655679</v>
      </c>
      <c r="G43" s="28">
        <v>-6.5255755112572409</v>
      </c>
      <c r="M43" s="23"/>
    </row>
    <row r="44" spans="3:13">
      <c r="C44" s="27">
        <v>1966</v>
      </c>
      <c r="D44" s="28">
        <v>6.5693020643168092</v>
      </c>
      <c r="E44" s="28">
        <v>-2.4446533337655181</v>
      </c>
      <c r="F44" s="28">
        <v>-10.237326218227778</v>
      </c>
      <c r="G44" s="28">
        <v>-6.1126774876764873</v>
      </c>
      <c r="M44" s="23"/>
    </row>
    <row r="45" spans="3:13">
      <c r="C45" s="27">
        <v>1967</v>
      </c>
      <c r="D45" s="28">
        <v>5.7471590909090908</v>
      </c>
      <c r="E45" s="28">
        <v>-3.2216864329466963</v>
      </c>
      <c r="F45" s="28">
        <v>-9.75</v>
      </c>
      <c r="G45" s="28">
        <v>-7.2245273420376055</v>
      </c>
      <c r="M45" s="23"/>
    </row>
    <row r="46" spans="3:13">
      <c r="C46" s="27">
        <v>1968</v>
      </c>
      <c r="D46" s="28">
        <v>4.8767833981841768</v>
      </c>
      <c r="E46" s="28">
        <v>-3.3415265624487924</v>
      </c>
      <c r="F46" s="28">
        <v>-7.7561608300907912</v>
      </c>
      <c r="G46" s="28">
        <v>-6.2209039943554068</v>
      </c>
      <c r="M46" s="23"/>
    </row>
    <row r="47" spans="3:13">
      <c r="C47" s="27">
        <v>1969</v>
      </c>
      <c r="D47" s="28">
        <v>4.375548405966657</v>
      </c>
      <c r="E47" s="28">
        <v>-2.9643304542757303</v>
      </c>
      <c r="F47" s="28">
        <v>-5.7648435214975136</v>
      </c>
      <c r="G47" s="28">
        <v>-4.3536255698065869</v>
      </c>
      <c r="M47" s="23"/>
    </row>
    <row r="48" spans="3:13">
      <c r="C48" s="27">
        <v>1970</v>
      </c>
      <c r="D48" s="28">
        <v>3.8743299583085169</v>
      </c>
      <c r="E48" s="28">
        <v>-2.6501626070219686</v>
      </c>
      <c r="F48" s="28">
        <v>-2.5610482430017867</v>
      </c>
      <c r="G48" s="28">
        <v>-1.3368808917152384</v>
      </c>
      <c r="M48" s="23"/>
    </row>
    <row r="49" spans="3:13">
      <c r="C49" s="29">
        <v>1971</v>
      </c>
      <c r="D49" s="28">
        <v>3.6425085638676595</v>
      </c>
      <c r="E49" s="28">
        <v>-1.9983309319008169</v>
      </c>
      <c r="F49" s="28">
        <v>-3.178027606059032</v>
      </c>
      <c r="G49" s="28">
        <v>-1.5338499740921894</v>
      </c>
      <c r="M49" s="23"/>
    </row>
    <row r="50" spans="3:13">
      <c r="C50" s="27">
        <v>1972</v>
      </c>
      <c r="D50" s="28">
        <v>3.6342026824471132</v>
      </c>
      <c r="E50" s="28">
        <v>-3.0321416372005099</v>
      </c>
      <c r="F50" s="28">
        <v>0.24955898248563868</v>
      </c>
      <c r="G50" s="28">
        <v>0.85162002773224199</v>
      </c>
      <c r="M50" s="23"/>
    </row>
    <row r="51" spans="3:13">
      <c r="C51" s="27">
        <v>1973</v>
      </c>
      <c r="D51" s="28">
        <v>3.4703721251757322</v>
      </c>
      <c r="E51" s="28">
        <v>4.3185472282849311</v>
      </c>
      <c r="F51" s="28">
        <v>0.31379371946530793</v>
      </c>
      <c r="G51" s="28">
        <v>8.1027130729259706</v>
      </c>
      <c r="M51" s="23"/>
    </row>
    <row r="52" spans="3:13">
      <c r="C52" s="27">
        <v>1974</v>
      </c>
      <c r="D52" s="28">
        <v>4.0625942743102019</v>
      </c>
      <c r="E52" s="28">
        <v>-2.2153979439498133</v>
      </c>
      <c r="F52" s="28">
        <v>-0.25681289015060688</v>
      </c>
      <c r="G52" s="28">
        <v>1.5903834402097818</v>
      </c>
      <c r="M52" s="23"/>
    </row>
    <row r="53" spans="3:13">
      <c r="C53" s="27">
        <v>1975</v>
      </c>
      <c r="D53" s="28">
        <v>2.586472655527468</v>
      </c>
      <c r="E53" s="28">
        <v>-2.9625747579998767</v>
      </c>
      <c r="F53" s="28">
        <v>2.8639250262038347</v>
      </c>
      <c r="G53" s="28">
        <v>2.487822923731426</v>
      </c>
      <c r="M53" s="23"/>
    </row>
    <row r="54" spans="3:13">
      <c r="C54" s="27">
        <v>1976</v>
      </c>
      <c r="D54" s="28">
        <v>2.4281953437049038</v>
      </c>
      <c r="E54" s="28">
        <v>-2.8492874476132224</v>
      </c>
      <c r="F54" s="28">
        <v>1.1341823820596322</v>
      </c>
      <c r="G54" s="28">
        <v>0.71309027815131354</v>
      </c>
      <c r="M54" s="23"/>
    </row>
    <row r="55" spans="3:13">
      <c r="C55" s="27">
        <v>1977</v>
      </c>
      <c r="D55" s="28">
        <v>2.4027410862596308</v>
      </c>
      <c r="E55" s="28">
        <v>-2.1698223074895648</v>
      </c>
      <c r="F55" s="28">
        <v>1.541554548965044</v>
      </c>
      <c r="G55" s="28">
        <v>1.7744733277351099</v>
      </c>
      <c r="M55" s="23"/>
    </row>
    <row r="56" spans="3:13">
      <c r="C56" s="27">
        <v>1978</v>
      </c>
      <c r="D56" s="28">
        <v>2.1182911228929804</v>
      </c>
      <c r="E56" s="28">
        <v>-1.7514874652491743</v>
      </c>
      <c r="F56" s="28">
        <v>0.98425648134421317</v>
      </c>
      <c r="G56" s="28">
        <v>1.3510601389880192</v>
      </c>
      <c r="M56" s="23"/>
    </row>
    <row r="57" spans="3:13">
      <c r="C57" s="27">
        <v>1979</v>
      </c>
      <c r="D57" s="28">
        <v>1.3908990667860319</v>
      </c>
      <c r="E57" s="28">
        <v>-1.2200869006895017</v>
      </c>
      <c r="F57" s="28">
        <v>1.0309734310826288</v>
      </c>
      <c r="G57" s="28">
        <v>1.2017855971791591</v>
      </c>
      <c r="M57" s="23"/>
    </row>
    <row r="58" spans="3:13">
      <c r="C58" s="27">
        <v>1980</v>
      </c>
      <c r="D58" s="28">
        <v>0.65813728865718668</v>
      </c>
      <c r="E58" s="28">
        <v>-0.5789170594669697</v>
      </c>
      <c r="F58" s="28">
        <v>0.98415900109384857</v>
      </c>
      <c r="G58" s="28">
        <v>1.0633792302840654</v>
      </c>
      <c r="M58" s="23"/>
    </row>
    <row r="59" spans="3:13">
      <c r="C59" s="29">
        <v>1981</v>
      </c>
      <c r="D59" s="28">
        <v>1.5109973801255103</v>
      </c>
      <c r="E59" s="28">
        <v>-1.7211966124413574</v>
      </c>
      <c r="F59" s="28">
        <v>0.53006762931822338</v>
      </c>
      <c r="G59" s="28">
        <v>0.31986839700237635</v>
      </c>
      <c r="M59" s="23"/>
    </row>
    <row r="60" spans="3:13">
      <c r="C60" s="27">
        <v>1982</v>
      </c>
      <c r="D60" s="28">
        <v>1.7150046149768947</v>
      </c>
      <c r="E60" s="28">
        <v>-0.97173440884126006</v>
      </c>
      <c r="F60" s="28">
        <v>1.5078637378571276</v>
      </c>
      <c r="G60" s="28">
        <v>2.2511339439927625</v>
      </c>
      <c r="M60" s="23"/>
    </row>
    <row r="61" spans="3:13">
      <c r="C61" s="27">
        <v>1983</v>
      </c>
      <c r="D61" s="28">
        <v>1.1141484678936506</v>
      </c>
      <c r="E61" s="28">
        <v>1.6742668233374531</v>
      </c>
      <c r="F61" s="28">
        <v>1.3728987951367115</v>
      </c>
      <c r="G61" s="28">
        <v>4.1613140863678151</v>
      </c>
      <c r="M61" s="23"/>
    </row>
    <row r="62" spans="3:13">
      <c r="C62" s="27">
        <v>1984</v>
      </c>
      <c r="D62" s="28">
        <v>0.84210014303542136</v>
      </c>
      <c r="E62" s="28">
        <v>0.29184698097978501</v>
      </c>
      <c r="F62" s="28">
        <v>1.3984334505281366</v>
      </c>
      <c r="G62" s="28">
        <v>2.532380574543343</v>
      </c>
      <c r="M62" s="23"/>
    </row>
    <row r="63" spans="3:13">
      <c r="C63" s="27">
        <v>1985</v>
      </c>
      <c r="D63" s="28">
        <v>1.090174761998755</v>
      </c>
      <c r="E63" s="28">
        <v>0.10324774904723584</v>
      </c>
      <c r="F63" s="28">
        <v>0.65289017779869729</v>
      </c>
      <c r="G63" s="28">
        <v>1.8463126888446881</v>
      </c>
      <c r="M63" s="23"/>
    </row>
    <row r="64" spans="3:13">
      <c r="C64" s="27">
        <v>1986</v>
      </c>
      <c r="D64" s="28">
        <v>0.39453059205385038</v>
      </c>
      <c r="E64" s="28">
        <v>3.6418208497278497E-2</v>
      </c>
      <c r="F64" s="28">
        <v>0.58572618666456244</v>
      </c>
      <c r="G64" s="28">
        <v>1.0166749872156913</v>
      </c>
      <c r="M64" s="23"/>
    </row>
    <row r="65" spans="3:13">
      <c r="C65" s="27">
        <v>1987</v>
      </c>
      <c r="D65" s="28">
        <v>0.64611632520581685</v>
      </c>
      <c r="E65" s="28">
        <v>-0.45197808664632261</v>
      </c>
      <c r="F65" s="28">
        <v>0.93125686309007416</v>
      </c>
      <c r="G65" s="28">
        <v>1.1253951016495685</v>
      </c>
      <c r="M65" s="23"/>
    </row>
    <row r="66" spans="3:13">
      <c r="C66" s="27">
        <v>1988</v>
      </c>
      <c r="D66" s="28">
        <v>0.93623171280410489</v>
      </c>
      <c r="E66" s="28">
        <v>-0.57567645771126186</v>
      </c>
      <c r="F66" s="28">
        <v>1.0392474999734884</v>
      </c>
      <c r="G66" s="28">
        <v>1.3998027550663314</v>
      </c>
      <c r="M66" s="23"/>
    </row>
    <row r="67" spans="3:13">
      <c r="C67" s="27">
        <v>1989</v>
      </c>
      <c r="D67" s="28">
        <v>0.3117820310631767</v>
      </c>
      <c r="E67" s="28">
        <v>-0.71134735242569447</v>
      </c>
      <c r="F67" s="28">
        <v>0.70832034241537234</v>
      </c>
      <c r="G67" s="28">
        <v>0.30875502105285457</v>
      </c>
      <c r="M67" s="23"/>
    </row>
    <row r="68" spans="3:13">
      <c r="C68" s="27">
        <v>1990</v>
      </c>
      <c r="D68" s="28">
        <v>0.50231564486283908</v>
      </c>
      <c r="E68" s="28">
        <v>0.65664153575443418</v>
      </c>
      <c r="F68" s="28">
        <v>1.5856228789646245</v>
      </c>
      <c r="G68" s="28">
        <v>2.7445800595818977</v>
      </c>
      <c r="M68" s="23"/>
    </row>
    <row r="69" spans="3:13">
      <c r="C69" s="29">
        <v>1991</v>
      </c>
      <c r="D69" s="28">
        <v>3.024936060414023E-2</v>
      </c>
      <c r="E69" s="28">
        <v>-0.39929155997465104</v>
      </c>
      <c r="F69" s="28">
        <v>0.85908184115758257</v>
      </c>
      <c r="G69" s="28">
        <v>0.49003964178707177</v>
      </c>
      <c r="M69" s="23"/>
    </row>
    <row r="70" spans="3:13">
      <c r="C70" s="27">
        <v>1992</v>
      </c>
      <c r="D70" s="28">
        <v>-0.22709586776359017</v>
      </c>
      <c r="E70" s="28">
        <v>-1.2656809696690758</v>
      </c>
      <c r="F70" s="28">
        <v>-0.66917582367671236</v>
      </c>
      <c r="G70" s="28">
        <v>-2.1619526611093782</v>
      </c>
      <c r="M70" s="23"/>
    </row>
    <row r="71" spans="3:13">
      <c r="C71" s="27">
        <v>1993</v>
      </c>
      <c r="D71" s="28">
        <v>-0.84314730511317282</v>
      </c>
      <c r="E71" s="28">
        <v>0.62781112287203877</v>
      </c>
      <c r="F71" s="28">
        <v>-0.89470667269203585</v>
      </c>
      <c r="G71" s="28">
        <v>-1.11004285493317</v>
      </c>
      <c r="M71" s="23"/>
    </row>
    <row r="72" spans="3:13">
      <c r="C72" s="27">
        <v>1994</v>
      </c>
      <c r="D72" s="28">
        <v>-0.92297136056301254</v>
      </c>
      <c r="E72" s="28">
        <v>0.74080596045189162</v>
      </c>
      <c r="F72" s="28">
        <v>-0.80759994049263595</v>
      </c>
      <c r="G72" s="28">
        <v>-0.98976534060375687</v>
      </c>
      <c r="M72" s="23"/>
    </row>
    <row r="73" spans="3:13">
      <c r="C73" s="27">
        <v>1995</v>
      </c>
      <c r="D73" s="28">
        <v>-1.6156956771773097</v>
      </c>
      <c r="E73" s="28">
        <v>-0.9341216062023241</v>
      </c>
      <c r="F73" s="28">
        <v>-0.83979662316560733</v>
      </c>
      <c r="G73" s="28">
        <v>-3.3896139065452409</v>
      </c>
      <c r="M73" s="23"/>
    </row>
    <row r="74" spans="3:13">
      <c r="C74" s="27">
        <v>1996</v>
      </c>
      <c r="D74" s="28">
        <v>-1.9599253274555926</v>
      </c>
      <c r="E74" s="28">
        <v>-0.28391441659403444</v>
      </c>
      <c r="F74" s="28">
        <v>-0.99522687967371215</v>
      </c>
      <c r="G74" s="28">
        <v>-3.2390666237233394</v>
      </c>
      <c r="M74" s="23"/>
    </row>
    <row r="75" spans="3:13">
      <c r="C75" s="27">
        <v>1997</v>
      </c>
      <c r="D75" s="28">
        <v>-2.3411955419224157</v>
      </c>
      <c r="E75" s="28">
        <v>-0.72013213658608333</v>
      </c>
      <c r="F75" s="28">
        <v>-1.253336356866843</v>
      </c>
      <c r="G75" s="28">
        <v>-4.3146640353753423</v>
      </c>
      <c r="M75" s="23"/>
    </row>
    <row r="76" spans="3:13">
      <c r="C76" s="27">
        <v>1998</v>
      </c>
      <c r="D76" s="28">
        <v>-2.3332266246398583</v>
      </c>
      <c r="E76" s="28">
        <v>-1.1081287399344972</v>
      </c>
      <c r="F76" s="28">
        <v>-1.1943165308182915</v>
      </c>
      <c r="G76" s="28">
        <v>-4.6356718953926466</v>
      </c>
      <c r="M76" s="23"/>
    </row>
    <row r="77" spans="3:13">
      <c r="C77" s="27">
        <v>1999</v>
      </c>
      <c r="D77" s="28">
        <v>-2.4146076030768469</v>
      </c>
      <c r="E77" s="28">
        <v>-0.98315648883282625</v>
      </c>
      <c r="F77" s="28">
        <v>-0.75127995844772577</v>
      </c>
      <c r="G77" s="28">
        <v>-4.1490440503573991</v>
      </c>
      <c r="M77" s="23"/>
    </row>
    <row r="78" spans="3:13">
      <c r="C78" s="27">
        <v>2000</v>
      </c>
      <c r="D78" s="28">
        <v>-2.7194623163548028</v>
      </c>
      <c r="E78" s="28">
        <v>-0.66434353390402723</v>
      </c>
      <c r="F78" s="28">
        <v>-0.67986557908870071</v>
      </c>
      <c r="G78" s="28">
        <v>-4.0636714293475311</v>
      </c>
      <c r="M78" s="23"/>
    </row>
    <row r="79" spans="3:13">
      <c r="C79" s="29">
        <v>2001</v>
      </c>
      <c r="D79" s="28">
        <v>-2.4890752056294274</v>
      </c>
      <c r="E79" s="28">
        <v>-0.63630493978496638</v>
      </c>
      <c r="F79" s="28">
        <v>-0.86088315382671921</v>
      </c>
      <c r="G79" s="28">
        <v>-3.9862632992411129</v>
      </c>
      <c r="M79" s="23"/>
    </row>
    <row r="80" spans="3:13">
      <c r="C80" s="27">
        <v>2002</v>
      </c>
      <c r="D80" s="28">
        <v>-2.5040159482711517</v>
      </c>
      <c r="E80" s="28">
        <v>-0.44023223030702296</v>
      </c>
      <c r="F80" s="28">
        <v>3.5405911288522272</v>
      </c>
      <c r="G80" s="28">
        <v>0.59634295027405271</v>
      </c>
      <c r="M80" s="23"/>
    </row>
    <row r="81" spans="3:13">
      <c r="C81" s="27">
        <v>2003</v>
      </c>
      <c r="D81" s="28">
        <v>-2.9372288291662767</v>
      </c>
      <c r="E81" s="28">
        <v>-1.8603489715017012</v>
      </c>
      <c r="F81" s="28">
        <v>4.7289072010487869</v>
      </c>
      <c r="G81" s="28">
        <v>-6.8670599619190753E-2</v>
      </c>
      <c r="M81" s="23"/>
    </row>
    <row r="82" spans="3:13">
      <c r="C82" s="27">
        <v>2004</v>
      </c>
      <c r="D82" s="28">
        <v>-2.833989754517745</v>
      </c>
      <c r="E82" s="28">
        <v>-2.4434178478863031</v>
      </c>
      <c r="F82" s="28">
        <v>3.3058006177285275</v>
      </c>
      <c r="G82" s="28">
        <v>-1.9716069846755211</v>
      </c>
      <c r="M82" s="23"/>
    </row>
    <row r="83" spans="3:13">
      <c r="C83" s="27">
        <v>2005</v>
      </c>
      <c r="D83" s="28">
        <v>-3.2247955122379266</v>
      </c>
      <c r="E83" s="28">
        <v>-3.4535710927951362</v>
      </c>
      <c r="F83" s="28">
        <v>2.6794948133755367</v>
      </c>
      <c r="G83" s="28">
        <v>-3.9988717916575256</v>
      </c>
      <c r="M83" s="23"/>
    </row>
    <row r="84" spans="3:13">
      <c r="C84" s="27">
        <v>2006</v>
      </c>
      <c r="D84" s="28">
        <v>-3.5798039915758215</v>
      </c>
      <c r="E84" s="28">
        <v>-2.4536442121521449</v>
      </c>
      <c r="F84" s="28">
        <v>2.5259952594335542</v>
      </c>
      <c r="G84" s="28">
        <v>-3.5074529442944118</v>
      </c>
      <c r="M84" s="23"/>
    </row>
    <row r="85" spans="3:13">
      <c r="C85" s="27">
        <v>2007</v>
      </c>
      <c r="D85" s="28">
        <v>-2.8913659026699463</v>
      </c>
      <c r="E85" s="28">
        <v>-2.5039606673448884</v>
      </c>
      <c r="F85" s="28">
        <v>6.4032101090718969</v>
      </c>
      <c r="G85" s="28">
        <v>1.0078835390570626</v>
      </c>
      <c r="M85" s="23"/>
    </row>
    <row r="86" spans="3:13">
      <c r="C86" s="27">
        <v>2008</v>
      </c>
      <c r="D86" s="28">
        <v>-3.3021446610339051</v>
      </c>
      <c r="E86" s="28">
        <v>-2.4072886651048697</v>
      </c>
      <c r="F86" s="28">
        <v>3.8976650245218902</v>
      </c>
      <c r="G86" s="28">
        <v>-1.8117683016168851</v>
      </c>
      <c r="M86" s="23"/>
    </row>
    <row r="87" spans="3:13">
      <c r="C87" s="27">
        <v>2009</v>
      </c>
      <c r="D87" s="28">
        <v>-3.5196304703951369</v>
      </c>
      <c r="E87" s="28">
        <v>-2.5907513336840324</v>
      </c>
      <c r="F87" s="28">
        <v>2.4991272011513046</v>
      </c>
      <c r="G87" s="28">
        <v>-3.6112546029278652</v>
      </c>
      <c r="M87" s="23"/>
    </row>
    <row r="88" spans="3:13">
      <c r="C88" s="27">
        <v>2010</v>
      </c>
      <c r="D88" s="28">
        <v>-3.0376295074949859</v>
      </c>
      <c r="E88" s="28">
        <v>-2.9171389842331807</v>
      </c>
      <c r="F88" s="28">
        <v>2.3939564490174474</v>
      </c>
      <c r="G88" s="28">
        <v>-3.5608120427107197</v>
      </c>
      <c r="M88" s="23"/>
    </row>
    <row r="89" spans="3:13">
      <c r="C89" s="29">
        <v>2011</v>
      </c>
      <c r="D89" s="28">
        <v>-3.9985240134111195</v>
      </c>
      <c r="E89" s="28">
        <v>-0.50896089271740586</v>
      </c>
      <c r="F89" s="28">
        <v>1.6445798845931177</v>
      </c>
      <c r="G89" s="28">
        <v>-2.8629050215354073</v>
      </c>
      <c r="M89" s="23"/>
    </row>
    <row r="90" spans="3:13">
      <c r="C90" s="27">
        <v>2012</v>
      </c>
      <c r="D90" s="28">
        <v>-4.1286480351461128</v>
      </c>
      <c r="E90" s="28">
        <v>5.4198468415045498E-2</v>
      </c>
      <c r="F90" s="28">
        <v>2.4548718046814724</v>
      </c>
      <c r="G90" s="28">
        <v>-1.6195777620495946</v>
      </c>
      <c r="M90" s="23"/>
    </row>
    <row r="91" spans="3:13">
      <c r="C91" s="27">
        <v>2013</v>
      </c>
      <c r="D91" s="28">
        <v>-4.1257853601679697</v>
      </c>
      <c r="E91" s="28">
        <v>0.68017978460973483</v>
      </c>
      <c r="F91" s="28">
        <v>1.8138127589592929</v>
      </c>
      <c r="G91" s="28">
        <v>-1.6317928165989419</v>
      </c>
      <c r="M91" s="23"/>
    </row>
    <row r="92" spans="3:13">
      <c r="C92" s="27">
        <v>2014</v>
      </c>
      <c r="D92" s="28">
        <v>-4.3184712355537043</v>
      </c>
      <c r="E92" s="28">
        <v>-1.3327032893103421</v>
      </c>
      <c r="F92" s="28">
        <v>0.84895762420009768</v>
      </c>
      <c r="G92" s="28">
        <v>-4.8022169006639492</v>
      </c>
      <c r="M92" s="23"/>
    </row>
    <row r="93" spans="3:13">
      <c r="C93" s="27">
        <v>2015</v>
      </c>
      <c r="D93" s="28">
        <v>-5.4809598599346021</v>
      </c>
      <c r="E93" s="28">
        <v>-2.2142691624398156</v>
      </c>
      <c r="F93" s="28">
        <v>3.2795643554159479</v>
      </c>
      <c r="G93" s="28">
        <v>-4.4156646669584703</v>
      </c>
      <c r="M93" s="23"/>
    </row>
    <row r="94" spans="3:13">
      <c r="C94" s="27">
        <v>2016</v>
      </c>
      <c r="D94" s="28">
        <v>-4.8219188714575392</v>
      </c>
      <c r="E94" s="28">
        <v>-3.6738429496819345</v>
      </c>
      <c r="F94" s="28">
        <v>3.2372506977390989</v>
      </c>
      <c r="G94" s="28">
        <v>-5.2585111234003756</v>
      </c>
      <c r="M94" s="23"/>
    </row>
    <row r="95" spans="3:13">
      <c r="C95" s="27">
        <v>2017</v>
      </c>
      <c r="D95" s="28">
        <v>-5.6426067216942783</v>
      </c>
      <c r="E95" s="28">
        <v>-3.694525207979654</v>
      </c>
      <c r="F95" s="28">
        <v>3.3660506956504772</v>
      </c>
      <c r="G95" s="28">
        <v>-5.9710812340234547</v>
      </c>
      <c r="M95" s="23"/>
    </row>
    <row r="96" spans="3:13">
      <c r="C96" s="27">
        <v>2018</v>
      </c>
      <c r="D96" s="28">
        <v>-5.9244307401933956</v>
      </c>
      <c r="E96" s="28">
        <v>-4.3253587262473907</v>
      </c>
      <c r="F96" s="28">
        <v>1.1599825674936184</v>
      </c>
      <c r="G96" s="28">
        <v>-9.0898068989471685</v>
      </c>
      <c r="M96" s="23"/>
    </row>
    <row r="97" spans="3:13">
      <c r="C97" s="27">
        <v>2019</v>
      </c>
      <c r="D97" s="28">
        <v>-5.7454336048293415</v>
      </c>
      <c r="E97" s="28">
        <v>-4.4480776295452964</v>
      </c>
      <c r="F97" s="28">
        <v>2.6642131635297348</v>
      </c>
      <c r="G97" s="28">
        <v>-7.5292980708449031</v>
      </c>
      <c r="M97" s="23"/>
    </row>
    <row r="98" spans="3:13">
      <c r="C98" s="27">
        <v>2020</v>
      </c>
      <c r="D98" s="28">
        <v>-7.854609034817841</v>
      </c>
      <c r="E98" s="28">
        <v>-3.6381365478051815</v>
      </c>
      <c r="F98" s="28">
        <v>0.74645685176779142</v>
      </c>
      <c r="G98" s="28">
        <v>-10.746288730855232</v>
      </c>
      <c r="M98" s="23"/>
    </row>
    <row r="99" spans="3:13">
      <c r="C99" s="27">
        <v>2021</v>
      </c>
      <c r="D99" s="28">
        <v>-8.9727237383279554</v>
      </c>
      <c r="E99" s="28">
        <v>-3.703678441590331</v>
      </c>
      <c r="F99" s="28">
        <v>3.1205025543785938</v>
      </c>
      <c r="G99" s="28">
        <v>-9.5558996255396913</v>
      </c>
      <c r="M99" s="23"/>
    </row>
    <row r="100" spans="3:13">
      <c r="C100" s="27">
        <v>2022</v>
      </c>
      <c r="D100" s="28">
        <v>-8.926089507984063</v>
      </c>
      <c r="E100" s="28">
        <v>-4.0701046353206838</v>
      </c>
      <c r="F100" s="28">
        <v>8.009801196322492</v>
      </c>
      <c r="G100" s="28">
        <v>-4.9863929469822548</v>
      </c>
      <c r="M100" s="23"/>
    </row>
    <row r="101" spans="3:13">
      <c r="C101" s="27">
        <v>2023</v>
      </c>
      <c r="D101" s="28">
        <v>-7.9122546821646607</v>
      </c>
      <c r="E101" s="28">
        <v>-4.5838650708791775</v>
      </c>
      <c r="F101" s="28">
        <v>8.6434656641258236</v>
      </c>
      <c r="G101" s="28">
        <v>-3.8526540889180154</v>
      </c>
      <c r="M101" s="23"/>
    </row>
    <row r="102" spans="3:13">
      <c r="C102" s="27">
        <v>2024</v>
      </c>
      <c r="D102" s="28">
        <v>-8.1069184351810453</v>
      </c>
      <c r="E102" s="28">
        <v>-3.4139866005358401</v>
      </c>
      <c r="F102" s="28">
        <v>8.1450441738672321</v>
      </c>
      <c r="G102" s="28">
        <v>-3.3758608618496542</v>
      </c>
      <c r="M102" s="23"/>
    </row>
    <row r="103" spans="3:13">
      <c r="E103" s="89"/>
      <c r="F103" s="89"/>
      <c r="G103" s="89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J15" sqref="J15"/>
    </sheetView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2" t="s">
        <v>23</v>
      </c>
      <c r="C2" s="30"/>
      <c r="D2" s="30"/>
      <c r="F2" s="55" t="s">
        <v>261</v>
      </c>
    </row>
    <row r="3" spans="2:6">
      <c r="B3" s="31"/>
      <c r="C3" s="48" t="s">
        <v>9</v>
      </c>
      <c r="D3" s="48" t="s">
        <v>10</v>
      </c>
    </row>
    <row r="4" spans="2:6">
      <c r="B4" s="31">
        <v>1881</v>
      </c>
      <c r="C4" s="49">
        <v>17.336584940992029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22.587309394982785</v>
      </c>
      <c r="D6" s="49">
        <v>18.0854183246778</v>
      </c>
    </row>
    <row r="7" spans="2:6">
      <c r="B7" s="31">
        <v>1911</v>
      </c>
      <c r="C7" s="49">
        <v>23.922620348729676</v>
      </c>
      <c r="D7" s="49">
        <v>19.129833000447871</v>
      </c>
    </row>
    <row r="8" spans="2:6">
      <c r="B8" s="31">
        <v>1921</v>
      </c>
      <c r="C8" s="49">
        <v>46.011439308115278</v>
      </c>
      <c r="D8" s="49">
        <v>21.610463789294357</v>
      </c>
    </row>
    <row r="9" spans="2:6">
      <c r="B9" s="31">
        <v>1931</v>
      </c>
      <c r="C9" s="49">
        <v>27.712586006831518</v>
      </c>
      <c r="D9" s="49">
        <v>24.626870770154216</v>
      </c>
    </row>
    <row r="10" spans="2:6">
      <c r="B10" s="31">
        <v>1936</v>
      </c>
      <c r="C10" s="49">
        <v>24.134938634424518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49">
        <v>31.963470319634702</v>
      </c>
      <c r="D12" s="49">
        <v>33.531266062719183</v>
      </c>
    </row>
    <row r="13" spans="2:6">
      <c r="B13" s="31">
        <v>1961</v>
      </c>
      <c r="C13" s="49">
        <v>39.844464775846298</v>
      </c>
      <c r="D13" s="49">
        <v>41.871290228037921</v>
      </c>
    </row>
    <row r="14" spans="2:6">
      <c r="B14" s="31">
        <v>1971</v>
      </c>
      <c r="C14" s="49">
        <v>54.060463904091741</v>
      </c>
      <c r="D14" s="49">
        <v>47.600159347126329</v>
      </c>
    </row>
    <row r="15" spans="2:6">
      <c r="B15" s="31">
        <v>1981</v>
      </c>
      <c r="C15" s="49">
        <v>73.797207533032662</v>
      </c>
      <c r="D15" s="49">
        <v>61.719691936105484</v>
      </c>
    </row>
    <row r="16" spans="2:6">
      <c r="B16" s="31">
        <v>1991</v>
      </c>
      <c r="C16" s="49">
        <v>103.47234556498881</v>
      </c>
      <c r="D16" s="49">
        <v>96.572418060878178</v>
      </c>
    </row>
    <row r="17" spans="2:6">
      <c r="B17" s="31">
        <v>2001</v>
      </c>
      <c r="C17" s="49">
        <v>148.4238121245221</v>
      </c>
      <c r="D17" s="49">
        <v>131.37888373522264</v>
      </c>
      <c r="F17" s="40" t="s">
        <v>11</v>
      </c>
    </row>
    <row r="18" spans="2:6">
      <c r="B18" s="31">
        <v>2011</v>
      </c>
      <c r="C18" s="49">
        <v>178.08788446245799</v>
      </c>
      <c r="D18" s="49">
        <v>148.74979627177038</v>
      </c>
      <c r="F18" s="218" t="s">
        <v>262</v>
      </c>
    </row>
    <row r="19" spans="2:6">
      <c r="B19" s="31">
        <v>2021</v>
      </c>
      <c r="C19" s="49">
        <v>239.32949712284213</v>
      </c>
      <c r="D19" s="49">
        <v>187.60732436602069</v>
      </c>
      <c r="F19" s="17"/>
    </row>
    <row r="20" spans="2:6">
      <c r="B20" s="31">
        <v>2024</v>
      </c>
      <c r="C20" s="49">
        <v>261.91365227537926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2" t="s">
        <v>24</v>
      </c>
      <c r="F2" s="55" t="s">
        <v>244</v>
      </c>
    </row>
    <row r="3" spans="2:6">
      <c r="B3" s="93"/>
      <c r="C3" s="93">
        <v>2025</v>
      </c>
      <c r="D3" s="93">
        <v>1974</v>
      </c>
      <c r="E3" s="7"/>
    </row>
    <row r="4" spans="2:6">
      <c r="B4" s="31" t="s">
        <v>25</v>
      </c>
      <c r="C4" s="35">
        <v>82.075000000000003</v>
      </c>
      <c r="D4" s="35">
        <v>71.314999999999998</v>
      </c>
      <c r="E4" s="7"/>
    </row>
    <row r="5" spans="2:6">
      <c r="B5" s="31" t="s">
        <v>9</v>
      </c>
      <c r="C5" s="35">
        <v>82.593999999999994</v>
      </c>
      <c r="D5" s="35">
        <v>73.768000000000001</v>
      </c>
      <c r="E5" s="7"/>
    </row>
    <row r="6" spans="2:6">
      <c r="B6" s="31" t="s">
        <v>26</v>
      </c>
      <c r="C6" s="35">
        <v>82.605999999999995</v>
      </c>
      <c r="D6" s="35">
        <v>73.165000000000006</v>
      </c>
      <c r="E6" s="7"/>
    </row>
    <row r="7" spans="2:6">
      <c r="B7" s="31" t="s">
        <v>27</v>
      </c>
      <c r="C7" s="35">
        <v>82.864999999999995</v>
      </c>
      <c r="D7" s="35">
        <v>73.873000000000005</v>
      </c>
      <c r="E7" s="7"/>
    </row>
    <row r="8" spans="2:6">
      <c r="B8" s="31" t="s">
        <v>28</v>
      </c>
      <c r="C8" s="35">
        <v>83.091999999999999</v>
      </c>
      <c r="D8" s="35">
        <v>73.375</v>
      </c>
      <c r="E8" s="7"/>
    </row>
    <row r="9" spans="2:6">
      <c r="B9" s="31" t="s">
        <v>29</v>
      </c>
      <c r="C9" s="35">
        <v>83.106999999999999</v>
      </c>
      <c r="D9" s="35">
        <v>73.777000000000001</v>
      </c>
      <c r="E9" s="7"/>
    </row>
    <row r="10" spans="2:6">
      <c r="B10" s="31" t="s">
        <v>30</v>
      </c>
      <c r="C10" s="35">
        <v>83.507000000000005</v>
      </c>
      <c r="D10" s="35">
        <v>73.149000000000001</v>
      </c>
      <c r="E10" s="7"/>
    </row>
    <row r="11" spans="2:6">
      <c r="B11" s="31" t="s">
        <v>31</v>
      </c>
      <c r="C11" s="35">
        <v>83.591999999999999</v>
      </c>
      <c r="D11" s="35">
        <v>71.960999999999999</v>
      </c>
      <c r="E11" s="7"/>
    </row>
    <row r="12" spans="2:6">
      <c r="B12" s="31" t="s">
        <v>32</v>
      </c>
      <c r="C12" s="35">
        <v>83.641000000000005</v>
      </c>
      <c r="D12" s="35">
        <v>73.552999999999997</v>
      </c>
      <c r="E12" s="7"/>
    </row>
    <row r="13" spans="2:6">
      <c r="B13" s="31" t="s">
        <v>33</v>
      </c>
      <c r="C13" s="35">
        <v>83.688999999999993</v>
      </c>
      <c r="D13" s="35">
        <v>72.671999999999997</v>
      </c>
      <c r="E13" s="7"/>
    </row>
    <row r="14" spans="2:6">
      <c r="B14" s="31" t="s">
        <v>34</v>
      </c>
      <c r="C14" s="35">
        <v>83.695999999999998</v>
      </c>
      <c r="D14" s="35">
        <v>73.768000000000001</v>
      </c>
      <c r="E14" s="7"/>
    </row>
    <row r="15" spans="2:6">
      <c r="B15" s="31" t="s">
        <v>35</v>
      </c>
      <c r="C15" s="35">
        <v>83.72</v>
      </c>
      <c r="D15" s="35">
        <v>71.960999999999999</v>
      </c>
      <c r="E15" s="7"/>
      <c r="F15" s="40" t="s">
        <v>36</v>
      </c>
    </row>
    <row r="16" spans="2:6">
      <c r="B16" s="31" t="s">
        <v>37</v>
      </c>
      <c r="C16" s="35">
        <v>83.741</v>
      </c>
      <c r="D16" s="35">
        <v>72.430999999999997</v>
      </c>
      <c r="E16" s="7"/>
      <c r="F16" s="40" t="s">
        <v>38</v>
      </c>
    </row>
    <row r="17" spans="2:5">
      <c r="B17" s="31" t="s">
        <v>39</v>
      </c>
      <c r="C17" s="35">
        <v>84.102000000000004</v>
      </c>
      <c r="D17" s="35">
        <v>74.335999999999999</v>
      </c>
      <c r="E17" s="7"/>
    </row>
    <row r="18" spans="2:5">
      <c r="B18" s="31" t="s">
        <v>40</v>
      </c>
      <c r="C18" s="35">
        <v>84.105000000000004</v>
      </c>
      <c r="D18" s="35">
        <v>71.858999999999995</v>
      </c>
      <c r="E18" s="7"/>
    </row>
    <row r="19" spans="2:5">
      <c r="B19" s="31" t="s">
        <v>41</v>
      </c>
      <c r="C19" s="35">
        <v>84.218999999999994</v>
      </c>
      <c r="D19" s="35">
        <v>73.224000000000004</v>
      </c>
      <c r="E19" s="7"/>
    </row>
    <row r="20" spans="2:5">
      <c r="B20" s="31" t="s">
        <v>42</v>
      </c>
      <c r="C20" s="35">
        <v>84.262</v>
      </c>
      <c r="D20" s="35">
        <v>71.712000000000003</v>
      </c>
      <c r="E20" s="7"/>
    </row>
    <row r="21" spans="2:5">
      <c r="B21" s="31" t="s">
        <v>43</v>
      </c>
      <c r="C21" s="35">
        <v>84.308999999999997</v>
      </c>
      <c r="D21" s="35">
        <v>74.197999999999993</v>
      </c>
      <c r="E21" s="7"/>
    </row>
    <row r="22" spans="2:5">
      <c r="B22" s="31" t="s">
        <v>44</v>
      </c>
      <c r="C22" s="35">
        <v>84.424000000000007</v>
      </c>
      <c r="D22" s="35">
        <v>72.384</v>
      </c>
      <c r="E22" s="7"/>
    </row>
    <row r="23" spans="2:5">
      <c r="B23" s="31" t="s">
        <v>45</v>
      </c>
      <c r="C23" s="35">
        <v>84.448999999999998</v>
      </c>
      <c r="D23" s="35">
        <v>74.316999999999993</v>
      </c>
      <c r="E23" s="7"/>
    </row>
    <row r="24" spans="2:5">
      <c r="B24" s="31" t="s">
        <v>46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W14" sqref="W14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47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60" t="s">
        <v>48</v>
      </c>
      <c r="T3" s="60" t="s">
        <v>49</v>
      </c>
      <c r="U3" s="60" t="s">
        <v>50</v>
      </c>
      <c r="V3" s="60" t="s">
        <v>51</v>
      </c>
      <c r="W3" s="60" t="s">
        <v>52</v>
      </c>
      <c r="X3" s="60" t="s">
        <v>53</v>
      </c>
      <c r="Y3" s="60" t="s">
        <v>54</v>
      </c>
      <c r="Z3" s="60" t="s">
        <v>55</v>
      </c>
      <c r="AA3" s="60" t="s">
        <v>56</v>
      </c>
      <c r="AB3" s="60" t="s">
        <v>57</v>
      </c>
      <c r="AC3" s="60" t="s">
        <v>58</v>
      </c>
      <c r="AD3" s="60" t="s">
        <v>59</v>
      </c>
      <c r="AE3" s="60" t="s">
        <v>60</v>
      </c>
      <c r="AF3" s="60" t="s">
        <v>61</v>
      </c>
      <c r="AG3" s="60" t="s">
        <v>62</v>
      </c>
      <c r="AH3" s="60" t="s">
        <v>63</v>
      </c>
      <c r="AI3" s="60" t="s">
        <v>64</v>
      </c>
      <c r="AJ3" s="60" t="s">
        <v>65</v>
      </c>
      <c r="AK3" s="60" t="s">
        <v>66</v>
      </c>
      <c r="AL3" s="60" t="s">
        <v>67</v>
      </c>
      <c r="AM3" s="60" t="s">
        <v>68</v>
      </c>
      <c r="AN3" s="60" t="s">
        <v>69</v>
      </c>
      <c r="AO3" s="60" t="s">
        <v>70</v>
      </c>
      <c r="AP3" s="60" t="s">
        <v>71</v>
      </c>
      <c r="AQ3" s="60" t="s">
        <v>72</v>
      </c>
      <c r="AR3" s="60" t="s">
        <v>73</v>
      </c>
      <c r="AS3" s="60" t="s">
        <v>74</v>
      </c>
      <c r="AT3" s="60" t="s">
        <v>75</v>
      </c>
      <c r="AU3" s="60" t="s">
        <v>76</v>
      </c>
    </row>
    <row r="4" spans="2:47">
      <c r="B4" s="59" t="s">
        <v>10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59" t="s">
        <v>9</v>
      </c>
      <c r="C5" s="61">
        <v>100</v>
      </c>
      <c r="D5" s="61">
        <v>97.681002548323718</v>
      </c>
      <c r="E5" s="61">
        <v>95.773953375571935</v>
      </c>
      <c r="F5" s="61">
        <v>96.756902663030928</v>
      </c>
      <c r="G5" s="61">
        <v>100.10656568300442</v>
      </c>
      <c r="H5" s="61">
        <v>103.89839655397157</v>
      </c>
      <c r="I5" s="61">
        <v>106.94108662011256</v>
      </c>
      <c r="J5" s="61">
        <v>108.88789905225939</v>
      </c>
      <c r="K5" s="61">
        <v>116.57653642725579</v>
      </c>
      <c r="L5" s="61">
        <v>119.22636466521355</v>
      </c>
      <c r="M5" s="61">
        <v>120.35564320304218</v>
      </c>
      <c r="N5" s="61">
        <v>123.35061698834488</v>
      </c>
      <c r="O5" s="61">
        <v>125.58213489978783</v>
      </c>
      <c r="P5" s="61">
        <v>122.79870212258146</v>
      </c>
      <c r="Q5" s="61">
        <v>126.8147980968257</v>
      </c>
      <c r="R5" s="61">
        <v>127.39373580438489</v>
      </c>
      <c r="S5" s="61">
        <v>128.10665206919779</v>
      </c>
      <c r="T5" s="61">
        <v>132.31197788805724</v>
      </c>
      <c r="U5" s="61">
        <v>134.8573529965004</v>
      </c>
      <c r="V5" s="61">
        <v>135.47345347226465</v>
      </c>
      <c r="W5" s="61">
        <v>138.05403432218006</v>
      </c>
      <c r="X5" s="61">
        <v>140.99019316096513</v>
      </c>
      <c r="Y5" s="61">
        <v>140.79128072164696</v>
      </c>
      <c r="Z5" s="61">
        <v>138.44129747837474</v>
      </c>
      <c r="AA5" s="61">
        <v>140.47970990961761</v>
      </c>
      <c r="AB5" s="61">
        <v>139.36016733080027</v>
      </c>
      <c r="AC5" s="61">
        <v>142.82617257874259</v>
      </c>
      <c r="AD5" s="61">
        <v>143.72743956043203</v>
      </c>
      <c r="AE5" s="61">
        <v>136.54546830009446</v>
      </c>
      <c r="AF5" s="61">
        <v>131.17307215143018</v>
      </c>
      <c r="AG5" s="61">
        <v>128.61009417225088</v>
      </c>
      <c r="AH5" s="61">
        <v>126.59808604711219</v>
      </c>
      <c r="AI5" s="61">
        <v>121.48445209826889</v>
      </c>
      <c r="AJ5" s="61">
        <v>113.14949280471536</v>
      </c>
      <c r="AK5" s="61">
        <v>112.00530620686747</v>
      </c>
      <c r="AL5" s="61">
        <v>114.21094591010349</v>
      </c>
      <c r="AM5" s="61">
        <v>115.39561911064447</v>
      </c>
      <c r="AN5" s="61">
        <v>117.54140905337768</v>
      </c>
      <c r="AO5" s="61">
        <v>119.28937411747455</v>
      </c>
      <c r="AP5" s="61">
        <v>120.71520664710039</v>
      </c>
      <c r="AQ5" s="61">
        <v>109.78910478118978</v>
      </c>
      <c r="AR5" s="61">
        <v>117.99204254422239</v>
      </c>
      <c r="AS5" s="61">
        <v>121.8910784122733</v>
      </c>
      <c r="AT5" s="61">
        <v>124.95221763328483</v>
      </c>
      <c r="AU5" s="61">
        <v>123.6284817539285</v>
      </c>
    </row>
    <row r="8" spans="2:47" ht="27.75" customHeight="1">
      <c r="B8" s="94"/>
      <c r="C8" s="235" t="s">
        <v>77</v>
      </c>
      <c r="D8" s="236"/>
      <c r="E8" s="237"/>
      <c r="F8" s="94"/>
      <c r="G8" s="94"/>
    </row>
    <row r="9" spans="2:47" ht="31.35" customHeight="1">
      <c r="B9" s="94"/>
      <c r="C9" s="59" t="s">
        <v>78</v>
      </c>
      <c r="D9" s="235" t="s">
        <v>79</v>
      </c>
      <c r="E9" s="237"/>
      <c r="F9" s="94"/>
      <c r="G9" s="157" t="s">
        <v>263</v>
      </c>
    </row>
    <row r="10" spans="2:47" ht="14.4" customHeight="1">
      <c r="B10" s="94"/>
      <c r="C10" s="59"/>
      <c r="D10" s="59">
        <v>1980</v>
      </c>
      <c r="E10" s="59">
        <v>2024</v>
      </c>
      <c r="F10" s="94"/>
      <c r="G10" s="94"/>
    </row>
    <row r="11" spans="2:47">
      <c r="B11" s="94"/>
      <c r="C11" s="59" t="s">
        <v>80</v>
      </c>
      <c r="D11" s="62">
        <v>149.30472193287761</v>
      </c>
      <c r="E11" s="62">
        <v>141.98482437738528</v>
      </c>
      <c r="F11" s="94"/>
      <c r="G11" s="94"/>
    </row>
    <row r="12" spans="2:47">
      <c r="B12" s="94"/>
      <c r="C12" s="59" t="s">
        <v>81</v>
      </c>
      <c r="D12" s="62">
        <v>125.11263399392858</v>
      </c>
      <c r="E12" s="62">
        <v>134.90758328398252</v>
      </c>
      <c r="F12" s="94"/>
      <c r="G12" s="94"/>
    </row>
    <row r="13" spans="2:47">
      <c r="B13" s="94"/>
      <c r="C13" s="59" t="s">
        <v>82</v>
      </c>
      <c r="D13" s="62">
        <v>176.41712211270649</v>
      </c>
      <c r="E13" s="62">
        <v>125.20784005248231</v>
      </c>
      <c r="F13" s="94"/>
      <c r="G13" s="94"/>
    </row>
    <row r="14" spans="2:47">
      <c r="B14" s="94"/>
      <c r="C14" s="59" t="s">
        <v>83</v>
      </c>
      <c r="D14" s="62">
        <v>117.76698066075613</v>
      </c>
      <c r="E14" s="62">
        <v>119.32844715878876</v>
      </c>
      <c r="F14" s="94"/>
      <c r="G14" s="94"/>
    </row>
    <row r="15" spans="2:47">
      <c r="B15" s="94"/>
      <c r="C15" s="59" t="s">
        <v>84</v>
      </c>
      <c r="D15" s="62">
        <v>119.57578601462022</v>
      </c>
      <c r="E15" s="62">
        <v>116.20036217513344</v>
      </c>
      <c r="F15" s="94"/>
      <c r="G15" s="94"/>
    </row>
    <row r="16" spans="2:47">
      <c r="B16" s="94"/>
      <c r="C16" s="59" t="s">
        <v>85</v>
      </c>
      <c r="D16" s="62">
        <v>105.36763735270354</v>
      </c>
      <c r="E16" s="62">
        <v>110.77096122556608</v>
      </c>
      <c r="F16" s="94"/>
      <c r="G16" s="94"/>
    </row>
    <row r="17" spans="2:7">
      <c r="B17" s="94"/>
      <c r="C17" s="59" t="s">
        <v>86</v>
      </c>
      <c r="D17" s="62">
        <v>106.41060243182538</v>
      </c>
      <c r="E17" s="62">
        <v>105.41430990041205</v>
      </c>
      <c r="F17" s="94"/>
      <c r="G17" s="94"/>
    </row>
    <row r="18" spans="2:7">
      <c r="B18" s="94"/>
      <c r="C18" s="59" t="s">
        <v>87</v>
      </c>
      <c r="D18" s="62">
        <v>114.53652846875787</v>
      </c>
      <c r="E18" s="62">
        <v>104.33265241498937</v>
      </c>
      <c r="F18" s="94"/>
      <c r="G18" s="94"/>
    </row>
    <row r="19" spans="2:7">
      <c r="C19" s="59" t="s">
        <v>88</v>
      </c>
      <c r="D19" s="62">
        <v>107.67930233357623</v>
      </c>
      <c r="E19" s="62">
        <v>103.66931924729887</v>
      </c>
      <c r="F19" s="89"/>
      <c r="G19" s="89"/>
    </row>
    <row r="20" spans="2:7">
      <c r="C20" s="59" t="s">
        <v>89</v>
      </c>
      <c r="D20" s="62">
        <v>95.675189555475498</v>
      </c>
      <c r="E20" s="62">
        <v>103.52576446342682</v>
      </c>
      <c r="F20" s="89"/>
      <c r="G20" s="89"/>
    </row>
    <row r="21" spans="2:7">
      <c r="C21" s="59" t="s">
        <v>90</v>
      </c>
      <c r="D21" s="62">
        <v>92.316300807073929</v>
      </c>
      <c r="E21" s="62">
        <v>91.440265673653442</v>
      </c>
      <c r="F21" s="89"/>
      <c r="G21" s="89"/>
    </row>
    <row r="22" spans="2:7">
      <c r="C22" s="59" t="s">
        <v>91</v>
      </c>
      <c r="D22" s="62">
        <v>103.32698646976564</v>
      </c>
      <c r="E22" s="62">
        <v>86.88484107136064</v>
      </c>
      <c r="F22" s="89"/>
      <c r="G22" s="40" t="s">
        <v>92</v>
      </c>
    </row>
    <row r="23" spans="2:7">
      <c r="C23" s="59" t="s">
        <v>93</v>
      </c>
      <c r="D23" s="62">
        <v>88.078630084804459</v>
      </c>
      <c r="E23" s="62">
        <v>86.135597505812513</v>
      </c>
      <c r="F23" s="89"/>
      <c r="G23" s="40" t="s">
        <v>269</v>
      </c>
    </row>
    <row r="24" spans="2:7">
      <c r="C24" s="59" t="s">
        <v>94</v>
      </c>
      <c r="D24" s="62">
        <v>77.918558223729562</v>
      </c>
      <c r="E24" s="62">
        <v>75.494933010993435</v>
      </c>
      <c r="F24" s="89"/>
    </row>
    <row r="25" spans="2:7">
      <c r="C25" s="59" t="s">
        <v>95</v>
      </c>
      <c r="D25" s="62">
        <v>81.663094846308198</v>
      </c>
      <c r="E25" s="62">
        <v>74.022457775165194</v>
      </c>
      <c r="F25" s="89"/>
      <c r="G25" s="89"/>
    </row>
    <row r="26" spans="2:7">
      <c r="C26" s="59" t="s">
        <v>96</v>
      </c>
      <c r="D26" s="62">
        <v>60.875797363006953</v>
      </c>
      <c r="E26" s="62">
        <v>73.455096819518843</v>
      </c>
      <c r="F26" s="89"/>
      <c r="G26" s="89"/>
    </row>
    <row r="27" spans="2:7">
      <c r="C27" s="59" t="s">
        <v>97</v>
      </c>
      <c r="D27" s="62">
        <v>75.21308615093551</v>
      </c>
      <c r="E27" s="62">
        <v>66.522545366014867</v>
      </c>
      <c r="F27" s="89"/>
      <c r="G27" s="89"/>
    </row>
    <row r="28" spans="2:7">
      <c r="C28" s="59" t="s">
        <v>98</v>
      </c>
      <c r="D28" s="62">
        <v>69.537312853130985</v>
      </c>
      <c r="E28" s="62">
        <v>65.115379694945489</v>
      </c>
      <c r="F28" s="89"/>
      <c r="G28" s="89"/>
    </row>
    <row r="29" spans="2:7">
      <c r="C29" s="59" t="s">
        <v>99</v>
      </c>
      <c r="D29" s="62">
        <v>75.759749257013283</v>
      </c>
      <c r="E29" s="62">
        <v>63.230149361285825</v>
      </c>
      <c r="F29" s="89"/>
      <c r="G29" s="89"/>
    </row>
    <row r="30" spans="2:7">
      <c r="C30" s="59" t="s">
        <v>100</v>
      </c>
      <c r="D30" s="62">
        <v>58.622669689557441</v>
      </c>
      <c r="E30" s="62">
        <v>58.090240890110564</v>
      </c>
      <c r="F30" s="89"/>
      <c r="G30" s="89"/>
    </row>
    <row r="31" spans="2:7">
      <c r="D31" s="88"/>
      <c r="E31" s="88"/>
      <c r="F31" s="89"/>
      <c r="G31" s="89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ignoredErrors>
    <ignoredError sqref="S3:AU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R8" sqref="R8"/>
    </sheetView>
  </sheetViews>
  <sheetFormatPr defaultRowHeight="14.4"/>
  <cols>
    <col min="1" max="1" width="3.109375" style="19" customWidth="1"/>
    <col min="2" max="3" width="8.109375" style="21" customWidth="1"/>
    <col min="4" max="4" width="10.109375" style="21" customWidth="1"/>
    <col min="5" max="8" width="8.109375" style="21" customWidth="1"/>
    <col min="19" max="19" width="8.88671875" customWidth="1"/>
  </cols>
  <sheetData>
    <row r="1" spans="2:10" ht="12" customHeight="1"/>
    <row r="2" spans="2:10">
      <c r="J2" s="55" t="s">
        <v>264</v>
      </c>
    </row>
    <row r="3" spans="2:10" ht="36">
      <c r="B3" s="31"/>
      <c r="C3" s="31"/>
      <c r="D3" s="22" t="s">
        <v>101</v>
      </c>
      <c r="E3" s="22" t="s">
        <v>102</v>
      </c>
      <c r="F3" s="22" t="s">
        <v>103</v>
      </c>
      <c r="G3" s="22" t="s">
        <v>104</v>
      </c>
      <c r="H3" s="22" t="s">
        <v>105</v>
      </c>
    </row>
    <row r="4" spans="2:10">
      <c r="B4" s="31">
        <v>1951</v>
      </c>
      <c r="C4" s="31" t="s">
        <v>9</v>
      </c>
      <c r="D4" s="35">
        <v>20.670391061452513</v>
      </c>
      <c r="E4" s="35">
        <v>74.30167597765363</v>
      </c>
      <c r="F4" s="35">
        <v>2.5139664804469275</v>
      </c>
      <c r="G4" s="35">
        <v>1.9553072625698324</v>
      </c>
      <c r="H4" s="35">
        <v>0.55865921787709494</v>
      </c>
    </row>
    <row r="5" spans="2:10">
      <c r="B5" s="31"/>
      <c r="C5" s="31" t="s">
        <v>10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106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9</v>
      </c>
      <c r="D7" s="35">
        <v>0.36900369003690037</v>
      </c>
      <c r="E7" s="35">
        <v>17.712177121771216</v>
      </c>
      <c r="F7" s="35">
        <v>27.306273062730629</v>
      </c>
      <c r="G7" s="35">
        <v>37.269372693726936</v>
      </c>
      <c r="H7" s="35">
        <v>17.712177121771216</v>
      </c>
      <c r="I7" s="5"/>
    </row>
    <row r="8" spans="2:10">
      <c r="B8" s="31"/>
      <c r="C8" s="31" t="s">
        <v>10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  <c r="I8" s="5"/>
    </row>
    <row r="10" spans="2:10">
      <c r="E10" s="57"/>
    </row>
    <row r="11" spans="2:10">
      <c r="E11" s="57"/>
    </row>
    <row r="13" spans="2:10">
      <c r="J13" s="40" t="s">
        <v>11</v>
      </c>
    </row>
    <row r="14" spans="2:10">
      <c r="J14" s="40" t="s">
        <v>107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T18" sqref="T18"/>
    </sheetView>
  </sheetViews>
  <sheetFormatPr defaultColWidth="9" defaultRowHeight="12"/>
  <cols>
    <col min="1" max="1" width="3.109375" style="21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270</v>
      </c>
    </row>
    <row r="3" spans="2:11">
      <c r="B3" s="95"/>
      <c r="C3" s="95"/>
      <c r="D3" s="96" t="s">
        <v>108</v>
      </c>
      <c r="E3" s="96" t="s">
        <v>109</v>
      </c>
      <c r="F3" s="96"/>
      <c r="G3" s="96"/>
      <c r="H3" s="96" t="s">
        <v>110</v>
      </c>
    </row>
    <row r="4" spans="2:11">
      <c r="B4" s="95">
        <v>1977</v>
      </c>
      <c r="C4" s="95" t="s">
        <v>9</v>
      </c>
      <c r="D4" s="95">
        <v>71.5</v>
      </c>
      <c r="E4" s="95">
        <v>39.6</v>
      </c>
      <c r="F4" s="95"/>
      <c r="G4" s="95"/>
      <c r="H4" s="95">
        <v>55.3</v>
      </c>
    </row>
    <row r="5" spans="2:11">
      <c r="B5" s="95"/>
      <c r="C5" s="95" t="s">
        <v>10</v>
      </c>
      <c r="D5" s="95">
        <v>74.599999999999994</v>
      </c>
      <c r="E5" s="97">
        <v>33.5</v>
      </c>
      <c r="F5" s="95"/>
      <c r="G5" s="95"/>
      <c r="H5" s="95">
        <v>53.8</v>
      </c>
    </row>
    <row r="6" spans="2:11">
      <c r="B6" s="95" t="s">
        <v>106</v>
      </c>
      <c r="C6" s="95"/>
      <c r="D6" s="95"/>
      <c r="E6" s="95"/>
      <c r="F6" s="95"/>
      <c r="G6" s="95"/>
      <c r="H6" s="95"/>
    </row>
    <row r="7" spans="2:11">
      <c r="B7" s="95">
        <v>2025</v>
      </c>
      <c r="C7" s="95" t="s">
        <v>9</v>
      </c>
      <c r="D7" s="95">
        <v>68.099999999999994</v>
      </c>
      <c r="E7" s="95">
        <v>47.3</v>
      </c>
      <c r="F7" s="95"/>
      <c r="G7" s="95"/>
      <c r="H7" s="95">
        <v>57.9</v>
      </c>
    </row>
    <row r="8" spans="2:11">
      <c r="B8" s="95"/>
      <c r="C8" s="95" t="s">
        <v>10</v>
      </c>
      <c r="D8" s="95">
        <v>71.2</v>
      </c>
      <c r="E8" s="97">
        <v>53.8</v>
      </c>
      <c r="F8" s="95"/>
      <c r="G8" s="95"/>
      <c r="H8" s="95">
        <v>62.5</v>
      </c>
    </row>
    <row r="18" spans="11:11">
      <c r="K18" s="40" t="s">
        <v>111</v>
      </c>
    </row>
    <row r="19" spans="11:11">
      <c r="K19" s="4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/>
  </sheetViews>
  <sheetFormatPr defaultRowHeight="14.4"/>
  <cols>
    <col min="1" max="1" width="3.109375" style="19" customWidth="1"/>
    <col min="2" max="2" width="6.44140625" style="21" customWidth="1"/>
    <col min="3" max="6" width="7.44140625" style="21" customWidth="1"/>
    <col min="7" max="7" width="4.44140625" customWidth="1"/>
    <col min="8" max="8" width="4.88671875" style="21" customWidth="1"/>
    <col min="9" max="10" width="6.88671875" style="21" customWidth="1"/>
    <col min="11" max="11" width="7.44140625" style="21" customWidth="1"/>
  </cols>
  <sheetData>
    <row r="2" spans="2:29" ht="24">
      <c r="B2" s="31"/>
      <c r="C2" s="22" t="s">
        <v>112</v>
      </c>
      <c r="D2" s="22" t="s">
        <v>113</v>
      </c>
      <c r="E2" s="22" t="s">
        <v>114</v>
      </c>
      <c r="F2" s="22" t="s">
        <v>115</v>
      </c>
      <c r="G2" s="2"/>
      <c r="H2" s="22" t="s">
        <v>116</v>
      </c>
      <c r="I2" s="22" t="s">
        <v>117</v>
      </c>
      <c r="J2" s="22" t="s">
        <v>118</v>
      </c>
      <c r="L2" s="55" t="s">
        <v>265</v>
      </c>
    </row>
    <row r="3" spans="2:29">
      <c r="B3" s="64">
        <v>1861</v>
      </c>
      <c r="C3" s="64">
        <v>74.5</v>
      </c>
      <c r="D3" s="64">
        <v>69.7</v>
      </c>
      <c r="E3" s="64">
        <v>19.8</v>
      </c>
      <c r="F3" s="64">
        <v>18.100000000000001</v>
      </c>
      <c r="H3" s="64">
        <v>1861</v>
      </c>
      <c r="I3" s="64">
        <v>5.7</v>
      </c>
      <c r="J3" s="64">
        <v>12.2</v>
      </c>
    </row>
    <row r="4" spans="2:29">
      <c r="B4" s="65">
        <v>1871</v>
      </c>
      <c r="C4" s="64">
        <v>76.599999999999994</v>
      </c>
      <c r="D4" s="64">
        <v>67.5</v>
      </c>
      <c r="E4" s="64">
        <v>16.899999999999999</v>
      </c>
      <c r="F4" s="64">
        <v>19.2</v>
      </c>
      <c r="H4" s="65">
        <v>1871</v>
      </c>
      <c r="I4" s="64">
        <v>6.5</v>
      </c>
      <c r="J4" s="64">
        <v>13.3</v>
      </c>
    </row>
    <row r="5" spans="2:29">
      <c r="B5" s="65">
        <v>1881</v>
      </c>
      <c r="C5" s="64">
        <v>76.7</v>
      </c>
      <c r="D5" s="64">
        <v>65.400000000000006</v>
      </c>
      <c r="E5" s="64">
        <v>16.2</v>
      </c>
      <c r="F5" s="64">
        <v>20.2</v>
      </c>
      <c r="H5" s="65">
        <v>1881</v>
      </c>
      <c r="I5" s="64">
        <v>7.1</v>
      </c>
      <c r="J5" s="64">
        <v>14.4</v>
      </c>
    </row>
    <row r="6" spans="2:29">
      <c r="B6" s="65">
        <v>1891</v>
      </c>
      <c r="C6" s="66"/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78.5</v>
      </c>
      <c r="D7" s="64">
        <v>61.7</v>
      </c>
      <c r="E7" s="64">
        <v>13.7</v>
      </c>
      <c r="F7" s="64">
        <v>22.3</v>
      </c>
      <c r="H7" s="65">
        <v>1901</v>
      </c>
      <c r="I7" s="64">
        <v>7.8</v>
      </c>
      <c r="J7" s="64">
        <v>16</v>
      </c>
    </row>
    <row r="8" spans="2:29">
      <c r="B8" s="65">
        <v>1911</v>
      </c>
      <c r="C8" s="64">
        <v>78.3</v>
      </c>
      <c r="D8" s="64">
        <v>58.4</v>
      </c>
      <c r="E8" s="64">
        <v>12.7</v>
      </c>
      <c r="F8" s="64">
        <v>23.7</v>
      </c>
      <c r="H8" s="65">
        <v>1911</v>
      </c>
      <c r="I8" s="64">
        <v>9</v>
      </c>
      <c r="J8" s="64">
        <v>17.899999999999999</v>
      </c>
    </row>
    <row r="9" spans="2:29">
      <c r="B9" s="65">
        <v>1921</v>
      </c>
      <c r="C9" s="64">
        <v>76.900000000000006</v>
      </c>
      <c r="D9" s="64">
        <v>55.7</v>
      </c>
      <c r="E9" s="64">
        <v>12.9</v>
      </c>
      <c r="F9" s="64">
        <v>24.8</v>
      </c>
      <c r="H9" s="65">
        <v>1921</v>
      </c>
      <c r="I9" s="64">
        <v>10.199999999999999</v>
      </c>
      <c r="J9" s="64">
        <v>19.5</v>
      </c>
    </row>
    <row r="10" spans="2:29">
      <c r="B10" s="65">
        <v>1931</v>
      </c>
      <c r="C10" s="64">
        <v>73.900000000000006</v>
      </c>
      <c r="D10" s="64">
        <v>51.7</v>
      </c>
      <c r="E10" s="64">
        <v>14.3</v>
      </c>
      <c r="F10" s="64">
        <v>26.3</v>
      </c>
      <c r="H10" s="65">
        <v>1931</v>
      </c>
      <c r="I10" s="64">
        <v>11.8</v>
      </c>
      <c r="J10" s="64">
        <v>22</v>
      </c>
    </row>
    <row r="11" spans="2:29">
      <c r="B11" s="65">
        <v>1936</v>
      </c>
      <c r="C11" s="64">
        <v>72.099999999999994</v>
      </c>
      <c r="D11" s="64">
        <v>49.4</v>
      </c>
      <c r="E11" s="64">
        <v>14.9</v>
      </c>
      <c r="F11" s="64">
        <v>27.3</v>
      </c>
      <c r="H11" s="65">
        <v>1936</v>
      </c>
      <c r="I11" s="64">
        <v>13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64.7</v>
      </c>
      <c r="D13" s="64">
        <v>42.2</v>
      </c>
      <c r="E13" s="64">
        <v>19.8</v>
      </c>
      <c r="F13" s="64">
        <v>32.1</v>
      </c>
      <c r="H13" s="65">
        <v>1951</v>
      </c>
      <c r="I13" s="64">
        <v>15.5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47.4</v>
      </c>
      <c r="D14" s="64">
        <v>29</v>
      </c>
      <c r="E14" s="64">
        <v>30.3</v>
      </c>
      <c r="F14" s="64">
        <v>40.4</v>
      </c>
      <c r="H14" s="65">
        <v>1961</v>
      </c>
      <c r="I14" s="64">
        <v>22.3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46.6</v>
      </c>
      <c r="D15" s="64">
        <v>17.2</v>
      </c>
      <c r="E15" s="64">
        <v>27.4</v>
      </c>
      <c r="F15" s="64">
        <v>44.3</v>
      </c>
      <c r="H15" s="65">
        <v>1971</v>
      </c>
      <c r="I15" s="64">
        <v>26</v>
      </c>
      <c r="J15" s="64">
        <v>38.4</v>
      </c>
    </row>
    <row r="16" spans="2:29">
      <c r="B16" s="65">
        <v>1981</v>
      </c>
      <c r="C16" s="64">
        <v>27.4</v>
      </c>
      <c r="D16" s="64">
        <v>11.1</v>
      </c>
      <c r="E16" s="64">
        <v>30.8</v>
      </c>
      <c r="F16" s="64">
        <v>39.5</v>
      </c>
      <c r="H16" s="65">
        <v>1981</v>
      </c>
      <c r="I16" s="64">
        <v>41.8</v>
      </c>
      <c r="J16" s="64">
        <v>49.4</v>
      </c>
      <c r="L16" s="40" t="s">
        <v>211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18.8</v>
      </c>
      <c r="D17" s="64">
        <v>7.6</v>
      </c>
      <c r="E17" s="64">
        <v>30.5</v>
      </c>
      <c r="F17" s="64">
        <v>35.6</v>
      </c>
      <c r="H17" s="65">
        <v>1991</v>
      </c>
      <c r="I17" s="64">
        <v>50.6</v>
      </c>
      <c r="J17" s="64">
        <v>56.7</v>
      </c>
      <c r="L17" s="40" t="s">
        <v>212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10.6</v>
      </c>
      <c r="D18" s="64">
        <v>5.5</v>
      </c>
      <c r="E18" s="64">
        <v>31.5</v>
      </c>
      <c r="F18" s="64">
        <v>33.5</v>
      </c>
      <c r="H18" s="65">
        <v>2001</v>
      </c>
      <c r="I18" s="64">
        <v>57.9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8.1</v>
      </c>
      <c r="D19" s="64">
        <v>5.5</v>
      </c>
      <c r="E19" s="64">
        <v>26.4</v>
      </c>
      <c r="F19" s="64">
        <v>27.1</v>
      </c>
      <c r="H19" s="65">
        <v>2011</v>
      </c>
      <c r="I19" s="64">
        <v>65.5</v>
      </c>
      <c r="J19" s="64">
        <v>67.400000000000006</v>
      </c>
    </row>
    <row r="20" spans="2:29">
      <c r="B20" s="65">
        <v>2021</v>
      </c>
      <c r="C20" s="64">
        <v>6.3</v>
      </c>
      <c r="D20" s="64">
        <v>3.6</v>
      </c>
      <c r="E20" s="64">
        <v>23.3</v>
      </c>
      <c r="F20" s="64">
        <v>24.2</v>
      </c>
      <c r="H20" s="65">
        <v>2021</v>
      </c>
      <c r="I20" s="64">
        <v>70.5</v>
      </c>
      <c r="J20" s="64">
        <v>72.2</v>
      </c>
    </row>
    <row r="21" spans="2:29">
      <c r="B21" s="65">
        <v>2024</v>
      </c>
      <c r="C21" s="66">
        <v>6.3609526418518643</v>
      </c>
      <c r="D21" s="66">
        <v>3.4351130984197469</v>
      </c>
      <c r="E21" s="66">
        <v>22.905177550251686</v>
      </c>
      <c r="F21" s="66">
        <v>24.373506933770937</v>
      </c>
      <c r="H21" s="65">
        <v>2024</v>
      </c>
      <c r="I21" s="66">
        <v>70.833869807896448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6" spans="2:29">
      <c r="C26" s="6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/>
  </sheetViews>
  <sheetFormatPr defaultColWidth="8.88671875" defaultRowHeight="13.2"/>
  <cols>
    <col min="1" max="1" width="3.109375" style="19" customWidth="1"/>
    <col min="2" max="2" width="10" style="69" customWidth="1"/>
    <col min="3" max="3" width="7.88671875" style="69" customWidth="1"/>
    <col min="4" max="4" width="10.109375" style="69" customWidth="1"/>
    <col min="5" max="5" width="3.44140625" style="69" customWidth="1"/>
    <col min="6" max="8" width="7.5546875" style="69" customWidth="1"/>
    <col min="9" max="9" width="3.88671875" style="69" customWidth="1"/>
    <col min="10" max="12" width="5.88671875" style="80" customWidth="1"/>
    <col min="13" max="16384" width="8.88671875" style="4"/>
  </cols>
  <sheetData>
    <row r="1" spans="1:14" s="6" customFormat="1" ht="24.75" customHeight="1">
      <c r="A1" s="1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1"/>
    </row>
    <row r="2" spans="1:14" s="6" customFormat="1" ht="26.1" customHeight="1">
      <c r="A2" s="19"/>
      <c r="B2" s="238" t="s">
        <v>119</v>
      </c>
      <c r="C2" s="238"/>
      <c r="D2" s="238"/>
      <c r="E2" s="69"/>
      <c r="F2" s="239" t="s">
        <v>120</v>
      </c>
      <c r="G2" s="239"/>
      <c r="H2" s="239"/>
      <c r="I2" s="69"/>
      <c r="J2" s="239" t="s">
        <v>121</v>
      </c>
      <c r="K2" s="239"/>
      <c r="L2" s="239"/>
      <c r="M2" s="11"/>
      <c r="N2" s="55" t="s">
        <v>266</v>
      </c>
    </row>
    <row r="3" spans="1:14" s="6" customFormat="1" ht="6" customHeight="1">
      <c r="A3" s="1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11"/>
    </row>
    <row r="4" spans="1:14" s="6" customFormat="1" ht="14.4">
      <c r="A4" s="19"/>
      <c r="B4" s="70" t="s">
        <v>116</v>
      </c>
      <c r="C4" s="56" t="s">
        <v>9</v>
      </c>
      <c r="D4" s="56" t="s">
        <v>10</v>
      </c>
      <c r="E4" s="71"/>
      <c r="F4" s="70" t="s">
        <v>116</v>
      </c>
      <c r="G4" s="56" t="s">
        <v>9</v>
      </c>
      <c r="H4" s="56" t="s">
        <v>10</v>
      </c>
      <c r="I4" s="69"/>
      <c r="J4" s="70" t="s">
        <v>116</v>
      </c>
      <c r="K4" s="56" t="s">
        <v>9</v>
      </c>
      <c r="L4" s="70" t="s">
        <v>10</v>
      </c>
      <c r="M4" s="11"/>
    </row>
    <row r="5" spans="1:14" s="6" customFormat="1" ht="18" customHeight="1">
      <c r="A5" s="19"/>
      <c r="B5" s="31">
        <v>1961</v>
      </c>
      <c r="C5" s="72">
        <v>63306</v>
      </c>
      <c r="D5" s="72">
        <v>4294004</v>
      </c>
      <c r="E5" s="73"/>
      <c r="F5" s="74">
        <v>1961</v>
      </c>
      <c r="G5" s="72">
        <v>358.05200000000002</v>
      </c>
      <c r="H5" s="72">
        <v>50623.569000000003</v>
      </c>
      <c r="I5" s="69"/>
      <c r="J5" s="75">
        <v>1961</v>
      </c>
      <c r="K5" s="76">
        <f>C5/G5</f>
        <v>176.80672081150223</v>
      </c>
      <c r="L5" s="76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2">
        <v>53058</v>
      </c>
      <c r="D6" s="72">
        <v>3607298</v>
      </c>
      <c r="E6" s="73"/>
      <c r="F6" s="74">
        <v>1971</v>
      </c>
      <c r="G6" s="72">
        <v>319.80700000000002</v>
      </c>
      <c r="H6" s="72">
        <v>54136.546999999999</v>
      </c>
      <c r="I6" s="69"/>
      <c r="J6" s="75">
        <v>1970</v>
      </c>
      <c r="K6" s="76">
        <f t="shared" ref="K6:K11" si="0">C6/G6</f>
        <v>165.90631224457249</v>
      </c>
      <c r="L6" s="76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2">
        <v>45857</v>
      </c>
      <c r="D7" s="72">
        <v>3269170</v>
      </c>
      <c r="E7" s="73"/>
      <c r="F7" s="74">
        <v>1981</v>
      </c>
      <c r="G7" s="72">
        <v>328.37099999999998</v>
      </c>
      <c r="H7" s="72">
        <v>56556.911</v>
      </c>
      <c r="I7" s="69"/>
      <c r="J7" s="75">
        <v>1982</v>
      </c>
      <c r="K7" s="76">
        <f t="shared" si="0"/>
        <v>139.64996908984045</v>
      </c>
      <c r="L7" s="76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2">
        <v>41415</v>
      </c>
      <c r="D8" s="72">
        <v>3023344</v>
      </c>
      <c r="E8" s="73"/>
      <c r="F8" s="74">
        <v>1991</v>
      </c>
      <c r="G8" s="72">
        <v>330.9</v>
      </c>
      <c r="H8" s="72">
        <v>56778.031000000003</v>
      </c>
      <c r="I8" s="69"/>
      <c r="J8" s="75">
        <v>1990</v>
      </c>
      <c r="K8" s="76">
        <f t="shared" si="0"/>
        <v>125.15865820489574</v>
      </c>
      <c r="L8" s="76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2">
        <v>31536</v>
      </c>
      <c r="D9" s="72">
        <v>2396274</v>
      </c>
      <c r="E9" s="73"/>
      <c r="F9" s="77">
        <v>2001</v>
      </c>
      <c r="G9" s="72">
        <v>320.601</v>
      </c>
      <c r="H9" s="72">
        <v>56995.743999999999</v>
      </c>
      <c r="I9" s="69"/>
      <c r="J9" s="78">
        <v>2000</v>
      </c>
      <c r="K9" s="76">
        <f t="shared" si="0"/>
        <v>98.365257750287739</v>
      </c>
      <c r="L9" s="76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2">
        <v>26272</v>
      </c>
      <c r="D10" s="72">
        <v>1620884</v>
      </c>
      <c r="E10" s="73"/>
      <c r="F10" s="77">
        <v>2011</v>
      </c>
      <c r="G10" s="72">
        <v>313.66000000000003</v>
      </c>
      <c r="H10" s="72">
        <v>59433.743999999999</v>
      </c>
      <c r="I10" s="69"/>
      <c r="J10" s="78">
        <v>2010</v>
      </c>
      <c r="K10" s="76">
        <f t="shared" si="0"/>
        <v>83.759484792450422</v>
      </c>
      <c r="L10" s="76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2">
        <v>18554</v>
      </c>
      <c r="D11" s="72">
        <v>1118014</v>
      </c>
      <c r="E11" s="73"/>
      <c r="F11" s="77">
        <v>2021</v>
      </c>
      <c r="G11" s="72">
        <v>292.14999999999998</v>
      </c>
      <c r="H11" s="72">
        <v>59030.133000000002</v>
      </c>
      <c r="I11" s="69"/>
      <c r="J11" s="78">
        <v>2020</v>
      </c>
      <c r="K11" s="76">
        <f t="shared" si="0"/>
        <v>63.508471675509163</v>
      </c>
      <c r="L11" s="76">
        <f t="shared" si="1"/>
        <v>18.93971677143265</v>
      </c>
      <c r="M11" s="9"/>
    </row>
    <row r="12" spans="1:14" s="6" customFormat="1" ht="12.75" customHeight="1">
      <c r="A12" s="19"/>
      <c r="B12" s="79"/>
      <c r="C12" s="79"/>
      <c r="D12" s="69"/>
      <c r="E12" s="69"/>
      <c r="F12" s="69"/>
      <c r="G12" s="80"/>
      <c r="H12" s="69"/>
      <c r="I12" s="69"/>
      <c r="J12" s="69"/>
      <c r="K12" s="69"/>
      <c r="L12" s="69"/>
      <c r="M12" s="9"/>
    </row>
    <row r="13" spans="1:14" s="6" customFormat="1" ht="12.75" customHeight="1">
      <c r="A13" s="19"/>
      <c r="B13" s="79"/>
      <c r="C13" s="79"/>
      <c r="D13" s="69"/>
      <c r="E13" s="69"/>
      <c r="F13" s="69"/>
      <c r="G13" s="80"/>
      <c r="H13" s="69"/>
      <c r="I13" s="69"/>
      <c r="J13" s="69"/>
      <c r="K13" s="69"/>
      <c r="L13" s="69"/>
      <c r="M13" s="9"/>
    </row>
    <row r="14" spans="1:14" s="6" customFormat="1" ht="12.75" customHeight="1">
      <c r="A14" s="19"/>
      <c r="B14" s="79"/>
      <c r="C14" s="79"/>
      <c r="D14" s="69"/>
      <c r="E14" s="69"/>
      <c r="F14" s="69"/>
      <c r="G14" s="80"/>
      <c r="H14" s="69"/>
      <c r="I14" s="69"/>
      <c r="J14" s="69"/>
      <c r="K14" s="69"/>
      <c r="L14" s="69"/>
      <c r="M14" s="9"/>
    </row>
    <row r="15" spans="1:14" s="6" customFormat="1" ht="12">
      <c r="A15" s="19"/>
      <c r="B15" s="69"/>
      <c r="C15" s="69"/>
      <c r="D15" s="69"/>
      <c r="E15" s="69"/>
      <c r="F15" s="69"/>
      <c r="G15" s="69"/>
      <c r="H15" s="69"/>
      <c r="I15" s="69"/>
      <c r="J15" s="80"/>
      <c r="K15" s="80"/>
      <c r="L15" s="80"/>
    </row>
    <row r="17" spans="2:14">
      <c r="N17" s="40" t="s">
        <v>122</v>
      </c>
    </row>
    <row r="18" spans="2:14">
      <c r="N18" s="40" t="s">
        <v>12</v>
      </c>
    </row>
    <row r="19" spans="2:14" ht="23.1" customHeight="1">
      <c r="B19" s="238" t="s">
        <v>123</v>
      </c>
      <c r="C19" s="238"/>
      <c r="D19" s="238"/>
      <c r="E19" s="82"/>
      <c r="F19" s="239" t="s">
        <v>120</v>
      </c>
      <c r="G19" s="239"/>
      <c r="H19" s="239"/>
      <c r="I19" s="83"/>
      <c r="J19" s="239" t="s">
        <v>124</v>
      </c>
      <c r="K19" s="239"/>
      <c r="L19" s="239"/>
    </row>
    <row r="20" spans="2:14">
      <c r="J20" s="69"/>
      <c r="K20" s="69"/>
      <c r="L20" s="69"/>
    </row>
    <row r="21" spans="2:14">
      <c r="B21" s="70" t="s">
        <v>116</v>
      </c>
      <c r="C21" s="56" t="s">
        <v>9</v>
      </c>
      <c r="D21" s="56" t="s">
        <v>10</v>
      </c>
      <c r="E21" s="71"/>
      <c r="F21" s="70" t="s">
        <v>116</v>
      </c>
      <c r="G21" s="56" t="s">
        <v>9</v>
      </c>
      <c r="H21" s="56" t="s">
        <v>10</v>
      </c>
      <c r="I21" s="71"/>
      <c r="J21" s="70" t="s">
        <v>116</v>
      </c>
      <c r="K21" s="56" t="s">
        <v>9</v>
      </c>
      <c r="L21" s="70" t="s">
        <v>10</v>
      </c>
    </row>
    <row r="22" spans="2:14">
      <c r="B22" s="74">
        <v>1951</v>
      </c>
      <c r="C22" s="84">
        <v>12620</v>
      </c>
      <c r="D22" s="84">
        <v>1631467</v>
      </c>
      <c r="E22" s="81"/>
      <c r="F22" s="74">
        <v>1951</v>
      </c>
      <c r="G22" s="34">
        <v>406.82299999999998</v>
      </c>
      <c r="H22" s="34">
        <v>47515.536999999997</v>
      </c>
      <c r="I22" s="85"/>
      <c r="J22" s="86">
        <v>1951</v>
      </c>
      <c r="K22" s="76">
        <f t="shared" ref="K22:L29" si="2">C22/G22</f>
        <v>31.02086165236479</v>
      </c>
      <c r="L22" s="76">
        <f t="shared" si="2"/>
        <v>34.335442741602606</v>
      </c>
    </row>
    <row r="23" spans="2:14">
      <c r="B23" s="74">
        <v>1961</v>
      </c>
      <c r="C23" s="84">
        <v>13445</v>
      </c>
      <c r="D23" s="84">
        <v>2035039</v>
      </c>
      <c r="E23" s="81"/>
      <c r="F23" s="74">
        <v>1961</v>
      </c>
      <c r="G23" s="34">
        <v>358.05200000000002</v>
      </c>
      <c r="H23" s="34">
        <v>50623.569000000003</v>
      </c>
      <c r="I23" s="85"/>
      <c r="J23" s="86">
        <v>1961</v>
      </c>
      <c r="K23" s="76">
        <f t="shared" si="2"/>
        <v>37.55041167204763</v>
      </c>
      <c r="L23" s="76">
        <f t="shared" si="2"/>
        <v>40.199437538668995</v>
      </c>
    </row>
    <row r="24" spans="2:14">
      <c r="B24" s="74">
        <v>1971</v>
      </c>
      <c r="C24" s="84">
        <v>13655</v>
      </c>
      <c r="D24" s="84">
        <v>2389102</v>
      </c>
      <c r="E24" s="81"/>
      <c r="F24" s="74">
        <v>1971</v>
      </c>
      <c r="G24" s="34">
        <v>319.80700000000002</v>
      </c>
      <c r="H24" s="34">
        <v>54136.546999999999</v>
      </c>
      <c r="I24" s="85"/>
      <c r="J24" s="86">
        <v>1971</v>
      </c>
      <c r="K24" s="76">
        <f t="shared" si="2"/>
        <v>42.697627006288165</v>
      </c>
      <c r="L24" s="76">
        <f t="shared" si="2"/>
        <v>44.131037762715088</v>
      </c>
    </row>
    <row r="25" spans="2:14">
      <c r="B25" s="74">
        <v>1981</v>
      </c>
      <c r="C25" s="84">
        <v>16174</v>
      </c>
      <c r="D25" s="84">
        <v>3044262</v>
      </c>
      <c r="E25" s="81"/>
      <c r="F25" s="74">
        <v>1981</v>
      </c>
      <c r="G25" s="34">
        <v>328.37099999999998</v>
      </c>
      <c r="H25" s="34">
        <v>56556.911</v>
      </c>
      <c r="I25" s="85"/>
      <c r="J25" s="86">
        <v>1981</v>
      </c>
      <c r="K25" s="76">
        <f t="shared" si="2"/>
        <v>49.255263101796444</v>
      </c>
      <c r="L25" s="76">
        <f t="shared" si="2"/>
        <v>53.826525285300676</v>
      </c>
    </row>
    <row r="26" spans="2:14">
      <c r="B26" s="74">
        <v>1991</v>
      </c>
      <c r="C26" s="84">
        <v>17092</v>
      </c>
      <c r="D26" s="84">
        <v>3161689</v>
      </c>
      <c r="E26" s="81"/>
      <c r="F26" s="74">
        <v>1991</v>
      </c>
      <c r="G26" s="34">
        <v>330.9</v>
      </c>
      <c r="H26" s="34">
        <v>56778.031000000003</v>
      </c>
      <c r="I26" s="85"/>
      <c r="J26" s="86">
        <v>1991</v>
      </c>
      <c r="K26" s="76">
        <f t="shared" si="2"/>
        <v>51.653067391961322</v>
      </c>
      <c r="L26" s="76">
        <f t="shared" si="2"/>
        <v>55.685076504326119</v>
      </c>
    </row>
    <row r="27" spans="2:14">
      <c r="B27" s="77">
        <v>2001</v>
      </c>
      <c r="C27" s="84">
        <v>17261</v>
      </c>
      <c r="D27" s="84">
        <v>3566745</v>
      </c>
      <c r="E27" s="81"/>
      <c r="F27" s="77">
        <v>2001</v>
      </c>
      <c r="G27" s="34">
        <v>320.601</v>
      </c>
      <c r="H27" s="34">
        <v>56995.743999999999</v>
      </c>
      <c r="I27" s="85"/>
      <c r="J27" s="86">
        <v>2001</v>
      </c>
      <c r="K27" s="76">
        <f t="shared" si="2"/>
        <v>53.839507674648551</v>
      </c>
      <c r="L27" s="76">
        <f t="shared" si="2"/>
        <v>62.57914626046464</v>
      </c>
    </row>
    <row r="28" spans="2:14">
      <c r="B28" s="77">
        <v>2011</v>
      </c>
      <c r="C28" s="84">
        <v>23075</v>
      </c>
      <c r="D28" s="84">
        <v>4775856</v>
      </c>
      <c r="E28" s="81"/>
      <c r="F28" s="77">
        <v>2011</v>
      </c>
      <c r="G28" s="34">
        <v>313.66000000000003</v>
      </c>
      <c r="H28" s="34">
        <v>59433.743999999999</v>
      </c>
      <c r="I28" s="85"/>
      <c r="J28" s="86">
        <v>2011</v>
      </c>
      <c r="K28" s="76">
        <f t="shared" si="2"/>
        <v>73.566919594465332</v>
      </c>
      <c r="L28" s="76">
        <f t="shared" si="2"/>
        <v>80.35596747867676</v>
      </c>
    </row>
    <row r="29" spans="2:14">
      <c r="B29" s="77">
        <v>2021</v>
      </c>
      <c r="C29" s="84">
        <v>24160</v>
      </c>
      <c r="D29" s="84">
        <v>5144482</v>
      </c>
      <c r="E29" s="81"/>
      <c r="F29" s="77">
        <v>2021</v>
      </c>
      <c r="G29" s="34">
        <v>292.14999999999998</v>
      </c>
      <c r="H29" s="34">
        <v>59030.133000000002</v>
      </c>
      <c r="I29" s="85"/>
      <c r="J29" s="86">
        <v>2023</v>
      </c>
      <c r="K29" s="76">
        <f t="shared" si="2"/>
        <v>82.697244566147532</v>
      </c>
      <c r="L29" s="76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R9" sqref="R9"/>
    </sheetView>
  </sheetViews>
  <sheetFormatPr defaultRowHeight="14.4"/>
  <cols>
    <col min="1" max="1" width="3.109375" style="19" customWidth="1"/>
    <col min="2" max="2" width="14.88671875" style="21" bestFit="1" customWidth="1"/>
    <col min="3" max="3" width="10.88671875" style="21" customWidth="1"/>
    <col min="4" max="5" width="9.88671875" style="21" customWidth="1"/>
  </cols>
  <sheetData>
    <row r="2" spans="2:8" ht="32.85" customHeight="1">
      <c r="B2" s="31"/>
      <c r="C2" s="31"/>
      <c r="D2" s="98" t="s">
        <v>125</v>
      </c>
      <c r="E2" s="98" t="s">
        <v>10</v>
      </c>
      <c r="H2" s="55" t="s">
        <v>267</v>
      </c>
    </row>
    <row r="3" spans="2:8" ht="27" customHeight="1">
      <c r="B3" s="98" t="s">
        <v>126</v>
      </c>
      <c r="C3" s="22" t="s">
        <v>218</v>
      </c>
      <c r="D3" s="99">
        <v>7.00604648871969</v>
      </c>
      <c r="E3" s="99">
        <v>6.3594478498222431</v>
      </c>
    </row>
    <row r="4" spans="2:8" ht="24">
      <c r="B4" s="98"/>
      <c r="C4" s="22" t="s">
        <v>219</v>
      </c>
      <c r="D4" s="99">
        <v>10.621293374937347</v>
      </c>
      <c r="E4" s="99">
        <v>14.335683517239115</v>
      </c>
      <c r="F4" s="1"/>
    </row>
    <row r="5" spans="2:8" ht="24">
      <c r="B5" s="98" t="s">
        <v>221</v>
      </c>
      <c r="C5" s="216" t="s">
        <v>220</v>
      </c>
      <c r="D5" s="99">
        <v>14.005038257730495</v>
      </c>
      <c r="E5" s="99">
        <v>10.42</v>
      </c>
      <c r="F5" s="1"/>
    </row>
    <row r="6" spans="2:8" ht="24">
      <c r="B6" s="98" t="s">
        <v>127</v>
      </c>
      <c r="C6" s="22" t="s">
        <v>222</v>
      </c>
      <c r="D6" s="99">
        <v>25.25053670916882</v>
      </c>
      <c r="E6" s="99">
        <v>25.68955238471332</v>
      </c>
      <c r="F6" s="1"/>
    </row>
    <row r="7" spans="2:8">
      <c r="B7" s="98"/>
      <c r="C7" s="98" t="s">
        <v>128</v>
      </c>
      <c r="D7" s="99">
        <v>43.117085169443648</v>
      </c>
      <c r="E7" s="99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2" spans="2:8">
      <c r="H12" s="40" t="s">
        <v>129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G4" sqref="G4:H4"/>
    </sheetView>
  </sheetViews>
  <sheetFormatPr defaultColWidth="8.88671875" defaultRowHeight="14.4"/>
  <cols>
    <col min="1" max="1" width="3.109375" style="19" customWidth="1"/>
    <col min="2" max="2" width="12.109375" style="101" customWidth="1"/>
    <col min="3" max="3" width="8.88671875" style="101"/>
    <col min="4" max="9" width="7.88671875" style="101" customWidth="1"/>
    <col min="10" max="16384" width="8.88671875" style="15"/>
  </cols>
  <sheetData>
    <row r="2" spans="2:11">
      <c r="B2" s="111" t="s">
        <v>130</v>
      </c>
      <c r="C2" s="100"/>
      <c r="D2" s="103" t="s">
        <v>131</v>
      </c>
      <c r="E2" s="103" t="s">
        <v>132</v>
      </c>
      <c r="F2" s="103" t="s">
        <v>133</v>
      </c>
      <c r="G2" s="103" t="s">
        <v>134</v>
      </c>
      <c r="H2" s="103" t="s">
        <v>135</v>
      </c>
      <c r="I2" s="103" t="s">
        <v>110</v>
      </c>
      <c r="K2" s="158" t="s">
        <v>245</v>
      </c>
    </row>
    <row r="3" spans="2:11">
      <c r="B3" s="100" t="s">
        <v>136</v>
      </c>
      <c r="C3" s="100" t="s">
        <v>10</v>
      </c>
      <c r="D3" s="102">
        <v>44.847549632057969</v>
      </c>
      <c r="E3" s="102">
        <v>16.8061633974805</v>
      </c>
      <c r="F3" s="102">
        <v>16.187305224869906</v>
      </c>
      <c r="G3" s="102">
        <v>14.217298207079349</v>
      </c>
      <c r="H3" s="102">
        <v>7.9416835385122759</v>
      </c>
      <c r="I3" s="102">
        <v>100</v>
      </c>
    </row>
    <row r="4" spans="2:11" ht="14.25" customHeight="1">
      <c r="B4" s="100"/>
      <c r="C4" s="100" t="s">
        <v>125</v>
      </c>
      <c r="D4" s="102">
        <v>1.1230542671933277</v>
      </c>
      <c r="E4" s="102">
        <v>47.079852461498234</v>
      </c>
      <c r="F4" s="102">
        <v>14.430765631236323</v>
      </c>
      <c r="G4" s="102">
        <v>26.691806933759068</v>
      </c>
      <c r="H4" s="102">
        <v>10.674520706313052</v>
      </c>
      <c r="I4" s="102">
        <v>100</v>
      </c>
    </row>
    <row r="5" spans="2:11">
      <c r="B5" s="100" t="s">
        <v>106</v>
      </c>
      <c r="C5" s="100"/>
      <c r="D5" s="102"/>
      <c r="E5" s="102"/>
      <c r="F5" s="102"/>
      <c r="G5" s="102"/>
      <c r="H5" s="102"/>
      <c r="I5" s="102"/>
    </row>
    <row r="6" spans="2:11">
      <c r="B6" s="100" t="s">
        <v>137</v>
      </c>
      <c r="C6" s="100" t="s">
        <v>10</v>
      </c>
      <c r="D6" s="102">
        <v>26.799949386308995</v>
      </c>
      <c r="E6" s="102">
        <v>18.575224598253829</v>
      </c>
      <c r="F6" s="102">
        <v>19.815260027837532</v>
      </c>
      <c r="G6" s="102">
        <v>19.865873718840945</v>
      </c>
      <c r="H6" s="102">
        <v>14.943692268758699</v>
      </c>
      <c r="I6" s="102">
        <v>100</v>
      </c>
    </row>
    <row r="7" spans="2:11">
      <c r="B7" s="100"/>
      <c r="C7" s="100" t="s">
        <v>125</v>
      </c>
      <c r="D7" s="102">
        <v>2.2058823529411766</v>
      </c>
      <c r="E7" s="102">
        <v>15.441176470588236</v>
      </c>
      <c r="F7" s="102">
        <v>16.911764705882351</v>
      </c>
      <c r="G7" s="102">
        <v>36.764705882352942</v>
      </c>
      <c r="H7" s="102">
        <v>28.676470588235293</v>
      </c>
      <c r="I7" s="102">
        <v>100</v>
      </c>
    </row>
    <row r="9" spans="2:11">
      <c r="B9" s="113"/>
      <c r="D9" s="114"/>
      <c r="E9" s="114"/>
      <c r="F9" s="114"/>
      <c r="G9" s="114"/>
      <c r="H9" s="114"/>
      <c r="I9" s="114"/>
    </row>
    <row r="10" spans="2:11">
      <c r="D10" s="115"/>
      <c r="E10" s="115"/>
      <c r="F10" s="115"/>
      <c r="G10" s="115"/>
      <c r="H10" s="115"/>
      <c r="I10" s="115"/>
    </row>
    <row r="11" spans="2:11">
      <c r="D11" s="115"/>
      <c r="E11" s="115"/>
      <c r="F11" s="115"/>
      <c r="G11" s="115"/>
      <c r="H11" s="115"/>
      <c r="I11" s="115"/>
    </row>
    <row r="12" spans="2:11">
      <c r="D12" s="116"/>
      <c r="E12" s="116"/>
      <c r="F12" s="116"/>
      <c r="G12" s="116"/>
      <c r="H12" s="116"/>
      <c r="I12" s="116"/>
    </row>
    <row r="13" spans="2:11">
      <c r="D13" s="115"/>
      <c r="E13" s="115"/>
      <c r="F13" s="115"/>
      <c r="G13" s="115"/>
      <c r="H13" s="115"/>
      <c r="I13" s="115"/>
    </row>
    <row r="14" spans="2:11">
      <c r="D14" s="115"/>
      <c r="E14" s="115"/>
      <c r="F14" s="115"/>
      <c r="G14" s="115"/>
      <c r="H14" s="115"/>
      <c r="I14" s="115"/>
    </row>
    <row r="15" spans="2:11">
      <c r="K15" s="40" t="s">
        <v>138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topLeftCell="A4" zoomScaleNormal="100" workbookViewId="0">
      <selection activeCell="R19" sqref="R19"/>
    </sheetView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30" t="s">
        <v>139</v>
      </c>
      <c r="C2" s="93">
        <v>1861</v>
      </c>
      <c r="D2" s="93">
        <v>1871</v>
      </c>
      <c r="E2" s="93">
        <v>1881</v>
      </c>
      <c r="F2" s="93"/>
      <c r="G2" s="93">
        <v>1901</v>
      </c>
      <c r="H2" s="93">
        <v>1911</v>
      </c>
      <c r="I2" s="93">
        <v>1921</v>
      </c>
      <c r="J2" s="93">
        <v>1931</v>
      </c>
      <c r="K2" s="93">
        <v>1936</v>
      </c>
      <c r="L2" s="93"/>
      <c r="M2" s="93">
        <v>1951</v>
      </c>
      <c r="N2" s="93">
        <v>1961</v>
      </c>
      <c r="O2" s="93">
        <v>1971</v>
      </c>
      <c r="P2" s="93">
        <v>1981</v>
      </c>
      <c r="Q2" s="93">
        <v>1991</v>
      </c>
      <c r="R2" s="93">
        <v>2001</v>
      </c>
      <c r="S2" s="93">
        <v>2011</v>
      </c>
      <c r="T2" s="93">
        <v>2021</v>
      </c>
      <c r="U2" s="93">
        <v>2024</v>
      </c>
    </row>
    <row r="3" spans="1:22">
      <c r="B3" s="31" t="s">
        <v>140</v>
      </c>
      <c r="C3" s="106">
        <v>100</v>
      </c>
      <c r="D3" s="106">
        <v>111.796875</v>
      </c>
      <c r="E3" s="106">
        <v>116.015625</v>
      </c>
      <c r="F3" s="106"/>
      <c r="G3" s="106">
        <v>115</v>
      </c>
      <c r="H3" s="106">
        <v>131.171875</v>
      </c>
      <c r="I3" s="106">
        <v>128.203125</v>
      </c>
      <c r="J3" s="106">
        <v>155.9375</v>
      </c>
      <c r="K3" s="106">
        <v>176.015625</v>
      </c>
      <c r="L3" s="106"/>
      <c r="M3" s="106">
        <v>224.0625</v>
      </c>
      <c r="N3" s="106">
        <v>265.703125</v>
      </c>
      <c r="O3" s="106">
        <v>326.40625</v>
      </c>
      <c r="P3" s="106">
        <v>377.265625</v>
      </c>
      <c r="Q3" s="106">
        <v>397.96875</v>
      </c>
      <c r="R3" s="106">
        <v>396.5625</v>
      </c>
      <c r="S3" s="106">
        <v>380.859375</v>
      </c>
      <c r="T3" s="106">
        <v>371.796875</v>
      </c>
      <c r="U3" s="106">
        <v>371.484375</v>
      </c>
    </row>
    <row r="4" spans="1:22">
      <c r="B4" s="31" t="s">
        <v>141</v>
      </c>
      <c r="C4" s="106">
        <v>100</v>
      </c>
      <c r="D4" s="106">
        <v>105.11104617182934</v>
      </c>
      <c r="E4" s="106">
        <v>107.29105786090005</v>
      </c>
      <c r="F4" s="106"/>
      <c r="G4" s="106">
        <v>111.12799532437171</v>
      </c>
      <c r="H4" s="106">
        <v>110.81531268264173</v>
      </c>
      <c r="I4" s="106">
        <v>107.12741087083577</v>
      </c>
      <c r="J4" s="106">
        <v>104.33664523670369</v>
      </c>
      <c r="K4" s="106">
        <v>106.80011689070719</v>
      </c>
      <c r="L4" s="106"/>
      <c r="M4" s="106">
        <v>110.5552308591467</v>
      </c>
      <c r="N4" s="106">
        <v>94.678550555230856</v>
      </c>
      <c r="O4" s="106">
        <v>81.303331385154877</v>
      </c>
      <c r="P4" s="106">
        <v>81.738749269433086</v>
      </c>
      <c r="Q4" s="106">
        <v>81.841028638223264</v>
      </c>
      <c r="R4" s="106">
        <v>78.971361776738746</v>
      </c>
      <c r="S4" s="106">
        <v>77.513150204558741</v>
      </c>
      <c r="T4" s="106">
        <v>71.423144360023372</v>
      </c>
      <c r="U4" s="106">
        <v>70.265926358854472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246</v>
      </c>
      <c r="L7" s="105"/>
    </row>
    <row r="8" spans="1:22" ht="26.4" customHeight="1">
      <c r="B8" s="98" t="s">
        <v>142</v>
      </c>
      <c r="C8" s="22" t="s">
        <v>140</v>
      </c>
      <c r="D8" s="22" t="s">
        <v>141</v>
      </c>
      <c r="E8" s="22" t="s">
        <v>140</v>
      </c>
      <c r="F8" s="22" t="s">
        <v>141</v>
      </c>
      <c r="I8" s="240"/>
      <c r="J8" s="240"/>
    </row>
    <row r="9" spans="1:22" ht="35.1" customHeight="1">
      <c r="B9" s="104" t="s">
        <v>143</v>
      </c>
      <c r="C9" s="106">
        <v>27.621345951659624</v>
      </c>
      <c r="D9" s="106">
        <v>30.229367728108198</v>
      </c>
      <c r="E9" s="106">
        <v>11.506707309285268</v>
      </c>
      <c r="F9" s="106">
        <v>10.737869101932404</v>
      </c>
      <c r="H9" s="129"/>
      <c r="I9" s="129"/>
      <c r="J9" s="129"/>
      <c r="K9" s="129"/>
    </row>
    <row r="10" spans="1:22">
      <c r="B10" s="104" t="s">
        <v>144</v>
      </c>
      <c r="C10" s="106">
        <v>67.922348241521092</v>
      </c>
      <c r="D10" s="106">
        <v>63.974576103694673</v>
      </c>
      <c r="E10" s="106">
        <v>62.913352029790452</v>
      </c>
      <c r="F10" s="106">
        <v>61.364390406622526</v>
      </c>
      <c r="H10" s="128"/>
      <c r="I10" s="127"/>
      <c r="J10" s="127"/>
    </row>
    <row r="11" spans="1:22">
      <c r="B11" s="104" t="s">
        <v>145</v>
      </c>
      <c r="C11" s="106">
        <v>4.4563058068192785</v>
      </c>
      <c r="D11" s="106">
        <v>5.7960561681971248</v>
      </c>
      <c r="E11" s="106">
        <v>25.579940660924276</v>
      </c>
      <c r="F11" s="106">
        <v>27.897740491445081</v>
      </c>
      <c r="H11" s="128"/>
      <c r="I11" s="127"/>
      <c r="J11" s="127"/>
    </row>
    <row r="12" spans="1:22">
      <c r="B12" s="125"/>
      <c r="C12" s="126"/>
      <c r="D12" s="126"/>
      <c r="E12" s="127"/>
      <c r="F12" s="127"/>
      <c r="G12" s="127"/>
      <c r="H12" s="128"/>
      <c r="I12" s="127"/>
      <c r="J12" s="127"/>
    </row>
    <row r="13" spans="1:22">
      <c r="C13" s="126"/>
      <c r="D13" s="126"/>
      <c r="E13" s="127"/>
      <c r="F13" s="127"/>
      <c r="G13" s="127"/>
      <c r="H13" s="127"/>
      <c r="I13" s="127"/>
      <c r="J13" s="127"/>
    </row>
    <row r="18" spans="9:16">
      <c r="I18" s="241" t="s">
        <v>11</v>
      </c>
      <c r="J18" s="241"/>
      <c r="K18" s="241"/>
      <c r="L18" s="241"/>
      <c r="M18" s="241"/>
      <c r="N18" s="241"/>
      <c r="O18" s="241"/>
      <c r="P18" s="241"/>
    </row>
    <row r="19" spans="9:16" ht="27" customHeight="1">
      <c r="I19" s="241" t="s">
        <v>268</v>
      </c>
      <c r="J19" s="241"/>
      <c r="K19" s="241"/>
      <c r="L19" s="241"/>
      <c r="M19" s="241"/>
      <c r="N19" s="241"/>
      <c r="O19" s="241"/>
      <c r="P19" s="241"/>
    </row>
  </sheetData>
  <mergeCells count="3">
    <mergeCell ref="I8:J8"/>
    <mergeCell ref="I18:P18"/>
    <mergeCell ref="I19:P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zoomScaleNormal="100" workbookViewId="0"/>
  </sheetViews>
  <sheetFormatPr defaultRowHeight="14.4"/>
  <cols>
    <col min="1" max="1" width="3.109375" style="19" customWidth="1"/>
    <col min="2" max="2" width="8.88671875" style="21"/>
    <col min="3" max="3" width="11.88671875" style="21" customWidth="1"/>
    <col min="4" max="5" width="8.88671875" style="21"/>
  </cols>
  <sheetData>
    <row r="2" spans="2:7">
      <c r="B2" s="107"/>
      <c r="G2" s="55" t="s">
        <v>247</v>
      </c>
    </row>
    <row r="4" spans="2:7">
      <c r="B4" s="31"/>
      <c r="C4" s="31"/>
      <c r="D4" s="109" t="s">
        <v>146</v>
      </c>
      <c r="E4" s="109" t="s">
        <v>147</v>
      </c>
    </row>
    <row r="5" spans="2:7">
      <c r="B5" s="31">
        <v>1951</v>
      </c>
      <c r="C5" s="31" t="s">
        <v>140</v>
      </c>
      <c r="D5" s="110">
        <v>7.7248133959954179</v>
      </c>
      <c r="E5" s="110">
        <v>2.1128707397022235</v>
      </c>
    </row>
    <row r="6" spans="2:7">
      <c r="B6" s="31"/>
      <c r="C6" s="31" t="s">
        <v>141</v>
      </c>
      <c r="D6" s="110">
        <v>1.5166777420625495</v>
      </c>
      <c r="E6" s="110">
        <v>0.46306180070902575</v>
      </c>
    </row>
    <row r="7" spans="2:7">
      <c r="B7" s="31">
        <v>1991</v>
      </c>
      <c r="C7" s="31" t="s">
        <v>140</v>
      </c>
      <c r="D7" s="110">
        <v>28.0820194565582</v>
      </c>
      <c r="E7" s="110">
        <v>7.0257463938275739</v>
      </c>
    </row>
    <row r="8" spans="2:7">
      <c r="B8" s="31"/>
      <c r="C8" s="31" t="s">
        <v>141</v>
      </c>
      <c r="D8" s="110">
        <v>14.670793172232118</v>
      </c>
      <c r="E8" s="110">
        <v>2.8482024576309901</v>
      </c>
    </row>
    <row r="9" spans="2:7">
      <c r="B9" s="31">
        <v>2024</v>
      </c>
      <c r="C9" s="31" t="s">
        <v>140</v>
      </c>
      <c r="D9" s="110">
        <v>39.799999999999997</v>
      </c>
      <c r="E9" s="110">
        <v>25</v>
      </c>
    </row>
    <row r="10" spans="2:7">
      <c r="B10" s="31"/>
      <c r="C10" s="31" t="s">
        <v>141</v>
      </c>
      <c r="D10" s="110">
        <v>36.799999999999997</v>
      </c>
      <c r="E10" s="110">
        <v>16.100000000000001</v>
      </c>
    </row>
    <row r="13" spans="2:7">
      <c r="D13" s="108"/>
    </row>
    <row r="14" spans="2:7">
      <c r="D14" s="108"/>
    </row>
    <row r="15" spans="2:7">
      <c r="D15" s="108"/>
      <c r="G15" s="40" t="s">
        <v>11</v>
      </c>
    </row>
    <row r="16" spans="2:7">
      <c r="D16" s="108"/>
      <c r="G16" s="40" t="s">
        <v>249</v>
      </c>
    </row>
    <row r="17" spans="4:4">
      <c r="D17" s="10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L23" sqref="L23"/>
    </sheetView>
  </sheetViews>
  <sheetFormatPr defaultRowHeight="14.4"/>
  <cols>
    <col min="1" max="1" width="3.109375" style="19" customWidth="1"/>
    <col min="2" max="2" width="8.88671875" style="21"/>
    <col min="3" max="3" width="11.88671875" style="21" customWidth="1"/>
    <col min="4" max="4" width="11.5546875" style="21" customWidth="1"/>
    <col min="5" max="6" width="8.88671875" style="21"/>
    <col min="7" max="7" width="10.44140625" style="21" customWidth="1"/>
  </cols>
  <sheetData>
    <row r="2" spans="2:9">
      <c r="B2" s="105" t="s">
        <v>148</v>
      </c>
      <c r="I2" s="10" t="s">
        <v>248</v>
      </c>
    </row>
    <row r="4" spans="2:9">
      <c r="B4" s="31"/>
      <c r="C4" s="31"/>
      <c r="D4" s="48" t="s">
        <v>108</v>
      </c>
      <c r="E4" s="48" t="s">
        <v>109</v>
      </c>
      <c r="F4" s="48" t="s">
        <v>110</v>
      </c>
      <c r="I4" s="132"/>
    </row>
    <row r="5" spans="2:9">
      <c r="B5" s="31">
        <v>1951</v>
      </c>
      <c r="C5" s="31" t="s">
        <v>140</v>
      </c>
      <c r="D5" s="110">
        <v>73.583446141945458</v>
      </c>
      <c r="E5" s="110">
        <v>18.765998764233384</v>
      </c>
      <c r="F5" s="110">
        <v>44.926399335517516</v>
      </c>
    </row>
    <row r="6" spans="2:9">
      <c r="B6" s="31"/>
      <c r="C6" s="31" t="s">
        <v>141</v>
      </c>
      <c r="D6" s="110">
        <v>91.884847854819782</v>
      </c>
      <c r="E6" s="110">
        <v>47.644450023011593</v>
      </c>
      <c r="F6" s="110">
        <v>69.07005178365938</v>
      </c>
    </row>
    <row r="7" spans="2:9">
      <c r="B7" s="31" t="s">
        <v>106</v>
      </c>
      <c r="C7" s="31"/>
      <c r="D7" s="110"/>
      <c r="E7" s="110"/>
      <c r="F7" s="110"/>
    </row>
    <row r="8" spans="2:9">
      <c r="B8" s="31">
        <v>2024</v>
      </c>
      <c r="C8" s="31" t="s">
        <v>140</v>
      </c>
      <c r="D8" s="110">
        <v>67.169435215946848</v>
      </c>
      <c r="E8" s="110">
        <v>55.439814814814817</v>
      </c>
      <c r="F8" s="110">
        <v>61.376017217028725</v>
      </c>
    </row>
    <row r="9" spans="2:9">
      <c r="B9" s="31"/>
      <c r="C9" s="31" t="s">
        <v>141</v>
      </c>
      <c r="D9" s="110">
        <v>68.182879074712787</v>
      </c>
      <c r="E9" s="110">
        <v>48.924003425508992</v>
      </c>
      <c r="F9" s="110">
        <v>58.857677902621717</v>
      </c>
    </row>
    <row r="15" spans="2:9">
      <c r="B15" s="105" t="s">
        <v>149</v>
      </c>
      <c r="I15" s="40" t="s">
        <v>150</v>
      </c>
    </row>
    <row r="16" spans="2:9">
      <c r="I16" s="40" t="s">
        <v>250</v>
      </c>
    </row>
    <row r="18" spans="2:9">
      <c r="B18" s="31"/>
      <c r="C18" s="31">
        <v>1951</v>
      </c>
      <c r="D18" s="31"/>
      <c r="E18" s="31" t="s">
        <v>106</v>
      </c>
      <c r="F18" s="65">
        <v>2024</v>
      </c>
      <c r="G18" s="31"/>
    </row>
    <row r="19" spans="2:9">
      <c r="B19" s="31"/>
      <c r="C19" s="31" t="s">
        <v>140</v>
      </c>
      <c r="D19" s="31" t="s">
        <v>141</v>
      </c>
      <c r="E19" s="31"/>
      <c r="F19" s="31" t="s">
        <v>140</v>
      </c>
      <c r="G19" s="31" t="s">
        <v>141</v>
      </c>
    </row>
    <row r="20" spans="2:9">
      <c r="B20" s="104" t="s">
        <v>151</v>
      </c>
      <c r="C20" s="110">
        <v>22.000821692686934</v>
      </c>
      <c r="D20" s="110">
        <v>78.475555786952683</v>
      </c>
      <c r="E20" s="110"/>
      <c r="F20" s="110">
        <v>0.88886674427411327</v>
      </c>
      <c r="G20" s="110">
        <v>6.7323795595735936</v>
      </c>
    </row>
    <row r="21" spans="2:9">
      <c r="B21" s="104" t="s">
        <v>152</v>
      </c>
      <c r="C21" s="110">
        <v>26.643385373870171</v>
      </c>
      <c r="D21" s="110">
        <v>12.437132295517261</v>
      </c>
      <c r="E21" s="110"/>
      <c r="F21" s="110">
        <v>14.154281967489025</v>
      </c>
      <c r="G21" s="110">
        <v>24.096395932542084</v>
      </c>
    </row>
    <row r="22" spans="2:9">
      <c r="B22" s="104" t="s">
        <v>127</v>
      </c>
      <c r="C22" s="110">
        <v>51.355792933442892</v>
      </c>
      <c r="D22" s="110">
        <v>9.0873119175300658</v>
      </c>
      <c r="E22" s="110"/>
      <c r="F22" s="110">
        <v>85</v>
      </c>
      <c r="G22" s="110">
        <v>69.171224507884318</v>
      </c>
    </row>
    <row r="26" spans="2:9">
      <c r="D26" s="133"/>
      <c r="E26" s="133"/>
      <c r="F26" s="133"/>
      <c r="G26" s="133"/>
      <c r="H26" s="133"/>
      <c r="I26" s="133"/>
    </row>
    <row r="27" spans="2:9">
      <c r="D27" s="133"/>
      <c r="E27" s="133"/>
      <c r="F27" s="133"/>
      <c r="G27" s="133"/>
      <c r="H27" s="133"/>
      <c r="I27" s="133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4"/>
      <c r="C2" s="135" t="s">
        <v>143</v>
      </c>
      <c r="D2" s="135" t="s">
        <v>144</v>
      </c>
      <c r="E2" s="135" t="s">
        <v>145</v>
      </c>
      <c r="G2" s="55" t="s">
        <v>251</v>
      </c>
    </row>
    <row r="3" spans="2:12">
      <c r="B3" s="136">
        <v>1881</v>
      </c>
      <c r="C3" s="137">
        <v>114815</v>
      </c>
      <c r="D3" s="34">
        <v>230714</v>
      </c>
      <c r="E3" s="134">
        <v>19905</v>
      </c>
    </row>
    <row r="4" spans="2:12">
      <c r="B4" s="136">
        <v>1901</v>
      </c>
      <c r="C4" s="137">
        <v>121980</v>
      </c>
      <c r="D4" s="34">
        <v>216812</v>
      </c>
      <c r="E4" s="134">
        <v>27552</v>
      </c>
      <c r="L4" s="138"/>
    </row>
    <row r="5" spans="2:12">
      <c r="B5" s="136">
        <v>1911</v>
      </c>
      <c r="C5" s="137">
        <v>118946</v>
      </c>
      <c r="D5" s="34">
        <v>202217</v>
      </c>
      <c r="E5" s="134">
        <v>28455</v>
      </c>
      <c r="L5" s="139"/>
    </row>
    <row r="6" spans="2:12">
      <c r="B6" s="136">
        <v>1921</v>
      </c>
      <c r="C6" s="36">
        <v>106722</v>
      </c>
      <c r="D6" s="36">
        <v>200503</v>
      </c>
      <c r="E6" s="134">
        <v>31564</v>
      </c>
      <c r="L6" s="140"/>
    </row>
    <row r="7" spans="2:12">
      <c r="B7" s="136">
        <v>1931</v>
      </c>
      <c r="C7" s="137">
        <v>122374</v>
      </c>
      <c r="D7" s="34">
        <v>219335</v>
      </c>
      <c r="E7" s="134">
        <v>33913</v>
      </c>
      <c r="L7" s="139"/>
    </row>
    <row r="8" spans="2:12">
      <c r="B8" s="136">
        <v>1936</v>
      </c>
      <c r="C8" s="137">
        <v>137129</v>
      </c>
      <c r="D8" s="34">
        <v>216653</v>
      </c>
      <c r="E8" s="134">
        <v>33096</v>
      </c>
      <c r="L8" s="139"/>
    </row>
    <row r="9" spans="2:12">
      <c r="B9" s="136">
        <v>1951</v>
      </c>
      <c r="C9" s="137">
        <v>104901</v>
      </c>
      <c r="D9" s="34">
        <v>268392</v>
      </c>
      <c r="E9" s="134">
        <v>33530</v>
      </c>
      <c r="L9" s="139"/>
    </row>
    <row r="10" spans="2:12">
      <c r="B10" s="141">
        <v>1961</v>
      </c>
      <c r="C10" s="137">
        <v>87440</v>
      </c>
      <c r="D10" s="34">
        <v>235772</v>
      </c>
      <c r="E10" s="134">
        <v>34840</v>
      </c>
      <c r="L10" s="139"/>
    </row>
    <row r="11" spans="2:12">
      <c r="B11" s="141">
        <v>1971</v>
      </c>
      <c r="C11" s="142">
        <v>76740</v>
      </c>
      <c r="D11" s="34">
        <v>201581</v>
      </c>
      <c r="E11" s="134">
        <v>41486</v>
      </c>
      <c r="L11" s="140"/>
    </row>
    <row r="12" spans="2:12">
      <c r="B12" s="136">
        <v>1981</v>
      </c>
      <c r="C12" s="143">
        <v>69401</v>
      </c>
      <c r="D12" s="36">
        <v>207754</v>
      </c>
      <c r="E12" s="134">
        <v>51216</v>
      </c>
    </row>
    <row r="13" spans="2:12">
      <c r="B13" s="141">
        <v>1991</v>
      </c>
      <c r="C13" s="142">
        <v>56302</v>
      </c>
      <c r="D13" s="34">
        <v>216341</v>
      </c>
      <c r="E13" s="134">
        <v>58257</v>
      </c>
    </row>
    <row r="14" spans="2:12">
      <c r="B14" s="141">
        <v>2001</v>
      </c>
      <c r="C14" s="142">
        <v>45775</v>
      </c>
      <c r="D14" s="34">
        <v>206885</v>
      </c>
      <c r="E14" s="134">
        <v>67941</v>
      </c>
    </row>
    <row r="15" spans="2:12">
      <c r="B15" s="141">
        <v>2011</v>
      </c>
      <c r="C15" s="142">
        <v>38983</v>
      </c>
      <c r="D15" s="34">
        <v>205253</v>
      </c>
      <c r="E15" s="134">
        <v>69424</v>
      </c>
      <c r="G15" s="18" t="s">
        <v>11</v>
      </c>
    </row>
    <row r="16" spans="2:12">
      <c r="B16" s="141">
        <v>2021</v>
      </c>
      <c r="C16" s="142">
        <v>31976</v>
      </c>
      <c r="D16" s="34">
        <v>183646</v>
      </c>
      <c r="E16" s="134">
        <v>76528</v>
      </c>
      <c r="G16" s="17"/>
    </row>
    <row r="17" spans="2:19">
      <c r="B17" s="141">
        <v>2024</v>
      </c>
      <c r="C17" s="142">
        <v>29995</v>
      </c>
      <c r="D17" s="34">
        <v>179258</v>
      </c>
      <c r="E17" s="134">
        <v>78561</v>
      </c>
    </row>
    <row r="21" spans="2:19">
      <c r="C21"/>
      <c r="D21"/>
      <c r="E21"/>
    </row>
    <row r="22" spans="2:19">
      <c r="C22"/>
      <c r="D22" s="139"/>
      <c r="E22" s="139"/>
      <c r="F22" s="139"/>
      <c r="G22" s="139"/>
      <c r="H22" s="139"/>
      <c r="I22" s="139"/>
      <c r="J22" s="140"/>
      <c r="R22" s="144"/>
      <c r="S22" s="14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L1" workbookViewId="0">
      <selection activeCell="O2" sqref="O2"/>
    </sheetView>
  </sheetViews>
  <sheetFormatPr defaultRowHeight="14.4"/>
  <sheetData>
    <row r="2" spans="1:26">
      <c r="A2" s="21" t="s">
        <v>15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252</v>
      </c>
    </row>
    <row r="3" spans="1:26">
      <c r="A3" s="21"/>
      <c r="B3" s="214" t="s">
        <v>153</v>
      </c>
      <c r="C3" s="214" t="s">
        <v>154</v>
      </c>
      <c r="D3" s="214" t="s">
        <v>155</v>
      </c>
      <c r="E3" s="213"/>
      <c r="F3" s="109" t="s">
        <v>153</v>
      </c>
      <c r="G3" s="109" t="s">
        <v>154</v>
      </c>
      <c r="H3" s="109" t="s">
        <v>155</v>
      </c>
      <c r="I3" s="213"/>
      <c r="J3" s="109" t="s">
        <v>153</v>
      </c>
      <c r="K3" s="109" t="s">
        <v>154</v>
      </c>
      <c r="L3" s="109" t="s">
        <v>155</v>
      </c>
    </row>
    <row r="4" spans="1:26">
      <c r="A4" s="31" t="s">
        <v>156</v>
      </c>
      <c r="B4" s="31">
        <v>22592</v>
      </c>
      <c r="C4" s="31">
        <v>21908</v>
      </c>
      <c r="D4" s="31">
        <v>44500</v>
      </c>
      <c r="E4" s="21"/>
      <c r="F4" s="31">
        <v>21490</v>
      </c>
      <c r="G4" s="31">
        <v>20086</v>
      </c>
      <c r="H4" s="31">
        <v>41576</v>
      </c>
      <c r="I4" s="21"/>
      <c r="J4" s="215">
        <v>4324</v>
      </c>
      <c r="K4" s="211">
        <v>4016</v>
      </c>
      <c r="L4" s="211">
        <v>8340</v>
      </c>
    </row>
    <row r="5" spans="1:26">
      <c r="A5" s="31" t="s">
        <v>157</v>
      </c>
      <c r="B5" s="31">
        <v>19359</v>
      </c>
      <c r="C5" s="31">
        <v>18315</v>
      </c>
      <c r="D5" s="31">
        <v>37674</v>
      </c>
      <c r="E5" s="21"/>
      <c r="F5" s="31">
        <v>16537</v>
      </c>
      <c r="G5" s="31">
        <v>15429</v>
      </c>
      <c r="H5" s="31">
        <v>31966</v>
      </c>
      <c r="I5" s="21"/>
      <c r="J5" s="215">
        <v>5220</v>
      </c>
      <c r="K5" s="212">
        <v>4947</v>
      </c>
      <c r="L5" s="212">
        <v>10167</v>
      </c>
      <c r="P5" s="145" t="s">
        <v>158</v>
      </c>
      <c r="U5" s="145" t="s">
        <v>159</v>
      </c>
      <c r="Z5" s="145" t="s">
        <v>160</v>
      </c>
    </row>
    <row r="6" spans="1:26">
      <c r="A6" s="31" t="s">
        <v>161</v>
      </c>
      <c r="B6" s="31">
        <v>16509</v>
      </c>
      <c r="C6" s="31">
        <v>16132</v>
      </c>
      <c r="D6" s="31">
        <v>32641</v>
      </c>
      <c r="E6" s="21"/>
      <c r="F6" s="31">
        <v>20060</v>
      </c>
      <c r="G6" s="31">
        <v>19439</v>
      </c>
      <c r="H6" s="31">
        <v>39499</v>
      </c>
      <c r="I6" s="21"/>
      <c r="J6" s="215">
        <v>5969</v>
      </c>
      <c r="K6" s="212">
        <v>5519</v>
      </c>
      <c r="L6" s="212">
        <v>11488</v>
      </c>
    </row>
    <row r="7" spans="1:26">
      <c r="A7" s="31" t="s">
        <v>162</v>
      </c>
      <c r="B7" s="31">
        <v>15666</v>
      </c>
      <c r="C7" s="31">
        <v>16230</v>
      </c>
      <c r="D7" s="31">
        <v>31896</v>
      </c>
      <c r="E7" s="21"/>
      <c r="F7" s="31">
        <v>21114</v>
      </c>
      <c r="G7" s="31">
        <v>20324</v>
      </c>
      <c r="H7" s="31">
        <v>41438</v>
      </c>
      <c r="I7" s="21"/>
      <c r="J7" s="215">
        <v>6791</v>
      </c>
      <c r="K7" s="212">
        <v>5975</v>
      </c>
      <c r="L7" s="212">
        <v>12766</v>
      </c>
    </row>
    <row r="8" spans="1:26">
      <c r="A8" s="31" t="s">
        <v>163</v>
      </c>
      <c r="B8" s="31">
        <v>14286</v>
      </c>
      <c r="C8" s="31">
        <v>16634</v>
      </c>
      <c r="D8" s="31">
        <v>30920</v>
      </c>
      <c r="E8" s="21"/>
      <c r="F8" s="31">
        <v>19335</v>
      </c>
      <c r="G8" s="31">
        <v>18859</v>
      </c>
      <c r="H8" s="31">
        <v>38194</v>
      </c>
      <c r="I8" s="21"/>
      <c r="J8" s="215">
        <v>7690</v>
      </c>
      <c r="K8" s="212">
        <v>6531</v>
      </c>
      <c r="L8" s="212">
        <v>14221</v>
      </c>
    </row>
    <row r="9" spans="1:26">
      <c r="A9" s="31" t="s">
        <v>164</v>
      </c>
      <c r="B9" s="31">
        <v>13975</v>
      </c>
      <c r="C9" s="31">
        <v>15703</v>
      </c>
      <c r="D9" s="31">
        <v>29678</v>
      </c>
      <c r="E9" s="21"/>
      <c r="F9" s="31">
        <v>16435</v>
      </c>
      <c r="G9" s="31">
        <v>17053</v>
      </c>
      <c r="H9" s="31">
        <v>33488</v>
      </c>
      <c r="I9" s="21"/>
      <c r="J9" s="215">
        <v>8282</v>
      </c>
      <c r="K9" s="212">
        <v>6900</v>
      </c>
      <c r="L9" s="212">
        <v>15182</v>
      </c>
    </row>
    <row r="10" spans="1:26">
      <c r="A10" s="31" t="s">
        <v>165</v>
      </c>
      <c r="B10" s="31">
        <v>13405</v>
      </c>
      <c r="C10" s="31">
        <v>14738</v>
      </c>
      <c r="D10" s="31">
        <v>28143</v>
      </c>
      <c r="E10" s="21"/>
      <c r="F10" s="31">
        <v>10788</v>
      </c>
      <c r="G10" s="31">
        <v>11876</v>
      </c>
      <c r="H10" s="31">
        <v>22664</v>
      </c>
      <c r="I10" s="21"/>
      <c r="J10" s="215">
        <v>8361</v>
      </c>
      <c r="K10" s="212">
        <v>7321</v>
      </c>
      <c r="L10" s="212">
        <v>15682</v>
      </c>
    </row>
    <row r="11" spans="1:26">
      <c r="A11" s="31" t="s">
        <v>166</v>
      </c>
      <c r="B11" s="31">
        <v>10037</v>
      </c>
      <c r="C11" s="31">
        <v>11147</v>
      </c>
      <c r="D11" s="31">
        <v>21184</v>
      </c>
      <c r="E11" s="21"/>
      <c r="F11" s="31">
        <v>13062</v>
      </c>
      <c r="G11" s="31">
        <v>14129</v>
      </c>
      <c r="H11" s="31">
        <v>27191</v>
      </c>
      <c r="I11" s="21"/>
      <c r="J11" s="215">
        <v>8451</v>
      </c>
      <c r="K11" s="212">
        <v>7609</v>
      </c>
      <c r="L11" s="212">
        <v>16060</v>
      </c>
    </row>
    <row r="12" spans="1:26">
      <c r="A12" s="31" t="s">
        <v>167</v>
      </c>
      <c r="B12" s="31">
        <v>10505</v>
      </c>
      <c r="C12" s="31">
        <v>11776</v>
      </c>
      <c r="D12" s="31">
        <v>22281</v>
      </c>
      <c r="E12" s="21"/>
      <c r="F12" s="31">
        <v>13160</v>
      </c>
      <c r="G12" s="31">
        <v>13965</v>
      </c>
      <c r="H12" s="31">
        <v>27125</v>
      </c>
      <c r="I12" s="21"/>
      <c r="J12" s="215">
        <v>8767</v>
      </c>
      <c r="K12" s="212">
        <v>8333</v>
      </c>
      <c r="L12" s="212">
        <v>17100</v>
      </c>
    </row>
    <row r="13" spans="1:26">
      <c r="A13" s="31" t="s">
        <v>168</v>
      </c>
      <c r="B13" s="31">
        <v>8652</v>
      </c>
      <c r="C13" s="31">
        <v>9986</v>
      </c>
      <c r="D13" s="31">
        <v>18638</v>
      </c>
      <c r="E13" s="21"/>
      <c r="F13" s="31">
        <v>10904</v>
      </c>
      <c r="G13" s="31">
        <v>11808</v>
      </c>
      <c r="H13" s="31">
        <v>22712</v>
      </c>
      <c r="I13" s="21"/>
      <c r="J13" s="215">
        <v>10053</v>
      </c>
      <c r="K13" s="212">
        <v>9659</v>
      </c>
      <c r="L13" s="212">
        <v>19712</v>
      </c>
    </row>
    <row r="14" spans="1:26">
      <c r="A14" s="31" t="s">
        <v>169</v>
      </c>
      <c r="B14" s="31">
        <v>8532</v>
      </c>
      <c r="C14" s="31">
        <v>10208</v>
      </c>
      <c r="D14" s="31">
        <v>18740</v>
      </c>
      <c r="E14" s="21"/>
      <c r="F14" s="31">
        <v>8709</v>
      </c>
      <c r="G14" s="31">
        <v>10333</v>
      </c>
      <c r="H14" s="31">
        <v>19042</v>
      </c>
      <c r="I14" s="21"/>
      <c r="J14" s="215">
        <v>10877</v>
      </c>
      <c r="K14" s="212">
        <v>11050</v>
      </c>
      <c r="L14" s="212">
        <v>21927</v>
      </c>
    </row>
    <row r="15" spans="1:26">
      <c r="A15" s="31" t="s">
        <v>170</v>
      </c>
      <c r="B15" s="31">
        <v>6444</v>
      </c>
      <c r="C15" s="31">
        <v>7815</v>
      </c>
      <c r="D15" s="31">
        <v>14259</v>
      </c>
      <c r="E15" s="21"/>
      <c r="F15" s="31">
        <v>6030</v>
      </c>
      <c r="G15" s="31">
        <v>9026</v>
      </c>
      <c r="H15" s="31">
        <v>15056</v>
      </c>
      <c r="I15" s="21"/>
      <c r="J15" s="215">
        <v>11550</v>
      </c>
      <c r="K15" s="212">
        <v>12080</v>
      </c>
      <c r="L15" s="212">
        <v>23630</v>
      </c>
    </row>
    <row r="16" spans="1:26">
      <c r="A16" s="31" t="s">
        <v>171</v>
      </c>
      <c r="B16" s="31">
        <v>6812</v>
      </c>
      <c r="C16" s="31">
        <v>8149</v>
      </c>
      <c r="D16" s="31">
        <v>14961</v>
      </c>
      <c r="E16" s="21"/>
      <c r="F16" s="31">
        <v>5419</v>
      </c>
      <c r="G16" s="31">
        <v>7923</v>
      </c>
      <c r="H16" s="31">
        <v>13342</v>
      </c>
      <c r="I16" s="21"/>
      <c r="J16" s="215">
        <v>11350</v>
      </c>
      <c r="K16" s="212">
        <v>11628</v>
      </c>
      <c r="L16" s="212">
        <v>22978</v>
      </c>
    </row>
    <row r="17" spans="1:15">
      <c r="A17" s="31" t="s">
        <v>172</v>
      </c>
      <c r="B17" s="31">
        <v>3878</v>
      </c>
      <c r="C17" s="31">
        <v>4355</v>
      </c>
      <c r="D17" s="31">
        <v>8233</v>
      </c>
      <c r="E17" s="21"/>
      <c r="F17" s="31">
        <v>5583</v>
      </c>
      <c r="G17" s="31">
        <v>7208</v>
      </c>
      <c r="H17" s="31">
        <v>12791</v>
      </c>
      <c r="I17" s="21"/>
      <c r="J17" s="215">
        <v>9856</v>
      </c>
      <c r="K17" s="212">
        <v>10560</v>
      </c>
      <c r="L17" s="212">
        <v>20416</v>
      </c>
    </row>
    <row r="18" spans="1:15">
      <c r="A18" s="31" t="s">
        <v>173</v>
      </c>
      <c r="B18" s="31">
        <v>3202</v>
      </c>
      <c r="C18" s="31">
        <v>3617</v>
      </c>
      <c r="D18" s="31">
        <v>6819</v>
      </c>
      <c r="E18" s="21"/>
      <c r="F18" s="31">
        <v>4457</v>
      </c>
      <c r="G18" s="31">
        <v>5243</v>
      </c>
      <c r="H18" s="31">
        <v>9700</v>
      </c>
      <c r="I18" s="21"/>
      <c r="J18" s="215">
        <v>8615</v>
      </c>
      <c r="K18" s="212">
        <v>9494</v>
      </c>
      <c r="L18" s="212">
        <v>18109</v>
      </c>
    </row>
    <row r="19" spans="1:15">
      <c r="A19" s="31" t="s">
        <v>174</v>
      </c>
      <c r="B19" s="31">
        <v>1464</v>
      </c>
      <c r="C19" s="31">
        <v>1386</v>
      </c>
      <c r="D19" s="31">
        <v>2850</v>
      </c>
      <c r="E19" s="21"/>
      <c r="F19" s="31">
        <v>3160</v>
      </c>
      <c r="G19" s="31">
        <v>3515</v>
      </c>
      <c r="H19" s="31">
        <v>6675</v>
      </c>
      <c r="I19" s="21"/>
      <c r="J19" s="215">
        <v>7414</v>
      </c>
      <c r="K19" s="212">
        <v>8380</v>
      </c>
      <c r="L19" s="212">
        <v>15794</v>
      </c>
      <c r="O19" s="18" t="s">
        <v>11</v>
      </c>
    </row>
    <row r="20" spans="1:15">
      <c r="A20" s="31" t="s">
        <v>175</v>
      </c>
      <c r="B20" s="31">
        <v>725</v>
      </c>
      <c r="C20" s="31">
        <v>831</v>
      </c>
      <c r="D20" s="31">
        <v>1556</v>
      </c>
      <c r="E20" s="21"/>
      <c r="F20" s="31">
        <v>1385</v>
      </c>
      <c r="G20" s="31">
        <v>1653</v>
      </c>
      <c r="H20" s="31">
        <v>3038</v>
      </c>
      <c r="I20" s="21"/>
      <c r="J20" s="215">
        <v>4456</v>
      </c>
      <c r="K20" s="212">
        <v>5909</v>
      </c>
      <c r="L20" s="212">
        <v>10365</v>
      </c>
    </row>
    <row r="21" spans="1:15">
      <c r="A21" s="31" t="s">
        <v>176</v>
      </c>
      <c r="B21" s="31">
        <v>184</v>
      </c>
      <c r="C21" s="31">
        <v>129</v>
      </c>
      <c r="D21" s="31">
        <v>313</v>
      </c>
      <c r="E21" s="21"/>
      <c r="F21" s="31">
        <v>501</v>
      </c>
      <c r="G21" s="31">
        <v>615</v>
      </c>
      <c r="H21" s="31">
        <v>1116</v>
      </c>
      <c r="I21" s="21"/>
      <c r="J21" s="215">
        <v>3248</v>
      </c>
      <c r="K21" s="212">
        <v>5275</v>
      </c>
      <c r="L21" s="212">
        <v>8523</v>
      </c>
    </row>
    <row r="22" spans="1:15">
      <c r="A22" s="31" t="s">
        <v>177</v>
      </c>
      <c r="B22" s="31">
        <v>42</v>
      </c>
      <c r="C22" s="31">
        <v>63</v>
      </c>
      <c r="D22" s="31">
        <v>105</v>
      </c>
      <c r="E22" s="21"/>
      <c r="F22" s="31">
        <v>83</v>
      </c>
      <c r="G22" s="31">
        <v>102</v>
      </c>
      <c r="H22" s="31">
        <v>185</v>
      </c>
      <c r="I22" s="21"/>
      <c r="J22" s="215">
        <v>1307</v>
      </c>
      <c r="K22" s="212">
        <v>2766</v>
      </c>
      <c r="L22" s="212">
        <v>4073</v>
      </c>
    </row>
    <row r="23" spans="1:15">
      <c r="A23" s="31" t="s">
        <v>178</v>
      </c>
      <c r="B23" s="31">
        <v>10</v>
      </c>
      <c r="C23" s="31">
        <v>19</v>
      </c>
      <c r="D23" s="31">
        <v>29</v>
      </c>
      <c r="E23" s="21"/>
      <c r="F23" s="31">
        <v>10</v>
      </c>
      <c r="G23" s="31">
        <v>15</v>
      </c>
      <c r="H23" s="31">
        <v>25</v>
      </c>
      <c r="I23" s="21"/>
      <c r="J23" s="215">
        <v>309</v>
      </c>
      <c r="K23" s="212">
        <v>972</v>
      </c>
      <c r="L23" s="212">
        <v>1281</v>
      </c>
    </row>
    <row r="24" spans="1: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179</v>
      </c>
      <c r="B25" s="31">
        <v>8</v>
      </c>
      <c r="C25" s="31">
        <v>6</v>
      </c>
      <c r="D25" s="31">
        <v>14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21"/>
      <c r="B30" s="214" t="s">
        <v>153</v>
      </c>
      <c r="C30" s="214" t="s">
        <v>154</v>
      </c>
      <c r="D30" s="213"/>
      <c r="E30" s="213"/>
      <c r="F30" s="214" t="s">
        <v>153</v>
      </c>
      <c r="G30" s="214" t="s">
        <v>154</v>
      </c>
      <c r="H30" s="213"/>
      <c r="I30" s="213"/>
      <c r="J30" s="214" t="s">
        <v>153</v>
      </c>
      <c r="K30" s="214" t="s">
        <v>154</v>
      </c>
      <c r="L30" s="21"/>
    </row>
    <row r="31" spans="1:15">
      <c r="A31" s="31" t="s">
        <v>156</v>
      </c>
      <c r="B31" s="31">
        <f>-100*B4/SUM($B$4:$C$23)</f>
        <v>-6.1824749603196318</v>
      </c>
      <c r="C31" s="31">
        <f>100*C4/SUM($B$4:$C$23)</f>
        <v>5.9952930874062726</v>
      </c>
      <c r="D31" s="21"/>
      <c r="E31" s="31" t="s">
        <v>156</v>
      </c>
      <c r="F31" s="31">
        <f>-100*F4/SUM($F$4:$G$23)</f>
        <v>-5.2823955381087107</v>
      </c>
      <c r="G31" s="31">
        <f>100*G4/SUM($F$4:$G$23)</f>
        <v>4.9372823070475365</v>
      </c>
      <c r="H31" s="21"/>
      <c r="I31" s="31" t="s">
        <v>156</v>
      </c>
      <c r="J31" s="31">
        <f>-100*J4/SUM($J$4:$K$23)</f>
        <v>-1.5023591625146797</v>
      </c>
      <c r="K31" s="31">
        <f>100*K4/SUM($J$4:$K$23)</f>
        <v>1.3953456051477691</v>
      </c>
      <c r="L31" s="21"/>
    </row>
    <row r="32" spans="1:15">
      <c r="A32" s="31" t="s">
        <v>157</v>
      </c>
      <c r="B32" s="31">
        <f t="shared" ref="B32:B50" si="0">-100*B5/SUM($B$4:$C$23)</f>
        <v>-5.297739587324175</v>
      </c>
      <c r="C32" s="31">
        <f t="shared" ref="C32:C50" si="1">100*C5/SUM($B$4:$C$23)</f>
        <v>5.0120409391932572</v>
      </c>
      <c r="D32" s="21"/>
      <c r="E32" s="31" t="s">
        <v>157</v>
      </c>
      <c r="F32" s="31">
        <f t="shared" ref="F32:F50" si="2">-100*F5/SUM($F$4:$G$23)</f>
        <v>-4.0649127507540133</v>
      </c>
      <c r="G32" s="31">
        <f t="shared" ref="G32:G50" si="3">100*G5/SUM($F$4:$G$23)</f>
        <v>3.7925584345034573</v>
      </c>
      <c r="H32" s="21"/>
      <c r="I32" s="31" t="s">
        <v>157</v>
      </c>
      <c r="J32" s="31">
        <f t="shared" ref="J32:J50" si="4">-100*J5/SUM($J$4:$K$23)</f>
        <v>-1.8136713294002376</v>
      </c>
      <c r="K32" s="31">
        <f>100*K5/SUM($J$4:$K$23)</f>
        <v>1.7188184035522942</v>
      </c>
      <c r="L32" s="21"/>
    </row>
    <row r="33" spans="1:12">
      <c r="A33" s="31" t="s">
        <v>161</v>
      </c>
      <c r="B33" s="31">
        <f t="shared" si="0"/>
        <v>-4.5178151168518417</v>
      </c>
      <c r="C33" s="31">
        <f t="shared" si="1"/>
        <v>4.4146461605823433</v>
      </c>
      <c r="D33" s="21"/>
      <c r="E33" s="31" t="s">
        <v>161</v>
      </c>
      <c r="F33" s="31">
        <f t="shared" si="2"/>
        <v>-4.9308913212871444</v>
      </c>
      <c r="G33" s="31">
        <f t="shared" si="3"/>
        <v>4.7782450844716253</v>
      </c>
      <c r="H33" s="21"/>
      <c r="I33" s="31" t="s">
        <v>161</v>
      </c>
      <c r="J33" s="31">
        <f>-100*J6/SUM($J$4:$K$23)</f>
        <v>-2.0739088439061337</v>
      </c>
      <c r="K33" s="31">
        <f t="shared" ref="K33:K50" si="5">100*K6/SUM($J$4:$K$23)</f>
        <v>1.9175578672336995</v>
      </c>
      <c r="L33" s="21"/>
    </row>
    <row r="34" spans="1:12">
      <c r="A34" s="31" t="s">
        <v>162</v>
      </c>
      <c r="B34" s="31">
        <f t="shared" si="0"/>
        <v>-4.2871216682173934</v>
      </c>
      <c r="C34" s="31">
        <f t="shared" si="1"/>
        <v>4.4414646160582345</v>
      </c>
      <c r="D34" s="21"/>
      <c r="E34" s="31" t="s">
        <v>162</v>
      </c>
      <c r="F34" s="31">
        <f t="shared" si="2"/>
        <v>-5.1899720517276551</v>
      </c>
      <c r="G34" s="31">
        <f t="shared" si="3"/>
        <v>4.9957844074695874</v>
      </c>
      <c r="H34" s="21"/>
      <c r="I34" s="31" t="s">
        <v>162</v>
      </c>
      <c r="J34" s="31">
        <f t="shared" si="4"/>
        <v>-2.3595099612944472</v>
      </c>
      <c r="K34" s="31">
        <f t="shared" si="5"/>
        <v>2.0759935235950997</v>
      </c>
      <c r="L34" s="21"/>
    </row>
    <row r="35" spans="1:12">
      <c r="A35" s="31" t="s">
        <v>163</v>
      </c>
      <c r="B35" s="31">
        <f t="shared" si="0"/>
        <v>-3.9094740298834219</v>
      </c>
      <c r="C35" s="31">
        <f t="shared" si="1"/>
        <v>4.5520223304690495</v>
      </c>
      <c r="D35" s="21"/>
      <c r="E35" s="31" t="s">
        <v>163</v>
      </c>
      <c r="F35" s="31">
        <f t="shared" si="2"/>
        <v>-4.7526811414300569</v>
      </c>
      <c r="G35" s="31">
        <f t="shared" si="3"/>
        <v>4.635676940585955</v>
      </c>
      <c r="H35" s="21"/>
      <c r="I35" s="31" t="s">
        <v>163</v>
      </c>
      <c r="J35" s="31">
        <f t="shared" si="4"/>
        <v>-2.6718644680244878</v>
      </c>
      <c r="K35" s="31">
        <f t="shared" si="5"/>
        <v>2.269173841439263</v>
      </c>
      <c r="L35" s="21"/>
    </row>
    <row r="36" spans="1:12">
      <c r="A36" s="31" t="s">
        <v>164</v>
      </c>
      <c r="B36" s="31">
        <f t="shared" si="0"/>
        <v>-3.8243664824038093</v>
      </c>
      <c r="C36" s="31">
        <f t="shared" si="1"/>
        <v>4.2972470034480867</v>
      </c>
      <c r="D36" s="21"/>
      <c r="E36" s="31" t="s">
        <v>164</v>
      </c>
      <c r="F36" s="31">
        <f t="shared" si="2"/>
        <v>-4.0398404220017063</v>
      </c>
      <c r="G36" s="31">
        <f t="shared" si="3"/>
        <v>4.191749237383334</v>
      </c>
      <c r="H36" s="21"/>
      <c r="I36" s="31" t="s">
        <v>164</v>
      </c>
      <c r="J36" s="31">
        <f t="shared" si="4"/>
        <v>-2.8775528640024461</v>
      </c>
      <c r="K36" s="31">
        <f t="shared" si="5"/>
        <v>2.3973816423106591</v>
      </c>
      <c r="L36" s="21"/>
    </row>
    <row r="37" spans="1:12">
      <c r="A37" s="31" t="s">
        <v>165</v>
      </c>
      <c r="B37" s="31">
        <f t="shared" si="0"/>
        <v>-3.6683815883093427</v>
      </c>
      <c r="C37" s="31">
        <f t="shared" si="1"/>
        <v>4.0331673143232445</v>
      </c>
      <c r="D37" s="21"/>
      <c r="E37" s="31" t="s">
        <v>165</v>
      </c>
      <c r="F37" s="31">
        <f t="shared" si="2"/>
        <v>-2.6517674762734655</v>
      </c>
      <c r="G37" s="31">
        <f t="shared" si="3"/>
        <v>2.919205649631412</v>
      </c>
      <c r="H37" s="21"/>
      <c r="I37" s="31" t="s">
        <v>165</v>
      </c>
      <c r="J37" s="31">
        <f t="shared" si="4"/>
        <v>-2.905001146573829</v>
      </c>
      <c r="K37" s="31">
        <f t="shared" si="5"/>
        <v>2.5436566671530918</v>
      </c>
      <c r="L37" s="21"/>
    </row>
    <row r="38" spans="1:12">
      <c r="A38" s="31" t="s">
        <v>166</v>
      </c>
      <c r="B38" s="31">
        <f t="shared" si="0"/>
        <v>-2.7467024246073013</v>
      </c>
      <c r="C38" s="31">
        <f t="shared" si="1"/>
        <v>3.0504624815281045</v>
      </c>
      <c r="D38" s="21"/>
      <c r="E38" s="31" t="s">
        <v>166</v>
      </c>
      <c r="F38" s="31">
        <f t="shared" si="2"/>
        <v>-3.2107329231631447</v>
      </c>
      <c r="G38" s="31">
        <f t="shared" si="3"/>
        <v>3.4730091464838515</v>
      </c>
      <c r="H38" s="21"/>
      <c r="I38" s="31" t="s">
        <v>166</v>
      </c>
      <c r="J38" s="31">
        <f t="shared" si="4"/>
        <v>-2.936271341908316</v>
      </c>
      <c r="K38" s="31">
        <f t="shared" si="5"/>
        <v>2.6437212922234496</v>
      </c>
      <c r="L38" s="21"/>
    </row>
    <row r="39" spans="1:12">
      <c r="A39" s="31" t="s">
        <v>167</v>
      </c>
      <c r="B39" s="31">
        <f t="shared" si="0"/>
        <v>-2.8747742323901266</v>
      </c>
      <c r="C39" s="31">
        <f t="shared" si="1"/>
        <v>3.2225931804498931</v>
      </c>
      <c r="D39" s="21"/>
      <c r="E39" s="31" t="s">
        <v>167</v>
      </c>
      <c r="F39" s="31">
        <f t="shared" si="2"/>
        <v>-3.2348220233369305</v>
      </c>
      <c r="G39" s="31">
        <f t="shared" si="3"/>
        <v>3.4326967747644552</v>
      </c>
      <c r="H39" s="21"/>
      <c r="I39" s="31" t="s">
        <v>167</v>
      </c>
      <c r="J39" s="31">
        <f t="shared" si="4"/>
        <v>-3.0460644721938475</v>
      </c>
      <c r="K39" s="31">
        <f t="shared" si="5"/>
        <v>2.8952726413586554</v>
      </c>
      <c r="L39" s="21"/>
    </row>
    <row r="40" spans="1:12">
      <c r="A40" s="31" t="s">
        <v>168</v>
      </c>
      <c r="B40" s="31">
        <f t="shared" si="0"/>
        <v>-2.3676864977286409</v>
      </c>
      <c r="C40" s="31">
        <f t="shared" si="1"/>
        <v>2.7327458814514807</v>
      </c>
      <c r="D40" s="21"/>
      <c r="E40" s="31" t="s">
        <v>168</v>
      </c>
      <c r="F40" s="31">
        <f t="shared" si="2"/>
        <v>-2.6802811050505992</v>
      </c>
      <c r="G40" s="31">
        <f t="shared" si="3"/>
        <v>2.9024907637965405</v>
      </c>
      <c r="H40" s="21"/>
      <c r="I40" s="31" t="s">
        <v>168</v>
      </c>
      <c r="J40" s="31">
        <f t="shared" si="4"/>
        <v>-3.492880818862182</v>
      </c>
      <c r="K40" s="31">
        <f t="shared" si="5"/>
        <v>3.3559868526200951</v>
      </c>
      <c r="L40" s="21"/>
    </row>
    <row r="41" spans="1:12">
      <c r="A41" s="31" t="s">
        <v>169</v>
      </c>
      <c r="B41" s="31">
        <f t="shared" si="0"/>
        <v>-2.3348475726561215</v>
      </c>
      <c r="C41" s="31">
        <f t="shared" si="1"/>
        <v>2.7934978928356413</v>
      </c>
      <c r="D41" s="21"/>
      <c r="E41" s="31" t="s">
        <v>169</v>
      </c>
      <c r="F41" s="31">
        <f t="shared" si="2"/>
        <v>-2.1407344225867271</v>
      </c>
      <c r="G41" s="31">
        <f t="shared" si="3"/>
        <v>2.5399252254666034</v>
      </c>
      <c r="H41" s="21"/>
      <c r="I41" s="31" t="s">
        <v>169</v>
      </c>
      <c r="J41" s="31">
        <f t="shared" si="4"/>
        <v>-3.7791768294801504</v>
      </c>
      <c r="K41" s="31">
        <f t="shared" si="5"/>
        <v>3.8392850938453305</v>
      </c>
      <c r="L41" s="21"/>
    </row>
    <row r="42" spans="1:12">
      <c r="A42" s="31" t="s">
        <v>170</v>
      </c>
      <c r="B42" s="31">
        <f t="shared" si="0"/>
        <v>-1.7634502763942861</v>
      </c>
      <c r="C42" s="31">
        <f t="shared" si="1"/>
        <v>2.138634995347819</v>
      </c>
      <c r="D42" s="21"/>
      <c r="E42" s="31" t="s">
        <v>170</v>
      </c>
      <c r="F42" s="31">
        <f t="shared" si="2"/>
        <v>-1.4822170821217089</v>
      </c>
      <c r="G42" s="31">
        <f t="shared" si="3"/>
        <v>2.2186552874345846</v>
      </c>
      <c r="H42" s="21"/>
      <c r="I42" s="31" t="s">
        <v>170</v>
      </c>
      <c r="J42" s="31">
        <f t="shared" si="4"/>
        <v>-4.0130084012591469</v>
      </c>
      <c r="K42" s="31">
        <f t="shared" si="5"/>
        <v>4.1971551071177915</v>
      </c>
      <c r="L42" s="21"/>
    </row>
    <row r="43" spans="1:12">
      <c r="A43" s="31" t="s">
        <v>171</v>
      </c>
      <c r="B43" s="31">
        <f t="shared" si="0"/>
        <v>-1.8641563132833452</v>
      </c>
      <c r="C43" s="31">
        <f t="shared" si="1"/>
        <v>2.2300366701329977</v>
      </c>
      <c r="D43" s="21"/>
      <c r="E43" s="31" t="s">
        <v>171</v>
      </c>
      <c r="F43" s="31">
        <f t="shared" si="2"/>
        <v>-1.3320289167524944</v>
      </c>
      <c r="G43" s="31">
        <f t="shared" si="3"/>
        <v>1.9475300069071808</v>
      </c>
      <c r="H43" s="21"/>
      <c r="I43" s="31" t="s">
        <v>171</v>
      </c>
      <c r="J43" s="31">
        <f t="shared" si="4"/>
        <v>-3.9435190782936203</v>
      </c>
      <c r="K43" s="31">
        <f t="shared" si="5"/>
        <v>4.0401092372157015</v>
      </c>
      <c r="L43" s="21"/>
    </row>
    <row r="44" spans="1:12">
      <c r="A44" s="31" t="s">
        <v>172</v>
      </c>
      <c r="B44" s="31">
        <f t="shared" si="0"/>
        <v>-1.0612445952602485</v>
      </c>
      <c r="C44" s="31">
        <f t="shared" si="1"/>
        <v>1.1917793224235127</v>
      </c>
      <c r="D44" s="21"/>
      <c r="E44" s="31" t="s">
        <v>172</v>
      </c>
      <c r="F44" s="31">
        <f t="shared" si="2"/>
        <v>-1.3723412884718906</v>
      </c>
      <c r="G44" s="31">
        <f t="shared" si="3"/>
        <v>1.7717778984963977</v>
      </c>
      <c r="H44" s="21"/>
      <c r="I44" s="31" t="s">
        <v>172</v>
      </c>
      <c r="J44" s="31">
        <f t="shared" si="4"/>
        <v>-3.4244338357411386</v>
      </c>
      <c r="K44" s="31">
        <f t="shared" si="5"/>
        <v>3.669036252579791</v>
      </c>
      <c r="L44" s="21"/>
    </row>
    <row r="45" spans="1:12">
      <c r="A45" s="31" t="s">
        <v>173</v>
      </c>
      <c r="B45" s="31">
        <f t="shared" si="0"/>
        <v>-0.87625198401838977</v>
      </c>
      <c r="C45" s="31">
        <f t="shared" si="1"/>
        <v>0.98981993322751904</v>
      </c>
      <c r="D45" s="21"/>
      <c r="E45" s="31" t="s">
        <v>173</v>
      </c>
      <c r="F45" s="31">
        <f t="shared" si="2"/>
        <v>-1.0955624436179863</v>
      </c>
      <c r="G45" s="31">
        <f t="shared" si="3"/>
        <v>1.2887668592975323</v>
      </c>
      <c r="H45" s="21"/>
      <c r="I45" s="31" t="s">
        <v>173</v>
      </c>
      <c r="J45" s="31">
        <f t="shared" si="4"/>
        <v>-2.9932525867400472</v>
      </c>
      <c r="K45" s="31">
        <f t="shared" si="5"/>
        <v>3.2986581611735355</v>
      </c>
      <c r="L45" s="21"/>
    </row>
    <row r="46" spans="1:12">
      <c r="A46" s="31" t="s">
        <v>174</v>
      </c>
      <c r="B46" s="31">
        <f t="shared" si="0"/>
        <v>-0.40063488588473539</v>
      </c>
      <c r="C46" s="31">
        <f t="shared" si="1"/>
        <v>0.37928958458759782</v>
      </c>
      <c r="D46" s="21"/>
      <c r="E46" s="31" t="s">
        <v>174</v>
      </c>
      <c r="F46" s="31">
        <f t="shared" si="2"/>
        <v>-0.77675057703227202</v>
      </c>
      <c r="G46" s="31">
        <f t="shared" si="3"/>
        <v>0.86401211337608741</v>
      </c>
      <c r="H46" s="21"/>
      <c r="I46" s="31" t="s">
        <v>174</v>
      </c>
      <c r="J46" s="31">
        <f t="shared" si="4"/>
        <v>-2.5759692023320615</v>
      </c>
      <c r="K46" s="31">
        <f t="shared" si="5"/>
        <v>2.9116026322555539</v>
      </c>
      <c r="L46" s="21"/>
    </row>
    <row r="47" spans="1:12">
      <c r="A47" s="31" t="s">
        <v>175</v>
      </c>
      <c r="B47" s="31">
        <f t="shared" si="0"/>
        <v>-0.19840183897980407</v>
      </c>
      <c r="C47" s="31">
        <f t="shared" si="1"/>
        <v>0.2274095561271961</v>
      </c>
      <c r="D47" s="21"/>
      <c r="E47" s="31" t="s">
        <v>175</v>
      </c>
      <c r="F47" s="31">
        <f t="shared" si="2"/>
        <v>-0.34044289531319516</v>
      </c>
      <c r="G47" s="31">
        <f t="shared" si="3"/>
        <v>0.40631921007416</v>
      </c>
      <c r="H47" s="21"/>
      <c r="I47" s="31" t="s">
        <v>175</v>
      </c>
      <c r="J47" s="31">
        <f t="shared" si="4"/>
        <v>-1.5482221156719269</v>
      </c>
      <c r="K47" s="31">
        <f t="shared" si="5"/>
        <v>2.0530620470164758</v>
      </c>
      <c r="L47" s="21"/>
    </row>
    <row r="48" spans="1:12">
      <c r="A48" s="31" t="s">
        <v>176</v>
      </c>
      <c r="B48" s="31">
        <f t="shared" si="0"/>
        <v>-5.0353018444529579E-2</v>
      </c>
      <c r="C48" s="31">
        <f t="shared" si="1"/>
        <v>3.5301844452958239E-2</v>
      </c>
      <c r="D48" s="21"/>
      <c r="E48" s="31" t="s">
        <v>176</v>
      </c>
      <c r="F48" s="31">
        <f t="shared" si="2"/>
        <v>-0.12314937945986339</v>
      </c>
      <c r="G48" s="31">
        <f t="shared" si="3"/>
        <v>0.15117139394773649</v>
      </c>
      <c r="H48" s="21"/>
      <c r="I48" s="31" t="s">
        <v>176</v>
      </c>
      <c r="J48" s="31">
        <f t="shared" si="4"/>
        <v>-1.1285066049601478</v>
      </c>
      <c r="K48" s="31">
        <f t="shared" si="5"/>
        <v>1.8327808932157574</v>
      </c>
      <c r="L48" s="21"/>
    </row>
    <row r="49" spans="1:12">
      <c r="A49" s="31" t="s">
        <v>177</v>
      </c>
      <c r="B49" s="31">
        <f t="shared" si="0"/>
        <v>-1.1493623775381753E-2</v>
      </c>
      <c r="C49" s="31">
        <f t="shared" si="1"/>
        <v>1.724043566307263E-2</v>
      </c>
      <c r="D49" s="21"/>
      <c r="E49" s="31" t="s">
        <v>177</v>
      </c>
      <c r="F49" s="31">
        <f t="shared" si="2"/>
        <v>-2.0401993004328663E-2</v>
      </c>
      <c r="G49" s="31">
        <f t="shared" si="3"/>
        <v>2.5072328752307516E-2</v>
      </c>
      <c r="H49" s="21"/>
      <c r="I49" s="31" t="s">
        <v>177</v>
      </c>
      <c r="J49" s="31">
        <f t="shared" si="4"/>
        <v>-0.45411272557971466</v>
      </c>
      <c r="K49" s="31">
        <f t="shared" si="5"/>
        <v>0.96103733661322943</v>
      </c>
      <c r="L49" s="21"/>
    </row>
    <row r="50" spans="1:12">
      <c r="A50" s="31" t="s">
        <v>178</v>
      </c>
      <c r="B50" s="31">
        <f t="shared" si="0"/>
        <v>-2.7365770893766077E-3</v>
      </c>
      <c r="C50" s="31">
        <f t="shared" si="1"/>
        <v>5.199496469815555E-3</v>
      </c>
      <c r="D50" s="21"/>
      <c r="E50" s="31" t="s">
        <v>178</v>
      </c>
      <c r="F50" s="31">
        <f t="shared" si="2"/>
        <v>-2.4580714463046582E-3</v>
      </c>
      <c r="G50" s="31">
        <f t="shared" si="3"/>
        <v>3.6871071694569873E-3</v>
      </c>
      <c r="H50" s="21"/>
      <c r="I50" s="31" t="s">
        <v>178</v>
      </c>
      <c r="J50" s="31">
        <f t="shared" si="4"/>
        <v>-0.1073610039817382</v>
      </c>
      <c r="K50" s="31">
        <f t="shared" si="5"/>
        <v>0.33771810961245807</v>
      </c>
      <c r="L50" s="21"/>
    </row>
  </sheetData>
  <pageMargins left="0.7" right="0.7" top="0.75" bottom="0.75" header="0.3" footer="0.3"/>
  <ignoredErrors>
    <ignoredError sqref="A33:K33 A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2" sqref="F2"/>
    </sheetView>
  </sheetViews>
  <sheetFormatPr defaultRowHeight="14.4"/>
  <sheetData>
    <row r="1" spans="1:201" s="149" customFormat="1" ht="13.2">
      <c r="A1" s="146"/>
      <c r="B1" s="147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7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</row>
    <row r="2" spans="1:201" s="149" customFormat="1">
      <c r="A2" s="206"/>
      <c r="B2" s="207" t="s">
        <v>153</v>
      </c>
      <c r="C2" s="207" t="s">
        <v>154</v>
      </c>
      <c r="D2" s="207" t="s">
        <v>180</v>
      </c>
      <c r="E2"/>
      <c r="F2" s="55" t="s">
        <v>253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0" customFormat="1" ht="13.2">
      <c r="A3" s="208">
        <v>1974</v>
      </c>
      <c r="B3" s="209"/>
      <c r="C3" s="209"/>
      <c r="D3" s="210">
        <v>73.8</v>
      </c>
    </row>
    <row r="4" spans="1:201">
      <c r="A4" s="60">
        <v>1975</v>
      </c>
      <c r="B4" s="209"/>
      <c r="C4" s="209"/>
      <c r="D4" s="210">
        <v>73.599999999999994</v>
      </c>
    </row>
    <row r="5" spans="1:201">
      <c r="A5" s="208">
        <v>1976</v>
      </c>
      <c r="B5" s="209"/>
      <c r="C5" s="209"/>
      <c r="D5" s="210">
        <v>74</v>
      </c>
    </row>
    <row r="6" spans="1:201">
      <c r="A6" s="60">
        <v>1977</v>
      </c>
      <c r="B6" s="209"/>
      <c r="C6" s="209"/>
      <c r="D6" s="210">
        <v>74.2</v>
      </c>
    </row>
    <row r="7" spans="1:201">
      <c r="A7" s="208">
        <v>1978</v>
      </c>
      <c r="B7" s="209"/>
      <c r="C7" s="209"/>
      <c r="D7" s="210">
        <v>74.599999999999994</v>
      </c>
    </row>
    <row r="8" spans="1:201">
      <c r="A8" s="60">
        <v>1979</v>
      </c>
      <c r="B8" s="209"/>
      <c r="C8" s="209"/>
      <c r="D8" s="210">
        <v>74.7</v>
      </c>
    </row>
    <row r="9" spans="1:201">
      <c r="A9" s="208">
        <v>1980</v>
      </c>
      <c r="B9" s="209"/>
      <c r="C9" s="209"/>
      <c r="D9" s="210">
        <v>74.8</v>
      </c>
    </row>
    <row r="10" spans="1:201">
      <c r="A10" s="60">
        <v>1981</v>
      </c>
      <c r="B10" s="209"/>
      <c r="C10" s="209"/>
      <c r="D10" s="210">
        <v>75.2</v>
      </c>
    </row>
    <row r="11" spans="1:201">
      <c r="A11" s="208">
        <v>1982</v>
      </c>
      <c r="B11" s="209"/>
      <c r="C11" s="209"/>
      <c r="D11" s="210">
        <v>75.599999999999994</v>
      </c>
    </row>
    <row r="12" spans="1:201">
      <c r="A12" s="60">
        <v>1983</v>
      </c>
      <c r="B12" s="209"/>
      <c r="C12" s="209"/>
      <c r="D12" s="210">
        <v>75.400000000000006</v>
      </c>
    </row>
    <row r="13" spans="1:201">
      <c r="A13" s="208">
        <v>1984</v>
      </c>
      <c r="B13" s="209"/>
      <c r="C13" s="209"/>
      <c r="D13" s="210">
        <v>75.900000000000006</v>
      </c>
    </row>
    <row r="14" spans="1:201">
      <c r="A14" s="60">
        <v>1985</v>
      </c>
      <c r="B14" s="209"/>
      <c r="C14" s="209"/>
      <c r="D14" s="210">
        <v>76.2</v>
      </c>
    </row>
    <row r="15" spans="1:201">
      <c r="A15" s="208">
        <v>1986</v>
      </c>
      <c r="B15" s="209"/>
      <c r="C15" s="209"/>
      <c r="D15" s="210">
        <v>76.400000000000006</v>
      </c>
    </row>
    <row r="16" spans="1:201">
      <c r="A16" s="60">
        <v>1987</v>
      </c>
      <c r="B16" s="209"/>
      <c r="C16" s="209"/>
      <c r="D16" s="210">
        <v>76.8</v>
      </c>
    </row>
    <row r="17" spans="1:6">
      <c r="A17" s="208">
        <v>1988</v>
      </c>
      <c r="B17" s="209"/>
      <c r="C17" s="209"/>
      <c r="D17" s="210">
        <v>77.2</v>
      </c>
    </row>
    <row r="18" spans="1:6">
      <c r="A18" s="60">
        <v>1989</v>
      </c>
      <c r="B18" s="209"/>
      <c r="C18" s="209"/>
      <c r="D18" s="210">
        <v>77.3</v>
      </c>
    </row>
    <row r="19" spans="1:6">
      <c r="A19" s="208">
        <v>1990</v>
      </c>
      <c r="B19" s="209"/>
      <c r="C19" s="209"/>
      <c r="D19" s="210">
        <v>77.599999999999994</v>
      </c>
      <c r="F19" s="18" t="s">
        <v>213</v>
      </c>
    </row>
    <row r="20" spans="1:6">
      <c r="A20" s="60">
        <v>1991</v>
      </c>
      <c r="B20" s="209"/>
      <c r="C20" s="209"/>
      <c r="D20" s="210">
        <v>77.7</v>
      </c>
    </row>
    <row r="21" spans="1:6">
      <c r="A21" s="208">
        <v>1992</v>
      </c>
      <c r="B21" s="209"/>
      <c r="C21" s="209"/>
      <c r="D21" s="210">
        <v>77.900000000000006</v>
      </c>
    </row>
    <row r="22" spans="1:6">
      <c r="A22" s="60">
        <v>1993</v>
      </c>
      <c r="B22" s="209"/>
      <c r="C22" s="209"/>
      <c r="D22" s="210">
        <v>78.099999999999994</v>
      </c>
    </row>
    <row r="23" spans="1:6">
      <c r="A23" s="208">
        <v>1994</v>
      </c>
      <c r="B23" s="209"/>
      <c r="C23" s="209"/>
      <c r="D23" s="210">
        <v>78.099999999999994</v>
      </c>
    </row>
    <row r="24" spans="1:6">
      <c r="A24" s="60">
        <v>1995</v>
      </c>
      <c r="B24" s="209"/>
      <c r="C24" s="209"/>
      <c r="D24" s="210">
        <v>78.599999999999994</v>
      </c>
    </row>
    <row r="25" spans="1:6">
      <c r="A25" s="208">
        <v>1996</v>
      </c>
      <c r="B25" s="209"/>
      <c r="C25" s="209"/>
      <c r="D25" s="210">
        <v>78.7</v>
      </c>
    </row>
    <row r="26" spans="1:6">
      <c r="A26" s="60">
        <v>1997</v>
      </c>
      <c r="B26" s="209"/>
      <c r="C26" s="209"/>
      <c r="D26" s="210">
        <v>79</v>
      </c>
    </row>
    <row r="27" spans="1:6">
      <c r="A27" s="208">
        <v>1998</v>
      </c>
      <c r="B27" s="209"/>
      <c r="C27" s="209"/>
      <c r="D27" s="210">
        <v>79.2</v>
      </c>
    </row>
    <row r="28" spans="1:6">
      <c r="A28" s="60">
        <v>1999</v>
      </c>
      <c r="B28" s="209"/>
      <c r="C28" s="209"/>
      <c r="D28" s="210">
        <v>79.400000000000006</v>
      </c>
    </row>
    <row r="29" spans="1:6">
      <c r="A29" s="208">
        <v>2000</v>
      </c>
      <c r="B29" s="209"/>
      <c r="C29" s="209"/>
      <c r="D29" s="210">
        <v>79.8</v>
      </c>
    </row>
    <row r="30" spans="1:6">
      <c r="A30" s="60">
        <v>2001</v>
      </c>
      <c r="B30" s="209"/>
      <c r="C30" s="209"/>
      <c r="D30" s="210">
        <v>80.400000000000006</v>
      </c>
    </row>
    <row r="31" spans="1:6">
      <c r="A31" s="208">
        <v>2002</v>
      </c>
      <c r="B31" s="210">
        <v>77.7</v>
      </c>
      <c r="C31" s="210">
        <v>83.3</v>
      </c>
      <c r="D31" s="210">
        <v>80.5</v>
      </c>
    </row>
    <row r="32" spans="1:6">
      <c r="A32" s="60">
        <v>2003</v>
      </c>
      <c r="B32" s="210">
        <v>77.599999999999994</v>
      </c>
      <c r="C32" s="210">
        <v>83.3</v>
      </c>
      <c r="D32" s="210">
        <v>80.400000000000006</v>
      </c>
    </row>
    <row r="33" spans="1:4">
      <c r="A33" s="208">
        <v>2004</v>
      </c>
      <c r="B33" s="210">
        <v>77.400000000000006</v>
      </c>
      <c r="C33" s="210">
        <v>83.6</v>
      </c>
      <c r="D33" s="210">
        <v>80.400000000000006</v>
      </c>
    </row>
    <row r="34" spans="1:4">
      <c r="A34" s="60">
        <v>2005</v>
      </c>
      <c r="B34" s="210">
        <v>77.7</v>
      </c>
      <c r="C34" s="210">
        <v>83.7</v>
      </c>
      <c r="D34" s="210">
        <v>80.599999999999994</v>
      </c>
    </row>
    <row r="35" spans="1:4">
      <c r="A35" s="208">
        <v>2006</v>
      </c>
      <c r="B35" s="210">
        <v>77.900000000000006</v>
      </c>
      <c r="C35" s="210">
        <v>83.6</v>
      </c>
      <c r="D35" s="210">
        <v>80.7</v>
      </c>
    </row>
    <row r="36" spans="1:4">
      <c r="A36" s="60">
        <v>2007</v>
      </c>
      <c r="B36" s="210">
        <v>78.900000000000006</v>
      </c>
      <c r="C36" s="210">
        <v>84.3</v>
      </c>
      <c r="D36" s="210">
        <v>81.5</v>
      </c>
    </row>
    <row r="37" spans="1:4">
      <c r="A37" s="208">
        <v>2008</v>
      </c>
      <c r="B37" s="210">
        <v>78.099999999999994</v>
      </c>
      <c r="C37" s="210">
        <v>84.2</v>
      </c>
      <c r="D37" s="210">
        <v>81.099999999999994</v>
      </c>
    </row>
    <row r="38" spans="1:4">
      <c r="A38" s="60">
        <v>2009</v>
      </c>
      <c r="B38" s="210">
        <v>78.900000000000006</v>
      </c>
      <c r="C38" s="210">
        <v>84.4</v>
      </c>
      <c r="D38" s="210">
        <v>81.599999999999994</v>
      </c>
    </row>
    <row r="39" spans="1:4">
      <c r="A39" s="208">
        <v>2010</v>
      </c>
      <c r="B39" s="210">
        <v>79</v>
      </c>
      <c r="C39" s="210">
        <v>84.3</v>
      </c>
      <c r="D39" s="210">
        <v>81.599999999999994</v>
      </c>
    </row>
    <row r="40" spans="1:4">
      <c r="A40" s="60">
        <v>2011</v>
      </c>
      <c r="B40" s="210">
        <v>79.099999999999994</v>
      </c>
      <c r="C40" s="210">
        <v>84.2</v>
      </c>
      <c r="D40" s="210">
        <v>81.599999999999994</v>
      </c>
    </row>
    <row r="41" spans="1:4">
      <c r="A41" s="208">
        <v>2012</v>
      </c>
      <c r="B41" s="210">
        <v>79.5</v>
      </c>
      <c r="C41" s="210">
        <v>84.5</v>
      </c>
      <c r="D41" s="210">
        <v>81.900000000000006</v>
      </c>
    </row>
    <row r="42" spans="1:4">
      <c r="A42" s="60">
        <v>2013</v>
      </c>
      <c r="B42" s="210">
        <v>79.7</v>
      </c>
      <c r="C42" s="210">
        <v>84.7</v>
      </c>
      <c r="D42" s="210">
        <v>82.2</v>
      </c>
    </row>
    <row r="43" spans="1:4">
      <c r="A43" s="208">
        <v>2014</v>
      </c>
      <c r="B43" s="210">
        <v>79.599999999999994</v>
      </c>
      <c r="C43" s="210">
        <v>85</v>
      </c>
      <c r="D43" s="210">
        <v>82.3</v>
      </c>
    </row>
    <row r="44" spans="1:4">
      <c r="A44" s="60">
        <v>2015</v>
      </c>
      <c r="B44" s="210">
        <v>79.5</v>
      </c>
      <c r="C44" s="210">
        <v>84.7</v>
      </c>
      <c r="D44" s="210">
        <v>82</v>
      </c>
    </row>
    <row r="45" spans="1:4">
      <c r="A45" s="208">
        <v>2016</v>
      </c>
      <c r="B45" s="210">
        <v>80.2</v>
      </c>
      <c r="C45" s="210">
        <v>85.3</v>
      </c>
      <c r="D45" s="210">
        <v>82.7</v>
      </c>
    </row>
    <row r="46" spans="1:4">
      <c r="A46" s="60">
        <v>2017</v>
      </c>
      <c r="B46" s="210">
        <v>79.8</v>
      </c>
      <c r="C46" s="210">
        <v>84.8</v>
      </c>
      <c r="D46" s="210">
        <v>82.2</v>
      </c>
    </row>
    <row r="47" spans="1:4">
      <c r="A47" s="208">
        <v>2018</v>
      </c>
      <c r="B47" s="210">
        <v>80</v>
      </c>
      <c r="C47" s="210">
        <v>85.5</v>
      </c>
      <c r="D47" s="210">
        <v>82.7</v>
      </c>
    </row>
    <row r="48" spans="1:4">
      <c r="A48" s="60">
        <v>2019</v>
      </c>
      <c r="B48" s="210">
        <v>80.400000000000006</v>
      </c>
      <c r="C48" s="210">
        <v>85.7</v>
      </c>
      <c r="D48" s="210">
        <v>83</v>
      </c>
    </row>
    <row r="49" spans="1:4">
      <c r="A49" s="208">
        <v>2020</v>
      </c>
      <c r="B49" s="210">
        <v>79.8</v>
      </c>
      <c r="C49" s="210">
        <v>84.7</v>
      </c>
      <c r="D49" s="210">
        <v>82.2</v>
      </c>
    </row>
    <row r="50" spans="1:4">
      <c r="A50" s="60">
        <v>2021</v>
      </c>
      <c r="B50" s="210">
        <v>78.7</v>
      </c>
      <c r="C50" s="210">
        <v>84.3</v>
      </c>
      <c r="D50" s="210">
        <v>81.400000000000006</v>
      </c>
    </row>
    <row r="51" spans="1:4">
      <c r="A51" s="208">
        <v>2022</v>
      </c>
      <c r="B51" s="210">
        <v>79.599999999999994</v>
      </c>
      <c r="C51" s="210">
        <v>84.4</v>
      </c>
      <c r="D51" s="210">
        <v>81.900000000000006</v>
      </c>
    </row>
    <row r="52" spans="1:4">
      <c r="A52" s="60">
        <v>2023</v>
      </c>
      <c r="B52" s="210">
        <v>80</v>
      </c>
      <c r="C52" s="210">
        <v>84.8</v>
      </c>
      <c r="D52" s="210">
        <v>82.3</v>
      </c>
    </row>
    <row r="53" spans="1:4">
      <c r="A53" s="208">
        <v>2024</v>
      </c>
      <c r="B53" s="210">
        <v>80</v>
      </c>
      <c r="C53" s="210">
        <v>85</v>
      </c>
      <c r="D53" s="210">
        <v>82.5</v>
      </c>
    </row>
    <row r="54" spans="1:4">
      <c r="A54" s="60">
        <v>2025</v>
      </c>
      <c r="B54" s="210">
        <v>80.3</v>
      </c>
      <c r="C54" s="210">
        <v>85</v>
      </c>
      <c r="D54" s="210">
        <v>82.6</v>
      </c>
    </row>
    <row r="55" spans="1:4">
      <c r="A55" s="25" t="s">
        <v>181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/>
  </sheetViews>
  <sheetFormatPr defaultRowHeight="14.4"/>
  <cols>
    <col min="3" max="3" width="16.44140625" customWidth="1"/>
  </cols>
  <sheetData>
    <row r="1" spans="1:6">
      <c r="B1" s="183"/>
      <c r="C1" s="183"/>
    </row>
    <row r="2" spans="1:6">
      <c r="B2" s="31" t="s">
        <v>182</v>
      </c>
      <c r="C2" s="31" t="s">
        <v>183</v>
      </c>
      <c r="F2" s="55" t="s">
        <v>254</v>
      </c>
    </row>
    <row r="3" spans="1:6">
      <c r="A3" s="31">
        <v>1964</v>
      </c>
      <c r="B3" s="31">
        <v>2.7</v>
      </c>
      <c r="C3" s="31">
        <v>28.7</v>
      </c>
    </row>
    <row r="4" spans="1:6">
      <c r="A4" s="31">
        <v>1965</v>
      </c>
      <c r="B4" s="31">
        <v>2.64</v>
      </c>
      <c r="C4" s="31">
        <v>28.45</v>
      </c>
    </row>
    <row r="5" spans="1:6">
      <c r="A5" s="31">
        <v>1966</v>
      </c>
      <c r="B5" s="31">
        <v>2.63</v>
      </c>
      <c r="C5" s="31">
        <v>28.24</v>
      </c>
    </row>
    <row r="6" spans="1:6">
      <c r="A6" s="31">
        <v>1967</v>
      </c>
      <c r="B6" s="31">
        <v>2.52</v>
      </c>
      <c r="C6" s="31">
        <v>28.2</v>
      </c>
    </row>
    <row r="7" spans="1:6">
      <c r="A7" s="31">
        <v>1968</v>
      </c>
      <c r="B7" s="31">
        <v>2.4500000000000002</v>
      </c>
      <c r="C7" s="31">
        <v>28.11</v>
      </c>
    </row>
    <row r="8" spans="1:6">
      <c r="A8" s="31">
        <v>1969</v>
      </c>
      <c r="B8" s="31">
        <v>2.4700000000000002</v>
      </c>
      <c r="C8" s="31">
        <v>28.28</v>
      </c>
    </row>
    <row r="9" spans="1:6">
      <c r="A9" s="31">
        <v>1970</v>
      </c>
      <c r="B9" s="31">
        <v>2.41</v>
      </c>
      <c r="C9" s="31">
        <v>28.24</v>
      </c>
    </row>
    <row r="10" spans="1:6">
      <c r="A10" s="31">
        <v>1971</v>
      </c>
      <c r="B10" s="31">
        <v>2.4</v>
      </c>
      <c r="C10" s="31">
        <v>28.19</v>
      </c>
    </row>
    <row r="11" spans="1:6">
      <c r="A11" s="31">
        <v>1972</v>
      </c>
      <c r="B11" s="31">
        <v>2.42</v>
      </c>
      <c r="C11" s="31">
        <v>27.95</v>
      </c>
    </row>
    <row r="12" spans="1:6">
      <c r="A12" s="31">
        <v>1973</v>
      </c>
      <c r="B12" s="31">
        <v>2.35</v>
      </c>
      <c r="C12" s="31">
        <v>27.97</v>
      </c>
    </row>
    <row r="13" spans="1:6">
      <c r="A13" s="31">
        <v>1974</v>
      </c>
      <c r="B13" s="31">
        <v>2.44</v>
      </c>
      <c r="C13" s="31">
        <v>27.78</v>
      </c>
    </row>
    <row r="14" spans="1:6">
      <c r="A14" s="31">
        <v>1975</v>
      </c>
      <c r="B14" s="31">
        <v>2.2799999999999998</v>
      </c>
      <c r="C14" s="31">
        <v>27.57</v>
      </c>
    </row>
    <row r="15" spans="1:6">
      <c r="A15" s="31">
        <v>1976</v>
      </c>
      <c r="B15" s="31">
        <v>2.19</v>
      </c>
      <c r="C15" s="31">
        <v>27.52</v>
      </c>
    </row>
    <row r="16" spans="1:6">
      <c r="A16" s="31">
        <v>1977</v>
      </c>
      <c r="B16" s="31">
        <v>2.09</v>
      </c>
      <c r="C16" s="31">
        <v>27.34</v>
      </c>
    </row>
    <row r="17" spans="1:6">
      <c r="A17" s="31">
        <v>1978</v>
      </c>
      <c r="B17" s="31">
        <v>2.0099999999999998</v>
      </c>
      <c r="C17" s="31">
        <v>27.3</v>
      </c>
    </row>
    <row r="18" spans="1:6">
      <c r="A18" s="31">
        <v>1979</v>
      </c>
      <c r="B18" s="31">
        <v>2</v>
      </c>
      <c r="C18" s="31">
        <v>27.31</v>
      </c>
    </row>
    <row r="19" spans="1:6">
      <c r="A19" s="31">
        <v>1980</v>
      </c>
      <c r="B19" s="31">
        <v>1.82</v>
      </c>
      <c r="C19" s="31">
        <v>27.12</v>
      </c>
    </row>
    <row r="20" spans="1:6">
      <c r="A20" s="31">
        <v>1981</v>
      </c>
      <c r="B20" s="31">
        <v>1.81</v>
      </c>
      <c r="C20" s="31">
        <v>27.09</v>
      </c>
    </row>
    <row r="21" spans="1:6">
      <c r="A21" s="31">
        <v>1982</v>
      </c>
      <c r="B21" s="31">
        <v>1.76</v>
      </c>
      <c r="C21" s="31">
        <v>27.14</v>
      </c>
      <c r="F21" s="18" t="s">
        <v>214</v>
      </c>
    </row>
    <row r="22" spans="1:6">
      <c r="A22" s="31">
        <v>1983</v>
      </c>
      <c r="B22" s="31">
        <v>1.7</v>
      </c>
      <c r="C22" s="31">
        <v>27.28</v>
      </c>
    </row>
    <row r="23" spans="1:6">
      <c r="A23" s="31">
        <v>1984</v>
      </c>
      <c r="B23" s="31">
        <v>1.64</v>
      </c>
      <c r="C23" s="31">
        <v>27.38</v>
      </c>
    </row>
    <row r="24" spans="1:6">
      <c r="A24" s="31">
        <v>1985</v>
      </c>
      <c r="B24" s="31">
        <v>1.61</v>
      </c>
      <c r="C24" s="31">
        <v>27.51</v>
      </c>
    </row>
    <row r="25" spans="1:6">
      <c r="A25" s="31">
        <v>1986</v>
      </c>
      <c r="B25" s="31">
        <v>1.53</v>
      </c>
      <c r="C25" s="31">
        <v>27.74</v>
      </c>
    </row>
    <row r="26" spans="1:6">
      <c r="A26" s="31">
        <v>1987</v>
      </c>
      <c r="B26" s="31">
        <v>1.54</v>
      </c>
      <c r="C26" s="31">
        <v>28.03</v>
      </c>
    </row>
    <row r="27" spans="1:6">
      <c r="A27" s="31">
        <v>1988</v>
      </c>
      <c r="B27" s="31">
        <v>1.53</v>
      </c>
      <c r="C27" s="31">
        <v>27.99</v>
      </c>
    </row>
    <row r="28" spans="1:6">
      <c r="A28" s="31">
        <v>1989</v>
      </c>
      <c r="B28" s="31">
        <v>1.47</v>
      </c>
      <c r="C28" s="31">
        <v>28.33</v>
      </c>
    </row>
    <row r="29" spans="1:6">
      <c r="A29" s="31">
        <v>1990</v>
      </c>
      <c r="B29" s="31">
        <v>1.42</v>
      </c>
      <c r="C29" s="31">
        <v>28.29</v>
      </c>
    </row>
    <row r="30" spans="1:6">
      <c r="A30" s="31">
        <v>1991</v>
      </c>
      <c r="B30" s="31">
        <v>1.4</v>
      </c>
      <c r="C30" s="31">
        <v>28.58</v>
      </c>
    </row>
    <row r="31" spans="1:6">
      <c r="A31" s="31">
        <v>1992</v>
      </c>
      <c r="B31" s="31">
        <v>1.41</v>
      </c>
      <c r="C31" s="31">
        <v>28.98</v>
      </c>
    </row>
    <row r="32" spans="1:6">
      <c r="A32" s="31">
        <v>1993</v>
      </c>
      <c r="B32" s="31">
        <v>1.33</v>
      </c>
      <c r="C32" s="31">
        <v>28.89</v>
      </c>
    </row>
    <row r="33" spans="1:3">
      <c r="A33" s="31">
        <v>1994</v>
      </c>
      <c r="B33" s="31">
        <v>1.29</v>
      </c>
      <c r="C33" s="31">
        <v>29.08</v>
      </c>
    </row>
    <row r="34" spans="1:3">
      <c r="A34" s="31">
        <v>1995</v>
      </c>
      <c r="B34" s="31">
        <v>1.22</v>
      </c>
      <c r="C34" s="31">
        <v>29.35</v>
      </c>
    </row>
    <row r="35" spans="1:3">
      <c r="A35" s="31">
        <v>1996</v>
      </c>
      <c r="B35" s="31">
        <v>1.18</v>
      </c>
      <c r="C35" s="31">
        <v>29.74</v>
      </c>
    </row>
    <row r="36" spans="1:3">
      <c r="A36" s="31">
        <v>1997</v>
      </c>
      <c r="B36" s="31">
        <v>1.2</v>
      </c>
      <c r="C36" s="31">
        <v>29.93</v>
      </c>
    </row>
    <row r="37" spans="1:3">
      <c r="A37" s="31">
        <v>1998</v>
      </c>
      <c r="B37" s="31">
        <v>1.2</v>
      </c>
      <c r="C37" s="31">
        <v>30.22</v>
      </c>
    </row>
    <row r="38" spans="1:3">
      <c r="A38" s="31">
        <v>1999</v>
      </c>
      <c r="B38" s="31">
        <v>1.18</v>
      </c>
      <c r="C38" s="31">
        <v>30.25</v>
      </c>
    </row>
    <row r="39" spans="1:3">
      <c r="A39" s="31">
        <v>2000</v>
      </c>
      <c r="B39" s="31">
        <v>1.1499999999999999</v>
      </c>
      <c r="C39" s="31">
        <v>30.43</v>
      </c>
    </row>
    <row r="40" spans="1:3">
      <c r="A40" s="31">
        <v>2001</v>
      </c>
      <c r="B40" s="31">
        <v>1.1200000000000001</v>
      </c>
      <c r="C40" s="31">
        <v>30.64</v>
      </c>
    </row>
    <row r="41" spans="1:3">
      <c r="A41" s="31">
        <v>2002</v>
      </c>
      <c r="B41" s="31">
        <v>1.1499999999999999</v>
      </c>
      <c r="C41" s="31">
        <v>30.86</v>
      </c>
    </row>
    <row r="42" spans="1:3">
      <c r="A42" s="31">
        <v>2003</v>
      </c>
      <c r="B42" s="31">
        <v>1.1599999999999999</v>
      </c>
      <c r="C42" s="31">
        <v>31.25</v>
      </c>
    </row>
    <row r="43" spans="1:3">
      <c r="A43" s="31">
        <v>2004</v>
      </c>
      <c r="B43" s="31">
        <v>1.1399999999999999</v>
      </c>
      <c r="C43" s="31">
        <v>31.15</v>
      </c>
    </row>
    <row r="44" spans="1:3">
      <c r="A44" s="31">
        <v>2005</v>
      </c>
      <c r="B44" s="31">
        <v>1.1499999999999999</v>
      </c>
      <c r="C44" s="31">
        <v>31.5</v>
      </c>
    </row>
    <row r="45" spans="1:3">
      <c r="A45" s="31">
        <v>2006</v>
      </c>
      <c r="B45" s="31">
        <v>1.1399999999999999</v>
      </c>
      <c r="C45" s="31">
        <v>31.49</v>
      </c>
    </row>
    <row r="46" spans="1:3">
      <c r="A46" s="31">
        <v>2007</v>
      </c>
      <c r="B46" s="31">
        <v>1.18</v>
      </c>
      <c r="C46" s="31">
        <v>31.51</v>
      </c>
    </row>
    <row r="47" spans="1:3">
      <c r="A47" s="31">
        <v>2008</v>
      </c>
      <c r="B47" s="31">
        <v>1.19</v>
      </c>
      <c r="C47" s="31">
        <v>31.67</v>
      </c>
    </row>
    <row r="48" spans="1:3">
      <c r="A48" s="31">
        <v>2009</v>
      </c>
      <c r="B48" s="31">
        <v>1.1299999999999999</v>
      </c>
      <c r="C48" s="31">
        <v>31.9</v>
      </c>
    </row>
    <row r="49" spans="1:3">
      <c r="A49" s="31">
        <v>2010</v>
      </c>
      <c r="B49" s="31">
        <v>1.23</v>
      </c>
      <c r="C49" s="31">
        <v>31.97</v>
      </c>
    </row>
    <row r="50" spans="1:3">
      <c r="A50" s="31">
        <v>2011</v>
      </c>
      <c r="B50" s="31">
        <v>1.19</v>
      </c>
      <c r="C50" s="31">
        <v>31.9</v>
      </c>
    </row>
    <row r="51" spans="1:3">
      <c r="A51" s="31">
        <v>2012</v>
      </c>
      <c r="B51" s="31">
        <v>1.19</v>
      </c>
      <c r="C51" s="31">
        <v>32.020000000000003</v>
      </c>
    </row>
    <row r="52" spans="1:3">
      <c r="A52" s="31">
        <v>2013</v>
      </c>
      <c r="B52" s="31">
        <v>1.18</v>
      </c>
      <c r="C52" s="31">
        <v>32.21</v>
      </c>
    </row>
    <row r="53" spans="1:3">
      <c r="A53" s="31">
        <v>2014</v>
      </c>
      <c r="B53" s="31">
        <v>1.18</v>
      </c>
      <c r="C53" s="31">
        <v>32.07</v>
      </c>
    </row>
    <row r="54" spans="1:3">
      <c r="A54" s="31">
        <v>2015</v>
      </c>
      <c r="B54" s="31">
        <v>1.18</v>
      </c>
      <c r="C54" s="31">
        <v>32.29</v>
      </c>
    </row>
    <row r="55" spans="1:3">
      <c r="A55" s="31">
        <v>2016</v>
      </c>
      <c r="B55" s="31">
        <v>1.1599999999999999</v>
      </c>
      <c r="C55" s="31">
        <v>32.229999999999997</v>
      </c>
    </row>
    <row r="56" spans="1:3">
      <c r="A56" s="31">
        <v>2017</v>
      </c>
      <c r="B56" s="31">
        <v>1.2</v>
      </c>
      <c r="C56" s="31">
        <v>32.53</v>
      </c>
    </row>
    <row r="57" spans="1:3">
      <c r="A57" s="31">
        <v>2018</v>
      </c>
      <c r="B57" s="31">
        <v>1.1100000000000001</v>
      </c>
      <c r="C57" s="31">
        <v>32.4</v>
      </c>
    </row>
    <row r="58" spans="1:3">
      <c r="A58" s="31">
        <v>2019</v>
      </c>
      <c r="B58" s="31">
        <v>1.1499999999999999</v>
      </c>
      <c r="C58" s="31">
        <v>32.619999999999997</v>
      </c>
    </row>
    <row r="59" spans="1:3">
      <c r="A59" s="31">
        <v>2020</v>
      </c>
      <c r="B59" s="31">
        <v>1.06</v>
      </c>
      <c r="C59" s="31">
        <v>32.71</v>
      </c>
    </row>
    <row r="60" spans="1:3">
      <c r="A60" s="31">
        <v>2021</v>
      </c>
      <c r="B60" s="31">
        <v>1.08</v>
      </c>
      <c r="C60" s="31">
        <v>32.799999999999997</v>
      </c>
    </row>
    <row r="61" spans="1:3">
      <c r="A61" s="31">
        <v>2022</v>
      </c>
      <c r="B61" s="31">
        <v>1.1000000000000001</v>
      </c>
      <c r="C61" s="31">
        <v>32.85</v>
      </c>
    </row>
    <row r="62" spans="1:3">
      <c r="A62" s="31">
        <v>2023</v>
      </c>
      <c r="B62" s="31">
        <v>1.1000000000000001</v>
      </c>
      <c r="C62" s="31">
        <v>32.909999999999997</v>
      </c>
    </row>
    <row r="63" spans="1:3">
      <c r="A63" s="31">
        <v>2024</v>
      </c>
      <c r="B63" s="31">
        <v>1.05</v>
      </c>
      <c r="C63" s="31">
        <v>33.11</v>
      </c>
    </row>
    <row r="64" spans="1:3">
      <c r="A64" s="31">
        <v>2025</v>
      </c>
      <c r="B64" s="31">
        <v>1.02</v>
      </c>
      <c r="C64" s="31">
        <v>33.06</v>
      </c>
    </row>
    <row r="65" spans="1:1">
      <c r="A65" s="21" t="s">
        <v>184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3" workbookViewId="0">
      <selection activeCell="H11" sqref="H11:I12"/>
    </sheetView>
  </sheetViews>
  <sheetFormatPr defaultRowHeight="14.4"/>
  <cols>
    <col min="1" max="1" width="7.109375" style="152" customWidth="1"/>
    <col min="2" max="2" width="9.5546875" style="152" customWidth="1"/>
    <col min="3" max="3" width="13.88671875" style="152" customWidth="1"/>
    <col min="4" max="4" width="9.88671875" style="152" customWidth="1"/>
    <col min="5" max="5" width="7.109375" style="152" customWidth="1"/>
    <col min="6" max="6" width="10.88671875" style="152" customWidth="1"/>
    <col min="7" max="7" width="7.109375" style="152" customWidth="1"/>
    <col min="8" max="8" width="10.88671875" style="152" customWidth="1"/>
    <col min="9" max="9" width="7.109375" style="152" customWidth="1"/>
    <col min="10" max="10" width="8.5546875" style="152" customWidth="1"/>
  </cols>
  <sheetData>
    <row r="2" spans="1:12">
      <c r="A2" s="242" t="s">
        <v>185</v>
      </c>
      <c r="B2" s="244" t="s">
        <v>186</v>
      </c>
      <c r="C2" s="244"/>
      <c r="D2" s="244"/>
      <c r="E2" s="195"/>
      <c r="F2" s="244" t="s">
        <v>187</v>
      </c>
      <c r="G2" s="244"/>
      <c r="H2" s="244"/>
      <c r="I2" s="244"/>
      <c r="J2" s="245" t="s">
        <v>188</v>
      </c>
    </row>
    <row r="3" spans="1:12" ht="36">
      <c r="A3" s="243"/>
      <c r="B3" s="196" t="s">
        <v>101</v>
      </c>
      <c r="C3" s="196" t="s">
        <v>189</v>
      </c>
      <c r="D3" s="196" t="s">
        <v>110</v>
      </c>
      <c r="E3" s="196"/>
      <c r="F3" s="197" t="s">
        <v>190</v>
      </c>
      <c r="G3" s="197" t="s">
        <v>103</v>
      </c>
      <c r="H3" s="197" t="s">
        <v>104</v>
      </c>
      <c r="I3" s="197" t="s">
        <v>191</v>
      </c>
      <c r="J3" s="246"/>
      <c r="L3" s="55" t="s">
        <v>215</v>
      </c>
    </row>
    <row r="4" spans="1:12">
      <c r="A4" s="198">
        <v>1951</v>
      </c>
      <c r="B4" s="199">
        <v>74176</v>
      </c>
      <c r="C4" s="199">
        <v>87098</v>
      </c>
      <c r="D4" s="199">
        <v>161274</v>
      </c>
      <c r="E4" s="199"/>
      <c r="F4" s="199">
        <v>178180</v>
      </c>
      <c r="G4" s="199">
        <v>9361</v>
      </c>
      <c r="H4" s="199">
        <v>7000</v>
      </c>
      <c r="I4" s="199">
        <v>2075</v>
      </c>
      <c r="J4" s="200">
        <v>357890</v>
      </c>
    </row>
    <row r="5" spans="1:12">
      <c r="A5" s="198">
        <v>1961</v>
      </c>
      <c r="B5" s="199">
        <v>44728</v>
      </c>
      <c r="C5" s="199">
        <v>68291</v>
      </c>
      <c r="D5" s="199">
        <v>113019</v>
      </c>
      <c r="E5" s="199"/>
      <c r="F5" s="199">
        <v>181025</v>
      </c>
      <c r="G5" s="199">
        <v>15045</v>
      </c>
      <c r="H5" s="199">
        <v>10160</v>
      </c>
      <c r="I5" s="199">
        <v>2714</v>
      </c>
      <c r="J5" s="200">
        <v>321963</v>
      </c>
      <c r="L5" s="151"/>
    </row>
    <row r="6" spans="1:12">
      <c r="A6" s="198">
        <v>1971</v>
      </c>
      <c r="B6" s="199">
        <v>28868</v>
      </c>
      <c r="C6" s="199">
        <v>101539</v>
      </c>
      <c r="D6" s="199">
        <v>130407</v>
      </c>
      <c r="E6" s="199"/>
      <c r="F6" s="199">
        <v>107195</v>
      </c>
      <c r="G6" s="199">
        <v>30285</v>
      </c>
      <c r="H6" s="199">
        <v>18500</v>
      </c>
      <c r="I6" s="199">
        <v>4075</v>
      </c>
      <c r="J6" s="200">
        <v>290462</v>
      </c>
    </row>
    <row r="7" spans="1:12">
      <c r="A7" s="198">
        <v>1981</v>
      </c>
      <c r="B7" s="199">
        <v>18223</v>
      </c>
      <c r="C7" s="199">
        <v>78090</v>
      </c>
      <c r="D7" s="199">
        <v>96313</v>
      </c>
      <c r="E7" s="199"/>
      <c r="F7" s="199">
        <v>109182</v>
      </c>
      <c r="G7" s="199">
        <v>59435</v>
      </c>
      <c r="H7" s="199">
        <v>31559</v>
      </c>
      <c r="I7" s="199">
        <v>7217</v>
      </c>
      <c r="J7" s="200">
        <v>303706</v>
      </c>
    </row>
    <row r="8" spans="1:12">
      <c r="A8" s="198">
        <v>1991</v>
      </c>
      <c r="B8" s="200">
        <v>13540</v>
      </c>
      <c r="C8" s="200">
        <v>58294</v>
      </c>
      <c r="D8" s="200">
        <v>71834</v>
      </c>
      <c r="E8" s="200"/>
      <c r="F8" s="200">
        <v>92337</v>
      </c>
      <c r="G8" s="200">
        <v>83451</v>
      </c>
      <c r="H8" s="200">
        <v>51933</v>
      </c>
      <c r="I8" s="200">
        <v>10833</v>
      </c>
      <c r="J8" s="200">
        <v>310388</v>
      </c>
    </row>
    <row r="9" spans="1:12">
      <c r="A9" s="198">
        <v>2001</v>
      </c>
      <c r="B9" s="200">
        <v>7530</v>
      </c>
      <c r="C9" s="200">
        <v>42321</v>
      </c>
      <c r="D9" s="200">
        <v>49851</v>
      </c>
      <c r="E9" s="200"/>
      <c r="F9" s="200">
        <v>73811</v>
      </c>
      <c r="G9" s="200">
        <v>83012</v>
      </c>
      <c r="H9" s="200">
        <v>76599</v>
      </c>
      <c r="I9" s="200">
        <v>20971</v>
      </c>
      <c r="J9" s="200">
        <v>304244</v>
      </c>
    </row>
    <row r="10" spans="1:12">
      <c r="A10" s="198">
        <v>2011</v>
      </c>
      <c r="B10" s="200">
        <v>4754</v>
      </c>
      <c r="C10" s="200">
        <v>27700</v>
      </c>
      <c r="D10" s="200">
        <v>32454</v>
      </c>
      <c r="E10" s="200"/>
      <c r="F10" s="200">
        <v>60717</v>
      </c>
      <c r="G10" s="200">
        <v>81571</v>
      </c>
      <c r="H10" s="200">
        <v>88863</v>
      </c>
      <c r="I10" s="200">
        <v>35534</v>
      </c>
      <c r="J10" s="200">
        <v>299139</v>
      </c>
    </row>
    <row r="11" spans="1:12">
      <c r="A11" s="198">
        <v>2021</v>
      </c>
      <c r="B11" s="199">
        <v>1721</v>
      </c>
      <c r="C11" s="199">
        <v>11522</v>
      </c>
      <c r="D11" s="199">
        <v>13243</v>
      </c>
      <c r="E11" s="199"/>
      <c r="F11" s="199">
        <v>42874</v>
      </c>
      <c r="G11" s="199">
        <v>74796</v>
      </c>
      <c r="H11" s="127">
        <v>98000</v>
      </c>
      <c r="I11" s="127">
        <v>45490</v>
      </c>
      <c r="J11" s="199">
        <v>274403</v>
      </c>
    </row>
    <row r="12" spans="1:12">
      <c r="A12" s="201">
        <v>2024</v>
      </c>
      <c r="B12" s="202">
        <v>1367</v>
      </c>
      <c r="C12" s="202">
        <v>10125</v>
      </c>
      <c r="D12" s="202">
        <v>11492</v>
      </c>
      <c r="E12" s="202"/>
      <c r="F12" s="202">
        <v>37483</v>
      </c>
      <c r="G12" s="202">
        <v>73514</v>
      </c>
      <c r="H12" s="227">
        <v>101228</v>
      </c>
      <c r="I12" s="227">
        <v>47728</v>
      </c>
      <c r="J12" s="202">
        <v>271445</v>
      </c>
    </row>
    <row r="16" spans="1:12">
      <c r="L16" s="18" t="s">
        <v>192</v>
      </c>
    </row>
    <row r="17" spans="1:12">
      <c r="L17" s="218" t="s">
        <v>216</v>
      </c>
    </row>
    <row r="18" spans="1:12">
      <c r="B18" s="194"/>
      <c r="C18" s="194"/>
      <c r="D18" s="194"/>
      <c r="E18" s="194"/>
      <c r="F18" s="194"/>
      <c r="L18" s="17"/>
    </row>
    <row r="19" spans="1:12">
      <c r="A19" s="203"/>
      <c r="B19" s="203" t="s">
        <v>101</v>
      </c>
      <c r="C19" s="203" t="s">
        <v>193</v>
      </c>
      <c r="D19" s="203" t="s">
        <v>103</v>
      </c>
      <c r="E19" s="203" t="s">
        <v>104</v>
      </c>
      <c r="F19" s="203" t="s">
        <v>105</v>
      </c>
    </row>
    <row r="20" spans="1:12">
      <c r="A20" s="198">
        <v>1951</v>
      </c>
      <c r="B20" s="21">
        <f>B4*100/$J4</f>
        <v>20.725921372488752</v>
      </c>
      <c r="C20" s="204">
        <f>(C4+F4)*100/$J4</f>
        <v>74.122775154377038</v>
      </c>
      <c r="D20" s="21">
        <f>G4*100/$J4</f>
        <v>2.6156081477548967</v>
      </c>
      <c r="E20" s="21">
        <f>H4*100/$J4</f>
        <v>1.9559082399619996</v>
      </c>
      <c r="F20" s="21">
        <f>I4*100/$J4</f>
        <v>0.57978708541730695</v>
      </c>
    </row>
    <row r="21" spans="1:12">
      <c r="A21" s="198">
        <v>1961</v>
      </c>
      <c r="B21" s="21">
        <f t="shared" ref="B21:B28" si="0">B5*100/$J5</f>
        <v>13.892279547649885</v>
      </c>
      <c r="C21" s="204">
        <f t="shared" ref="C21:C28" si="1">(C5+F5)*100/$J5</f>
        <v>77.436227144112834</v>
      </c>
      <c r="D21" s="21">
        <f t="shared" ref="D21:F28" si="2">G5*100/$J5</f>
        <v>4.6728971962616823</v>
      </c>
      <c r="E21" s="21">
        <f t="shared" si="2"/>
        <v>3.1556421079440806</v>
      </c>
      <c r="F21" s="21">
        <f t="shared" si="2"/>
        <v>0.8429540040315191</v>
      </c>
    </row>
    <row r="22" spans="1:12">
      <c r="A22" s="198">
        <v>1971</v>
      </c>
      <c r="B22" s="21">
        <f t="shared" si="0"/>
        <v>9.9386494618917443</v>
      </c>
      <c r="C22" s="204">
        <f t="shared" si="1"/>
        <v>71.86275657400968</v>
      </c>
      <c r="D22" s="21">
        <f t="shared" si="2"/>
        <v>10.426492966377701</v>
      </c>
      <c r="E22" s="21">
        <f t="shared" si="2"/>
        <v>6.3691636083205374</v>
      </c>
      <c r="F22" s="21">
        <f t="shared" si="2"/>
        <v>1.4029373894003347</v>
      </c>
    </row>
    <row r="23" spans="1:12">
      <c r="A23" s="198">
        <v>1981</v>
      </c>
      <c r="B23" s="21">
        <f t="shared" si="0"/>
        <v>6.0002107301139915</v>
      </c>
      <c r="C23" s="204">
        <f t="shared" si="1"/>
        <v>61.662265480431735</v>
      </c>
      <c r="D23" s="21">
        <f t="shared" si="2"/>
        <v>19.569913007974819</v>
      </c>
      <c r="E23" s="21">
        <f t="shared" si="2"/>
        <v>10.391299480418562</v>
      </c>
      <c r="F23" s="21">
        <f t="shared" si="2"/>
        <v>2.3763113010608943</v>
      </c>
    </row>
    <row r="24" spans="1:12">
      <c r="A24" s="198">
        <v>1991</v>
      </c>
      <c r="B24" s="21">
        <f t="shared" si="0"/>
        <v>4.3622820469863521</v>
      </c>
      <c r="C24" s="204">
        <f t="shared" si="1"/>
        <v>48.529904506617527</v>
      </c>
      <c r="D24" s="21">
        <f t="shared" si="2"/>
        <v>26.886026521643878</v>
      </c>
      <c r="E24" s="21">
        <f t="shared" si="2"/>
        <v>16.731639109759399</v>
      </c>
      <c r="F24" s="21">
        <f t="shared" si="2"/>
        <v>3.4901478149928478</v>
      </c>
    </row>
    <row r="25" spans="1:12">
      <c r="A25" s="198">
        <v>2001</v>
      </c>
      <c r="B25" s="21">
        <f t="shared" si="0"/>
        <v>2.4749871813412918</v>
      </c>
      <c r="C25" s="204">
        <f t="shared" si="1"/>
        <v>38.170678797281127</v>
      </c>
      <c r="D25" s="21">
        <f t="shared" si="2"/>
        <v>27.284679402058874</v>
      </c>
      <c r="E25" s="21">
        <f t="shared" si="2"/>
        <v>25.176831753461038</v>
      </c>
      <c r="F25" s="21">
        <f t="shared" si="2"/>
        <v>6.8928228658576671</v>
      </c>
    </row>
    <row r="26" spans="1:12">
      <c r="A26" s="198">
        <v>2011</v>
      </c>
      <c r="B26" s="21">
        <f t="shared" si="0"/>
        <v>1.5892277503100565</v>
      </c>
      <c r="C26" s="204">
        <f t="shared" si="1"/>
        <v>29.557162389390886</v>
      </c>
      <c r="D26" s="21">
        <f t="shared" si="2"/>
        <v>27.268594198683555</v>
      </c>
      <c r="E26" s="21">
        <f t="shared" si="2"/>
        <v>29.706256957467932</v>
      </c>
      <c r="F26" s="21">
        <f t="shared" si="2"/>
        <v>11.87875870414757</v>
      </c>
    </row>
    <row r="27" spans="1:12">
      <c r="A27" s="198">
        <v>2021</v>
      </c>
      <c r="B27" s="21">
        <f t="shared" si="0"/>
        <v>0.62717973200001453</v>
      </c>
      <c r="C27" s="204">
        <f t="shared" si="1"/>
        <v>19.823398432232885</v>
      </c>
      <c r="D27" s="21">
        <f t="shared" si="2"/>
        <v>27.257719485574139</v>
      </c>
      <c r="E27" s="21">
        <f t="shared" si="2"/>
        <v>35.713895256247199</v>
      </c>
      <c r="F27" s="21">
        <f t="shared" si="2"/>
        <v>16.577807093945765</v>
      </c>
    </row>
    <row r="28" spans="1:12">
      <c r="A28" s="201">
        <v>2024</v>
      </c>
      <c r="B28" s="203">
        <f t="shared" si="0"/>
        <v>0.50360109782828932</v>
      </c>
      <c r="C28" s="205">
        <f t="shared" si="1"/>
        <v>17.538727919099632</v>
      </c>
      <c r="D28" s="203">
        <f t="shared" si="2"/>
        <v>27.082466061264714</v>
      </c>
      <c r="E28" s="203">
        <f t="shared" si="2"/>
        <v>37.292269152130267</v>
      </c>
      <c r="F28" s="203">
        <f t="shared" si="2"/>
        <v>17.5829357696771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70" zoomScaleNormal="70" workbookViewId="0">
      <selection activeCell="K26" sqref="K26:K27"/>
    </sheetView>
  </sheetViews>
  <sheetFormatPr defaultRowHeight="14.4"/>
  <cols>
    <col min="1" max="1" width="14.88671875" customWidth="1"/>
    <col min="2" max="2" width="9.109375" bestFit="1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3"/>
      <c r="B3" s="19"/>
      <c r="C3" s="19"/>
      <c r="D3" s="19"/>
      <c r="E3" s="19"/>
      <c r="F3" s="217"/>
      <c r="G3" s="217"/>
      <c r="H3" s="217"/>
      <c r="I3" s="19"/>
    </row>
    <row r="4" spans="1:11" ht="42.9" customHeight="1">
      <c r="B4" s="159" t="s">
        <v>194</v>
      </c>
      <c r="C4" s="159"/>
      <c r="D4" s="159"/>
      <c r="E4" s="160"/>
      <c r="F4" s="247" t="s">
        <v>195</v>
      </c>
      <c r="G4" s="247"/>
      <c r="H4" s="247"/>
      <c r="I4" s="154"/>
    </row>
    <row r="5" spans="1:11" ht="31.65" customHeight="1">
      <c r="A5" s="162" t="s">
        <v>196</v>
      </c>
      <c r="B5" s="163" t="s">
        <v>197</v>
      </c>
      <c r="C5" s="163" t="s">
        <v>198</v>
      </c>
      <c r="D5" s="163" t="s">
        <v>199</v>
      </c>
      <c r="E5" s="163"/>
      <c r="F5" s="163" t="s">
        <v>200</v>
      </c>
      <c r="G5" s="163" t="s">
        <v>201</v>
      </c>
      <c r="H5" s="163" t="s">
        <v>198</v>
      </c>
      <c r="I5" s="155"/>
    </row>
    <row r="6" spans="1:11">
      <c r="A6" s="171">
        <v>1961</v>
      </c>
      <c r="B6" s="165">
        <v>63306</v>
      </c>
      <c r="C6" s="165">
        <v>42997</v>
      </c>
      <c r="D6" s="165">
        <v>39557</v>
      </c>
      <c r="E6" s="166"/>
      <c r="F6" s="167">
        <v>348.14</v>
      </c>
      <c r="G6" s="168">
        <v>390.69</v>
      </c>
      <c r="H6" s="168">
        <v>275.60000000000002</v>
      </c>
      <c r="I6" s="156"/>
      <c r="K6" s="10" t="s">
        <v>217</v>
      </c>
    </row>
    <row r="7" spans="1:11">
      <c r="A7" s="171">
        <v>1970</v>
      </c>
      <c r="B7" s="165">
        <v>53058</v>
      </c>
      <c r="C7" s="165">
        <v>39007</v>
      </c>
      <c r="D7" s="165">
        <v>35646</v>
      </c>
      <c r="E7" s="169"/>
      <c r="F7" s="167">
        <v>272.3</v>
      </c>
      <c r="G7" s="168">
        <v>381.55</v>
      </c>
      <c r="H7" s="168">
        <v>265.23</v>
      </c>
      <c r="I7" s="156"/>
    </row>
    <row r="8" spans="1:11">
      <c r="A8" s="171">
        <v>1982</v>
      </c>
      <c r="B8" s="165">
        <v>45857</v>
      </c>
      <c r="C8" s="165">
        <v>35529</v>
      </c>
      <c r="D8" s="165">
        <v>24567</v>
      </c>
      <c r="E8" s="169"/>
      <c r="F8" s="167">
        <v>256.3</v>
      </c>
      <c r="G8" s="168">
        <v>357.56</v>
      </c>
      <c r="H8" s="168">
        <v>241.21</v>
      </c>
      <c r="I8" s="156"/>
    </row>
    <row r="9" spans="1:11">
      <c r="A9" s="171">
        <v>1990</v>
      </c>
      <c r="B9" s="165">
        <v>41415</v>
      </c>
      <c r="C9" s="165">
        <v>34277</v>
      </c>
      <c r="D9" s="165">
        <v>20149</v>
      </c>
      <c r="E9" s="169"/>
      <c r="F9" s="167">
        <v>250.69</v>
      </c>
      <c r="G9" s="168">
        <v>344.12</v>
      </c>
      <c r="H9" s="168">
        <v>248.61</v>
      </c>
      <c r="I9" s="156"/>
    </row>
    <row r="10" spans="1:11">
      <c r="A10" s="171">
        <v>2000</v>
      </c>
      <c r="B10" s="170">
        <v>33973</v>
      </c>
      <c r="C10" s="165">
        <v>26725</v>
      </c>
      <c r="D10" s="165">
        <v>14393</v>
      </c>
      <c r="E10" s="169"/>
      <c r="F10" s="167">
        <v>214.94</v>
      </c>
      <c r="G10" s="168">
        <v>296.17</v>
      </c>
      <c r="H10" s="168">
        <v>196.86</v>
      </c>
      <c r="I10" s="156"/>
    </row>
    <row r="11" spans="1:11">
      <c r="A11" s="171">
        <v>2010</v>
      </c>
      <c r="B11" s="172">
        <v>26272</v>
      </c>
      <c r="C11" s="173">
        <v>24050</v>
      </c>
      <c r="D11" s="172">
        <v>4022</v>
      </c>
      <c r="E11" s="174"/>
      <c r="F11" s="175">
        <v>197.51</v>
      </c>
      <c r="G11" s="176">
        <v>252.32</v>
      </c>
      <c r="H11" s="176">
        <v>227.98</v>
      </c>
      <c r="I11" s="156"/>
    </row>
    <row r="12" spans="1:11">
      <c r="A12" s="177">
        <v>2020</v>
      </c>
      <c r="B12" s="178">
        <v>18233</v>
      </c>
      <c r="C12" s="178">
        <v>15314</v>
      </c>
      <c r="D12" s="179">
        <v>4747</v>
      </c>
      <c r="E12" s="180"/>
      <c r="F12" s="181">
        <v>183.64</v>
      </c>
      <c r="G12" s="182">
        <v>233.81</v>
      </c>
      <c r="H12" s="182">
        <v>187.1</v>
      </c>
      <c r="I12" s="156"/>
    </row>
    <row r="13" spans="1:11">
      <c r="I13" s="156"/>
    </row>
    <row r="14" spans="1:11">
      <c r="B14" s="183"/>
      <c r="C14" s="183"/>
      <c r="D14" s="183"/>
      <c r="E14" s="183"/>
      <c r="F14" s="183"/>
      <c r="G14" s="183"/>
      <c r="H14" s="183"/>
      <c r="I14" s="184"/>
    </row>
    <row r="15" spans="1:11" ht="36">
      <c r="A15" s="162" t="s">
        <v>196</v>
      </c>
      <c r="B15" s="187" t="s">
        <v>202</v>
      </c>
      <c r="C15" s="187" t="s">
        <v>198</v>
      </c>
      <c r="D15" s="187" t="s">
        <v>199</v>
      </c>
      <c r="E15" s="161" t="s">
        <v>196</v>
      </c>
      <c r="F15" s="187" t="s">
        <v>203</v>
      </c>
      <c r="G15" s="188"/>
      <c r="H15" s="163" t="s">
        <v>204</v>
      </c>
      <c r="I15" s="163" t="s">
        <v>205</v>
      </c>
    </row>
    <row r="16" spans="1:11">
      <c r="A16" s="71">
        <v>1961</v>
      </c>
      <c r="B16" s="185">
        <f>+B6/1000</f>
        <v>63.305999999999997</v>
      </c>
      <c r="C16" s="185">
        <f t="shared" ref="C16:D16" si="0">+C6/1000</f>
        <v>42.997</v>
      </c>
      <c r="D16" s="185">
        <f t="shared" si="0"/>
        <v>39.557000000000002</v>
      </c>
      <c r="E16" s="164">
        <v>1961</v>
      </c>
      <c r="F16" s="185">
        <f>+F6</f>
        <v>348.14</v>
      </c>
      <c r="G16" s="185">
        <f>+G6</f>
        <v>390.69</v>
      </c>
      <c r="H16" s="186">
        <f>+G16-F16</f>
        <v>42.550000000000011</v>
      </c>
      <c r="I16" s="185">
        <f t="shared" ref="I16:I22" si="1">+H6</f>
        <v>275.60000000000002</v>
      </c>
    </row>
    <row r="17" spans="1:11">
      <c r="A17" s="71">
        <v>1970</v>
      </c>
      <c r="B17" s="185">
        <f t="shared" ref="B17:D22" si="2">+B7/1000</f>
        <v>53.058</v>
      </c>
      <c r="C17" s="185">
        <f t="shared" si="2"/>
        <v>39.006999999999998</v>
      </c>
      <c r="D17" s="185">
        <f t="shared" si="2"/>
        <v>35.646000000000001</v>
      </c>
      <c r="E17" s="164">
        <v>1970</v>
      </c>
      <c r="F17" s="185">
        <f t="shared" ref="F17:G22" si="3">+F7</f>
        <v>272.3</v>
      </c>
      <c r="G17" s="185">
        <f t="shared" si="3"/>
        <v>381.55</v>
      </c>
      <c r="H17" s="186">
        <f t="shared" ref="H17:H22" si="4">+G17-F17</f>
        <v>109.25</v>
      </c>
      <c r="I17" s="185">
        <f t="shared" si="1"/>
        <v>265.23</v>
      </c>
    </row>
    <row r="18" spans="1:11">
      <c r="A18" s="71">
        <v>1982</v>
      </c>
      <c r="B18" s="185">
        <f t="shared" si="2"/>
        <v>45.856999999999999</v>
      </c>
      <c r="C18" s="185">
        <f t="shared" si="2"/>
        <v>35.529000000000003</v>
      </c>
      <c r="D18" s="185">
        <f t="shared" si="2"/>
        <v>24.567</v>
      </c>
      <c r="E18" s="164">
        <v>1982</v>
      </c>
      <c r="F18" s="185">
        <f t="shared" si="3"/>
        <v>256.3</v>
      </c>
      <c r="G18" s="185">
        <f t="shared" si="3"/>
        <v>357.56</v>
      </c>
      <c r="H18" s="186">
        <f t="shared" si="4"/>
        <v>101.25999999999999</v>
      </c>
      <c r="I18" s="185">
        <f t="shared" si="1"/>
        <v>241.21</v>
      </c>
    </row>
    <row r="19" spans="1:11">
      <c r="A19" s="71">
        <v>1990</v>
      </c>
      <c r="B19" s="185">
        <f t="shared" si="2"/>
        <v>41.414999999999999</v>
      </c>
      <c r="C19" s="185">
        <f t="shared" si="2"/>
        <v>34.277000000000001</v>
      </c>
      <c r="D19" s="185">
        <f t="shared" si="2"/>
        <v>20.149000000000001</v>
      </c>
      <c r="E19" s="164">
        <v>1990</v>
      </c>
      <c r="F19" s="185">
        <f t="shared" si="3"/>
        <v>250.69</v>
      </c>
      <c r="G19" s="185">
        <f t="shared" si="3"/>
        <v>344.12</v>
      </c>
      <c r="H19" s="186">
        <f t="shared" si="4"/>
        <v>93.43</v>
      </c>
      <c r="I19" s="185">
        <f t="shared" si="1"/>
        <v>248.61</v>
      </c>
    </row>
    <row r="20" spans="1:11">
      <c r="A20" s="71">
        <v>2000</v>
      </c>
      <c r="B20" s="185">
        <f t="shared" si="2"/>
        <v>33.972999999999999</v>
      </c>
      <c r="C20" s="185">
        <f t="shared" si="2"/>
        <v>26.725000000000001</v>
      </c>
      <c r="D20" s="185">
        <f t="shared" si="2"/>
        <v>14.393000000000001</v>
      </c>
      <c r="E20" s="164">
        <v>2000</v>
      </c>
      <c r="F20" s="185">
        <f t="shared" si="3"/>
        <v>214.94</v>
      </c>
      <c r="G20" s="185">
        <f t="shared" si="3"/>
        <v>296.17</v>
      </c>
      <c r="H20" s="186">
        <f t="shared" si="4"/>
        <v>81.230000000000018</v>
      </c>
      <c r="I20" s="185">
        <f t="shared" si="1"/>
        <v>196.86</v>
      </c>
    </row>
    <row r="21" spans="1:11">
      <c r="A21" s="71">
        <v>2010</v>
      </c>
      <c r="B21" s="189">
        <f t="shared" si="2"/>
        <v>26.271999999999998</v>
      </c>
      <c r="C21" s="189">
        <f t="shared" si="2"/>
        <v>24.05</v>
      </c>
      <c r="D21" s="189">
        <f t="shared" si="2"/>
        <v>4.0220000000000002</v>
      </c>
      <c r="E21" s="164">
        <v>2010</v>
      </c>
      <c r="F21" s="189">
        <f t="shared" si="3"/>
        <v>197.51</v>
      </c>
      <c r="G21" s="189">
        <f t="shared" si="3"/>
        <v>252.32</v>
      </c>
      <c r="H21" s="186">
        <f t="shared" si="4"/>
        <v>54.81</v>
      </c>
      <c r="I21" s="189">
        <f t="shared" si="1"/>
        <v>227.98</v>
      </c>
    </row>
    <row r="22" spans="1:11">
      <c r="A22" s="190">
        <v>2020</v>
      </c>
      <c r="B22" s="191">
        <f t="shared" si="2"/>
        <v>18.233000000000001</v>
      </c>
      <c r="C22" s="191">
        <f t="shared" si="2"/>
        <v>15.314</v>
      </c>
      <c r="D22" s="191">
        <f t="shared" si="2"/>
        <v>4.7469999999999999</v>
      </c>
      <c r="E22" s="192">
        <v>2020</v>
      </c>
      <c r="F22" s="191">
        <f t="shared" si="3"/>
        <v>183.64</v>
      </c>
      <c r="G22" s="191">
        <f t="shared" si="3"/>
        <v>233.81</v>
      </c>
      <c r="H22" s="193">
        <f t="shared" si="4"/>
        <v>50.170000000000016</v>
      </c>
      <c r="I22" s="191">
        <f t="shared" si="1"/>
        <v>187.1</v>
      </c>
    </row>
    <row r="23" spans="1:11">
      <c r="I23" s="156"/>
    </row>
    <row r="24" spans="1:11">
      <c r="I24" s="156"/>
    </row>
    <row r="25" spans="1:11">
      <c r="I25" s="156"/>
      <c r="K25" s="18" t="s">
        <v>206</v>
      </c>
    </row>
    <row r="26" spans="1:11">
      <c r="I26" s="156"/>
      <c r="K26" s="218" t="s">
        <v>207</v>
      </c>
    </row>
    <row r="27" spans="1:11">
      <c r="I27" s="156"/>
      <c r="K27" s="218" t="s">
        <v>208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J30" sqref="J30"/>
    </sheetView>
  </sheetViews>
  <sheetFormatPr defaultRowHeight="14.4"/>
  <sheetData>
    <row r="2" spans="1:8">
      <c r="B2" t="s">
        <v>223</v>
      </c>
      <c r="H2" s="55" t="s">
        <v>255</v>
      </c>
    </row>
    <row r="3" spans="1:8">
      <c r="A3" s="31"/>
      <c r="B3" s="31" t="s">
        <v>108</v>
      </c>
      <c r="C3" s="31" t="s">
        <v>109</v>
      </c>
      <c r="D3" s="31" t="s">
        <v>110</v>
      </c>
    </row>
    <row r="4" spans="1:8">
      <c r="A4" s="221">
        <v>1977</v>
      </c>
      <c r="B4" s="110">
        <v>71.5</v>
      </c>
      <c r="C4" s="110">
        <v>39.6</v>
      </c>
      <c r="D4" s="110">
        <v>55.3</v>
      </c>
    </row>
    <row r="5" spans="1:8">
      <c r="A5" s="221">
        <v>1978</v>
      </c>
      <c r="B5" s="110">
        <v>72.3</v>
      </c>
      <c r="C5" s="110">
        <v>34.799999999999997</v>
      </c>
      <c r="D5" s="110">
        <v>54.1</v>
      </c>
    </row>
    <row r="6" spans="1:8">
      <c r="A6" s="221">
        <v>1979</v>
      </c>
      <c r="B6" s="110">
        <v>73</v>
      </c>
      <c r="C6" s="110">
        <v>36.4</v>
      </c>
      <c r="D6" s="110">
        <v>54.1</v>
      </c>
    </row>
    <row r="7" spans="1:8">
      <c r="A7" s="221">
        <v>1980</v>
      </c>
      <c r="B7" s="110">
        <v>73.2</v>
      </c>
      <c r="C7" s="110">
        <v>40.9</v>
      </c>
      <c r="D7" s="110">
        <v>56.6</v>
      </c>
    </row>
    <row r="8" spans="1:8">
      <c r="A8" s="222">
        <v>1981</v>
      </c>
      <c r="B8" s="110">
        <v>72</v>
      </c>
      <c r="C8" s="110">
        <v>37.700000000000003</v>
      </c>
      <c r="D8" s="110">
        <v>54.2</v>
      </c>
    </row>
    <row r="9" spans="1:8">
      <c r="A9" s="221">
        <v>1982</v>
      </c>
      <c r="B9" s="110">
        <v>69.599999999999994</v>
      </c>
      <c r="C9" s="110">
        <v>36</v>
      </c>
      <c r="D9" s="110">
        <v>52.4</v>
      </c>
    </row>
    <row r="10" spans="1:8">
      <c r="A10" s="221">
        <v>1983</v>
      </c>
      <c r="B10" s="110">
        <v>68.8</v>
      </c>
      <c r="C10" s="110">
        <v>33.799999999999997</v>
      </c>
      <c r="D10" s="110">
        <v>50.8</v>
      </c>
    </row>
    <row r="11" spans="1:8">
      <c r="A11" s="221">
        <v>1984</v>
      </c>
      <c r="B11" s="110">
        <v>70.599999999999994</v>
      </c>
      <c r="C11" s="110">
        <v>34</v>
      </c>
      <c r="D11" s="110">
        <v>51.9</v>
      </c>
    </row>
    <row r="12" spans="1:8">
      <c r="A12" s="221">
        <v>1985</v>
      </c>
      <c r="B12" s="110">
        <v>71.7</v>
      </c>
      <c r="C12" s="110">
        <v>33.799999999999997</v>
      </c>
      <c r="D12" s="110">
        <v>52.4</v>
      </c>
    </row>
    <row r="13" spans="1:8">
      <c r="A13" s="221">
        <v>1986</v>
      </c>
      <c r="B13" s="110">
        <v>71.2</v>
      </c>
      <c r="C13" s="110">
        <v>35.5</v>
      </c>
      <c r="D13" s="110">
        <v>53.1</v>
      </c>
    </row>
    <row r="14" spans="1:8">
      <c r="A14" s="221">
        <v>1987</v>
      </c>
      <c r="B14" s="110">
        <v>71.099999999999994</v>
      </c>
      <c r="C14" s="110">
        <v>37</v>
      </c>
      <c r="D14" s="110">
        <v>54</v>
      </c>
    </row>
    <row r="15" spans="1:8">
      <c r="A15" s="221">
        <v>1988</v>
      </c>
      <c r="B15" s="110">
        <v>70.599999999999994</v>
      </c>
      <c r="C15" s="110">
        <v>40.200000000000003</v>
      </c>
      <c r="D15" s="110">
        <v>54.8</v>
      </c>
    </row>
    <row r="16" spans="1:8">
      <c r="A16" s="221">
        <v>1989</v>
      </c>
      <c r="B16" s="110">
        <v>70.5</v>
      </c>
      <c r="C16" s="110">
        <v>35.6</v>
      </c>
      <c r="D16" s="110">
        <v>52.7</v>
      </c>
    </row>
    <row r="17" spans="1:24">
      <c r="A17" s="221">
        <v>1990</v>
      </c>
      <c r="B17" s="110">
        <v>67.900000000000006</v>
      </c>
      <c r="C17" s="110">
        <v>37.200000000000003</v>
      </c>
      <c r="D17" s="110">
        <v>52.3</v>
      </c>
    </row>
    <row r="18" spans="1:24">
      <c r="A18" s="222">
        <v>1991</v>
      </c>
      <c r="B18" s="110">
        <v>66</v>
      </c>
      <c r="C18" s="110">
        <v>36.700000000000003</v>
      </c>
      <c r="D18" s="110">
        <v>51.3</v>
      </c>
    </row>
    <row r="19" spans="1:24">
      <c r="A19" s="221" t="s">
        <v>224</v>
      </c>
      <c r="B19" s="110">
        <v>67.900000000000006</v>
      </c>
      <c r="C19" s="110">
        <v>36.6</v>
      </c>
      <c r="D19" s="110">
        <v>52.7</v>
      </c>
    </row>
    <row r="20" spans="1:24">
      <c r="A20" s="223">
        <v>1993</v>
      </c>
      <c r="B20" s="110">
        <v>69.400000000000006</v>
      </c>
      <c r="C20" s="110">
        <v>35.799999999999997</v>
      </c>
      <c r="D20" s="110">
        <v>52.6</v>
      </c>
    </row>
    <row r="21" spans="1:24">
      <c r="A21" s="223">
        <v>1994</v>
      </c>
      <c r="B21" s="110">
        <v>65.400000000000006</v>
      </c>
      <c r="C21" s="110">
        <v>35.299999999999997</v>
      </c>
      <c r="D21" s="110">
        <v>50.3</v>
      </c>
      <c r="H21" s="219" t="s">
        <v>225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</row>
    <row r="22" spans="1:24">
      <c r="A22" s="223">
        <v>1995</v>
      </c>
      <c r="B22" s="110">
        <v>65.900000000000006</v>
      </c>
      <c r="C22" s="110">
        <v>34.6</v>
      </c>
      <c r="D22" s="110">
        <v>50.2</v>
      </c>
      <c r="H22" s="248" t="s">
        <v>226</v>
      </c>
      <c r="I22" s="248"/>
      <c r="J22" s="248"/>
      <c r="K22" s="248"/>
      <c r="L22" s="248"/>
      <c r="M22" s="248"/>
      <c r="N22" s="248"/>
      <c r="O22" s="249"/>
      <c r="P22" s="249"/>
      <c r="Q22" s="249"/>
      <c r="R22" s="249"/>
      <c r="S22" s="249"/>
      <c r="T22" s="249"/>
      <c r="U22" s="249"/>
      <c r="V22" s="249"/>
      <c r="W22" s="249"/>
      <c r="X22" s="249"/>
    </row>
    <row r="23" spans="1:24">
      <c r="A23" s="223">
        <v>1996</v>
      </c>
      <c r="B23" s="110">
        <v>65</v>
      </c>
      <c r="C23" s="110">
        <v>34.1</v>
      </c>
      <c r="D23" s="110">
        <v>49.5</v>
      </c>
    </row>
    <row r="24" spans="1:24">
      <c r="A24" s="223">
        <v>1997</v>
      </c>
      <c r="B24" s="110">
        <v>65.8</v>
      </c>
      <c r="C24" s="110">
        <v>34.1</v>
      </c>
      <c r="D24" s="110">
        <v>49.9</v>
      </c>
    </row>
    <row r="25" spans="1:24">
      <c r="A25" s="223">
        <v>1998</v>
      </c>
      <c r="B25" s="110">
        <v>65.8</v>
      </c>
      <c r="C25" s="110">
        <v>34.6</v>
      </c>
      <c r="D25" s="110">
        <v>50.2</v>
      </c>
    </row>
    <row r="26" spans="1:24">
      <c r="A26" s="223">
        <v>1999</v>
      </c>
      <c r="B26" s="110">
        <v>66.599999999999994</v>
      </c>
      <c r="C26" s="110">
        <v>34.4</v>
      </c>
      <c r="D26" s="110">
        <v>50.4</v>
      </c>
    </row>
    <row r="27" spans="1:24">
      <c r="A27" s="223">
        <v>2000</v>
      </c>
      <c r="B27" s="110">
        <v>67.7</v>
      </c>
      <c r="C27" s="110">
        <v>35.9</v>
      </c>
      <c r="D27" s="110">
        <v>51.8</v>
      </c>
    </row>
    <row r="28" spans="1:24">
      <c r="A28" s="224">
        <v>2001</v>
      </c>
      <c r="B28" s="110">
        <v>68.7</v>
      </c>
      <c r="C28" s="110">
        <v>37.4</v>
      </c>
      <c r="D28" s="110">
        <v>53</v>
      </c>
    </row>
    <row r="29" spans="1:24">
      <c r="A29" s="223">
        <v>2002</v>
      </c>
      <c r="B29" s="110">
        <v>68.900000000000006</v>
      </c>
      <c r="C29" s="110">
        <v>37.6</v>
      </c>
      <c r="D29" s="110">
        <v>53.3</v>
      </c>
    </row>
    <row r="30" spans="1:24">
      <c r="A30" s="223">
        <v>2003</v>
      </c>
      <c r="B30" s="110">
        <v>66.599999999999994</v>
      </c>
      <c r="C30" s="110">
        <v>36.9</v>
      </c>
      <c r="D30" s="110">
        <v>51.8</v>
      </c>
    </row>
    <row r="31" spans="1:24">
      <c r="A31" s="223" t="s">
        <v>227</v>
      </c>
      <c r="B31" s="110">
        <v>65.400000000000006</v>
      </c>
      <c r="C31" s="110">
        <v>38.700000000000003</v>
      </c>
      <c r="D31" s="110">
        <v>52.1</v>
      </c>
    </row>
    <row r="32" spans="1:24">
      <c r="A32" s="223">
        <v>2005</v>
      </c>
      <c r="B32" s="110">
        <v>65.400000000000006</v>
      </c>
      <c r="C32" s="110">
        <v>36.9</v>
      </c>
      <c r="D32" s="110">
        <v>51.2</v>
      </c>
    </row>
    <row r="33" spans="1:4">
      <c r="A33" s="223">
        <v>2006</v>
      </c>
      <c r="B33" s="110">
        <v>66.400000000000006</v>
      </c>
      <c r="C33" s="110">
        <v>38.1</v>
      </c>
      <c r="D33" s="110">
        <v>52.4</v>
      </c>
    </row>
    <row r="34" spans="1:4">
      <c r="A34" s="223">
        <v>2007</v>
      </c>
      <c r="B34" s="110">
        <v>66.5</v>
      </c>
      <c r="C34" s="110">
        <v>40.5</v>
      </c>
      <c r="D34" s="110">
        <v>53.6</v>
      </c>
    </row>
    <row r="35" spans="1:4">
      <c r="A35" s="223">
        <v>2008</v>
      </c>
      <c r="B35" s="110">
        <v>66.7</v>
      </c>
      <c r="C35" s="110">
        <v>41.5</v>
      </c>
      <c r="D35" s="110">
        <v>54.1</v>
      </c>
    </row>
    <row r="36" spans="1:4">
      <c r="A36" s="223">
        <v>2009</v>
      </c>
      <c r="B36" s="110">
        <v>63.8</v>
      </c>
      <c r="C36" s="110">
        <v>40.5</v>
      </c>
      <c r="D36" s="110">
        <v>52.2</v>
      </c>
    </row>
    <row r="37" spans="1:4">
      <c r="A37" s="223">
        <v>2010</v>
      </c>
      <c r="B37" s="110">
        <v>62.9</v>
      </c>
      <c r="C37" s="110">
        <v>39.1</v>
      </c>
      <c r="D37" s="110">
        <v>51</v>
      </c>
    </row>
    <row r="38" spans="1:4">
      <c r="A38" s="225" t="s">
        <v>228</v>
      </c>
      <c r="B38" s="110">
        <v>61.5</v>
      </c>
      <c r="C38" s="110">
        <v>39</v>
      </c>
      <c r="D38" s="110">
        <v>50.3</v>
      </c>
    </row>
    <row r="39" spans="1:4">
      <c r="A39" s="226" t="s">
        <v>229</v>
      </c>
      <c r="B39" s="110">
        <v>62.1</v>
      </c>
      <c r="C39" s="110">
        <v>39.1</v>
      </c>
      <c r="D39" s="110">
        <v>50.6</v>
      </c>
    </row>
    <row r="40" spans="1:4">
      <c r="A40" s="226" t="s">
        <v>230</v>
      </c>
      <c r="B40" s="110">
        <v>56.5</v>
      </c>
      <c r="C40" s="110">
        <v>38.6</v>
      </c>
      <c r="D40" s="110">
        <v>47.6</v>
      </c>
    </row>
    <row r="41" spans="1:4">
      <c r="A41" s="226" t="s">
        <v>231</v>
      </c>
      <c r="B41" s="110">
        <v>57.9</v>
      </c>
      <c r="C41" s="110">
        <v>38.9</v>
      </c>
      <c r="D41" s="110">
        <v>48.5</v>
      </c>
    </row>
    <row r="42" spans="1:4">
      <c r="A42" s="226" t="s">
        <v>232</v>
      </c>
      <c r="B42" s="110">
        <v>59.1</v>
      </c>
      <c r="C42" s="110">
        <v>39.5</v>
      </c>
      <c r="D42" s="110">
        <v>49.4</v>
      </c>
    </row>
    <row r="43" spans="1:4">
      <c r="A43" s="226" t="s">
        <v>233</v>
      </c>
      <c r="B43" s="110">
        <v>61.571374928358267</v>
      </c>
      <c r="C43" s="110">
        <v>41.973171787105144</v>
      </c>
      <c r="D43" s="110">
        <v>51.861435601358131</v>
      </c>
    </row>
    <row r="44" spans="1:4">
      <c r="A44" s="226" t="s">
        <v>234</v>
      </c>
      <c r="B44" s="110">
        <v>60.442267794446217</v>
      </c>
      <c r="C44" s="110">
        <v>42.79738641914998</v>
      </c>
      <c r="D44" s="110">
        <v>51.708712823406145</v>
      </c>
    </row>
    <row r="45" spans="1:4">
      <c r="A45" s="226" t="s">
        <v>235</v>
      </c>
      <c r="B45" s="110">
        <v>64.702583000000004</v>
      </c>
      <c r="C45" s="110">
        <v>41.900286999999999</v>
      </c>
      <c r="D45" s="110">
        <v>53.435893999999998</v>
      </c>
    </row>
    <row r="46" spans="1:4">
      <c r="A46" s="226" t="s">
        <v>236</v>
      </c>
      <c r="B46" s="110">
        <v>65.949691000000001</v>
      </c>
      <c r="C46" s="110">
        <v>43.178851000000002</v>
      </c>
      <c r="D46" s="110">
        <v>54.674548999999999</v>
      </c>
    </row>
    <row r="47" spans="1:4">
      <c r="A47" s="226" t="s">
        <v>237</v>
      </c>
      <c r="B47" s="110">
        <v>63.749606</v>
      </c>
      <c r="C47" s="110">
        <v>42.133245000000002</v>
      </c>
      <c r="D47" s="110">
        <v>53.035612999999998</v>
      </c>
    </row>
    <row r="48" spans="1:4">
      <c r="A48" s="226" t="s">
        <v>238</v>
      </c>
      <c r="B48" s="110">
        <v>64.661967000000004</v>
      </c>
      <c r="C48" s="110">
        <v>39.748621</v>
      </c>
      <c r="D48" s="110">
        <v>52.332707999999997</v>
      </c>
    </row>
    <row r="49" spans="1:4">
      <c r="A49" s="226" t="s">
        <v>239</v>
      </c>
      <c r="B49" s="110">
        <v>64.915262999999996</v>
      </c>
      <c r="C49" s="110">
        <v>44.531092999999998</v>
      </c>
      <c r="D49" s="110">
        <v>54.835635000000003</v>
      </c>
    </row>
    <row r="50" spans="1:4">
      <c r="A50" s="226" t="s">
        <v>240</v>
      </c>
      <c r="B50" s="110">
        <v>67.072997000000001</v>
      </c>
      <c r="C50" s="110">
        <v>46.446174999999997</v>
      </c>
      <c r="D50" s="110">
        <v>56.908999999999999</v>
      </c>
    </row>
    <row r="51" spans="1:4">
      <c r="A51" s="226" t="s">
        <v>241</v>
      </c>
      <c r="B51" s="110">
        <v>68.040788000000006</v>
      </c>
      <c r="C51" s="110">
        <v>47.294705</v>
      </c>
      <c r="D51" s="110">
        <v>57.851061000000001</v>
      </c>
    </row>
    <row r="52" spans="1:4">
      <c r="A52" s="226" t="s">
        <v>242</v>
      </c>
      <c r="B52" s="110">
        <v>68.109860999999995</v>
      </c>
      <c r="C52" s="110">
        <v>47.283476999999998</v>
      </c>
      <c r="D52" s="110">
        <v>57.909565000000001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216D800A-7EC8-47B6-B8E2-80A8DBD32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