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1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6.xml" ContentType="application/vnd.openxmlformats-officedocument.drawingml.chart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4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5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H21" i="75" s="1"/>
  <c r="F21" i="75"/>
  <c r="I20" i="75"/>
  <c r="G20" i="75"/>
  <c r="F20" i="75"/>
  <c r="I19" i="75"/>
  <c r="G19" i="75"/>
  <c r="F19" i="75"/>
  <c r="H19" i="75" s="1"/>
  <c r="I18" i="75"/>
  <c r="G18" i="75"/>
  <c r="H18" i="75" s="1"/>
  <c r="F18" i="75"/>
  <c r="I17" i="75"/>
  <c r="G17" i="75"/>
  <c r="H17" i="75" s="1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22" i="75"/>
  <c r="H20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<sst xmlns="http://schemas.openxmlformats.org/spreadsheetml/2006/main" count="432" uniqueCount="247">
  <si>
    <t>L'Abruzzo</t>
  </si>
  <si>
    <t>App_1</t>
  </si>
  <si>
    <t xml:space="preserve">Appendice 1. POPOLAZIONE PER GRANDI CLASSI DI ETA'. ABRUZZO. ANNI 1881-2024. Valori assoluti </t>
  </si>
  <si>
    <t>App_2</t>
  </si>
  <si>
    <t>Appendice 2. PIRAMIDI PER ETA' E PER GENERE. ABRUZZO. ANNI 1881, 1951 E 2024. Valori percentuali</t>
  </si>
  <si>
    <t>App_3</t>
  </si>
  <si>
    <t xml:space="preserve">Appendice 3. SPERANZA DI VITA ALLA NASCITA. ABRUZZO. ANNI 1974-2025. Valori assoluti </t>
  </si>
  <si>
    <t>App_4</t>
  </si>
  <si>
    <t xml:space="preserve">Appendice 4. NUMERO MEDIO DI FIGLI PER DONNA (TFT) E ETA' MEDIA AL PARTO. ABRUZZO. ANNI 1952-2025. Valori assoluti </t>
  </si>
  <si>
    <t>App_5</t>
  </si>
  <si>
    <t>Appendice 5. POPOLAZIONE RESIDENTE IN ETA' DI 6 ANNI E OLTRE PER GRADO DI ISTRUZIONE. ABRUZZO. Censimenti popolazione 1951-2024</t>
  </si>
  <si>
    <t>App_6</t>
  </si>
  <si>
    <t>Appendice 6. AZIENDE E RELATIVE SUPERFICI PER UBICAZIONE DEL CENTRO AZIENDALE IN ABRUZZO (Universo Italia). Censimenti Agricoltura 1961-2020</t>
  </si>
  <si>
    <t>Abruzzo</t>
  </si>
  <si>
    <t>Italia</t>
  </si>
  <si>
    <t>Fonte: Istat, Censimenti della popolazione</t>
  </si>
  <si>
    <t>(a) Dati ai confini dell’epoca</t>
  </si>
  <si>
    <t>ABRUZZO</t>
  </si>
  <si>
    <t>Media 2020-2024</t>
  </si>
  <si>
    <t>Anno</t>
  </si>
  <si>
    <t>T. naturale</t>
  </si>
  <si>
    <t>T. mig int</t>
  </si>
  <si>
    <t>T. mig est</t>
  </si>
  <si>
    <t>T. totale</t>
  </si>
  <si>
    <t xml:space="preserve">Abruzzo 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</si>
  <si>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</si>
  <si>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</si>
  <si>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</si>
  <si>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</si>
  <si>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</si>
  <si>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</si>
  <si>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</si>
  <si>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</si>
  <si>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</si>
  <si>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</si>
  <si>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</si>
  <si>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</si>
  <si>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</si>
  <si>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</si>
  <si>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</si>
  <si>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</si>
  <si>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</si>
  <si>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</si>
  <si>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</si>
  <si>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</si>
  <si>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</si>
  <si>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</si>
  <si>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</si>
  <si>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</si>
  <si>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</si>
  <si>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</si>
  <si>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</si>
  <si>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</si>
  <si>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</si>
  <si>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1997  </t>
  </si>
  <si>
    <t xml:space="preserve">1998  </t>
  </si>
  <si>
    <t xml:space="preserve">1999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</si>
  <si>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</si>
  <si>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</si>
  <si>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</si>
  <si>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</si>
  <si>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</si>
  <si>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</si>
  <si>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</si>
  <si>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</si>
  <si>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</si>
  <si>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</si>
  <si>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</si>
  <si>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</si>
  <si>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</si>
  <si>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</si>
  <si>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</si>
  <si>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</si>
  <si>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</si>
  <si>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</si>
  <si>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</si>
  <si>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</si>
  <si>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</si>
  <si>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</si>
  <si>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</si>
  <si>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</si>
  <si>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</si>
  <si>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</si>
  <si>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</si>
  <si>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</si>
  <si>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</si>
  <si>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</si>
  <si>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</si>
  <si>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</si>
  <si>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</si>
  <si>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</si>
  <si>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</si>
  <si>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Agric-Abr</t>
  </si>
  <si>
    <t>Agric-ITA</t>
  </si>
  <si>
    <t>Ind-Abr</t>
  </si>
  <si>
    <t>Ind-ITA</t>
  </si>
  <si>
    <t>Anni</t>
  </si>
  <si>
    <t>Servizi-Abruzzo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</si>
  <si>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</si>
  <si>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</si>
  <si>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</si>
  <si>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</si>
  <si>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</si>
  <si>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(a) dati ai confini dell’epoca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</si>
  <si>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</si>
  <si>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</si>
  <si>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</si>
  <si>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</si>
  <si>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</si>
  <si>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</si>
  <si>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</si>
  <si>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</si>
  <si>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</si>
  <si>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</si>
  <si>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</si>
  <si>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</si>
  <si>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</si>
  <si>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</si>
  <si>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</si>
  <si>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</si>
  <si>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L'Aquila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</si>
  <si>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</si>
  <si>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</si>
  <si>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</si>
  <si>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</si>
  <si>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</si>
  <si>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</si>
  <si>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</si>
  <si>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</si>
  <si>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</si>
  <si>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</si>
  <si>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</si>
  <si>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</si>
  <si>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 ABRUZZO. ANNI 1881-2024. Valori assoluti </t>
  </si>
  <si>
    <t>Abruzzo-Campobasso</t>
  </si>
  <si>
    <t>Appendice 2. PIRAMIDI PER ETÀ E PER GENERE. ABRUZZO.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</si>
  <si>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</si>
  <si>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</si>
  <si>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</si>
  <si>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</si>
  <si>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</si>
  <si>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</si>
  <si>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</si>
  <si>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</si>
  <si>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</si>
  <si>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</si>
  <si>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</si>
  <si>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</si>
  <si>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</si>
  <si>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</si>
  <si>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</si>
  <si>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</si>
  <si>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</si>
  <si>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</si>
  <si>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</si>
  <si>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</si>
  <si>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</si>
  <si>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</si>
  <si>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</si>
  <si>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</si>
  <si>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</si>
  <si>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</si>
  <si>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</si>
  <si>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</si>
  <si>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</si>
  <si>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</si>
  <si>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</si>
  <si>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ABRUZZO.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</si>
  <si>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</si>
  <si>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</si>
  <si>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</si>
  <si>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</si>
  <si>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</si>
  <si>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</si>
  <si>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</si>
  <si>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</si>
  <si>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</si>
  <si>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</si>
  <si>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</si>
  <si>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</si>
  <si>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</si>
  <si>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</si>
  <si>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</si>
  <si>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</si>
  <si>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</si>
  <si>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</si>
  <si>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</si>
  <si>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</si>
  <si>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</si>
  <si>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</si>
  <si>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</si>
  <si>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</si>
  <si>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</si>
  <si>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Appendice 6. AZIENDE E RELATIVE SUPERFICI PER UBICAZIONE DEL CENTRO AZIENDALE IN ABRUZZO (Universo Italia). Censimenti Agricoltura 1961-2020 (a)</t>
  </si>
  <si>
    <t>Appendice 5. POPOLAZIONE RESIDENTE IN ETÀ DI 6 ANNI E OLTRE PER GRADO DI ISTRUZIONE. ABRUZZO. Censimenti popolazione 1951-2024 (a)</t>
  </si>
  <si>
    <t>(a) Per il 1951 il certificato di proscioglimento (3° elementare) è compreso nella licenza elementare. Per il 2021 e il 2024 la popolazione totale è di 9 anni e più</t>
  </si>
  <si>
    <t>Fonte: Istat, Statistiche demografiche</t>
  </si>
  <si>
    <t>Fonte: Istat, Rilevazione sui decessi</t>
  </si>
  <si>
    <t>Abruzzo (1861=100, sc. destra)</t>
  </si>
  <si>
    <t>Italia (1861=100, sc. destra)</t>
  </si>
  <si>
    <t>FIGURA 8. POPOLAZIONE ATTIVA IN CONDIZIONE PROFESSIONALE PER SETTORE DI ATTIVITÀ IN ABRUZZO E IN ITALIA. Anni 1861-2024 Valori percentuali (a)</t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</si>
  <si>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</si>
  <si>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</si>
  <si>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a) 1951 dati ai confini dell’epoca e popolazione di 10 anni ed oltre in condizione professionale; 2024 occupati e popolazione 15-64; occupati per settore di attività stimati</t>
  </si>
  <si>
    <t>Alta
tecn.</t>
  </si>
  <si>
    <t>Bassa 
tecn.</t>
  </si>
  <si>
    <t xml:space="preserve">
Altra</t>
  </si>
  <si>
    <t>industria</t>
  </si>
  <si>
    <t>Intensivi conosc.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</si>
  <si>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</si>
  <si>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</si>
  <si>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</si>
  <si>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</si>
  <si>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</si>
  <si>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</si>
  <si>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</si>
  <si>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</si>
  <si>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</si>
  <si>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</si>
  <si>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</si>
  <si>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</si>
  <si>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</si>
  <si>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</si>
  <si>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</si>
  <si>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</si>
  <si>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</si>
  <si>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</si>
  <si>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</si>
  <si>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Appendice 7. TASSO DI OCCUPAZIONE 15-64 ANNI. ABRUZZO. ANNI 1977-2025. Percentuali</t>
  </si>
  <si>
    <t>Tasso di occupazione 15-64 anni</t>
  </si>
  <si>
    <t>App_7</t>
  </si>
  <si>
    <t>FIGURA 1. POPOLAZIONE RESIDENTE IN ABRUZZO E IN ITALIA. Anni 1861-2024. Valori assoluti e indici base 1861=100 (a)</t>
  </si>
  <si>
    <t xml:space="preserve">FIGURA 2. TASSO DI CRESCITA NATURALE, MIGRATORIO E TOTALE DELLA  POPOLAZIONE IN ABRUZZO (SINISTRA) E CONFRONTO CON L’ITALIA (DESTRA). Anni 1926-2024 e media 2020-2024. Valori per 1.000 (a) </t>
  </si>
  <si>
    <t>FIGURA 3. INDICE DI VECCHIAIA IN ABRUZZO E IN ITALIA. Anni 1881-2024. Valori percentuali (a)</t>
  </si>
  <si>
    <t>FIGURA 4. SPERANZA DI VITA ALLA NASCITA PER REGIONE. Anni 1974 e 2025 (a). Valori in anni</t>
  </si>
  <si>
    <t>FIGURA 5. ANDAMENTO DEL PIL (SINISTRA) IN ABRUZZO E IN ITALIA, E LIVELLI RELATIVI DEL PIL PRO CAPITE NELLE REGIONI (DESTRA). ). Anni 1980-2024. Numeri indice 1980=100 e Italia=100, su dati in volume (a)</t>
  </si>
  <si>
    <t>FIGURA 6. POPOLAZIONE CON ALMENO 6 ANNI PER LIVELLO DI ISTRUZIONE IN ABRUZZO E IN ITALIA. Anni 1951 e 2024. Valori percentuali (a)</t>
  </si>
  <si>
    <t>FIGURA 10. ADDETTI EXTRA-AGRICOLI PER MACRO-SETTORE IN ABRUZZO E IN ITALIA. Anno 2023. Composizione percentuale</t>
  </si>
  <si>
    <t>FIGURA 11. COMUNI  DELL’ABRUZZO (SINISTRA) E QUOTE DI COMUNI E POPOLAZIONE (DESTRA) PER QUINTI DELL’INDICE DI FRAGILITÀ. Anno 2022. Quinti e valori percentuali</t>
  </si>
  <si>
    <t>FIGURA 12. POPOLAZIONE TOTALE (SINISTRA) E ULTRA 65ENNE (DESTRA) A L’AQUILA E NEGLI ALTRI COMUNI DELL’ABRUZZO. Anni 1861 – 2024. Numeri indice 1861=100 e valori per 100 abitanti (a)</t>
  </si>
  <si>
    <t>FIGURA 13. DIPLOMATI E LAUREATI A L’AQUILA E NEGLI ALTRI COMUNI DELL’ABRUZZO. Anni 1951, 1991, 2024. Valori per 100 residenti di 6 anni e più (a)</t>
  </si>
  <si>
    <t>FIGURA 14. OCCUPATI SULLA POPOLAZIONE IN ETÀ LAVORATIVA, PER GENERE (SINISTRA) E PER SETTORE DI ATTIVITÀ (DESTRA) A L’AQUILA E NEGLI ALTRI COMUNI DELL’ABRUZZO. Anni 1951 e 2024. Valori percentuali (a)</t>
  </si>
  <si>
    <t>FIGURA 9. AZIENDE AGRICOLE (SINISTRA) E UNITÀ LOCALI DELLE IMPRESE DI INDUSTRIA E SERVIZI  (DESTRA) IN ABRUZZO E IN ITALIA. Anni 1961-2020 e 1951-2023. Valori per 1.000 abitanti (a)</t>
  </si>
  <si>
    <t>(a) Dal 1861 al 1991 i dati sono riportati ai confini del 1991. Dal 2001 i confini sono quelli dell’epoca</t>
  </si>
  <si>
    <t xml:space="preserve">a) 1951 ai confini dell’epoca. 2024 popolazione con almeno 9 anni </t>
  </si>
  <si>
    <t>(a) Serie 1980-1994 (SEC1995) raccordate al valore 1995 stimato sulla base del SEC2010.</t>
  </si>
  <si>
    <t>FIGURA 7. TASSO DI OCCUPAZIONE (15-64 ANNI) PER GENERE IN ABRUZZO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</si>
</sst>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9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  <scheme val="minor"/>
    </font>
    <font>
      <sz val="9"/>
      <color rgb="FFFF0000"/>
      <name val="Calibri"/>
      <family val="2"/>
    </font>
    <font>
      <sz val="6"/>
      <color theme="1"/>
      <name val="Arial"/>
      <family val="2"/>
    </font>
    <font>
      <sz val="11"/>
      <name val="Aptos Narrow"/>
      <family val="2"/>
    </font>
    <font>
      <sz val="6"/>
      <color rgb="FFFF0000"/>
      <name val="Arial"/>
      <family val="2"/>
    </font>
    <font>
      <sz val="7"/>
      <color rgb="FFFF0000"/>
      <name val="Arial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b/>
      <sz val="11"/>
      <color rgb="FFFF0000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6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69" fillId="0" borderId="20" xfId="104" applyFont="1" applyBorder="1"/>
    <xf numFmtId="0" fontId="66" fillId="0" borderId="0" xfId="0" applyFont="1" applyAlignment="1">
      <alignment vertical="center"/>
    </xf>
    <xf numFmtId="0" fontId="69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0" xfId="0" applyFont="1"/>
    <xf numFmtId="0" fontId="38" fillId="0" borderId="0" xfId="0" applyFont="1"/>
    <xf numFmtId="0" fontId="46" fillId="0" borderId="0" xfId="101" applyFont="1" applyAlignment="1">
      <alignment horizontal="center" vertical="center"/>
    </xf>
    <xf numFmtId="0" fontId="46" fillId="0" borderId="0" xfId="101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46" fillId="0" borderId="20" xfId="101" applyFont="1" applyBorder="1" applyAlignment="1">
      <alignment horizontal="center"/>
    </xf>
    <xf numFmtId="0" fontId="46" fillId="0" borderId="20" xfId="101" applyFont="1" applyBorder="1" applyAlignment="1">
      <alignment horizontal="center" vertical="center"/>
    </xf>
    <xf numFmtId="167" fontId="61" fillId="0" borderId="20" xfId="0" applyNumberFormat="1" applyFont="1" applyBorder="1" applyAlignment="1">
      <alignment horizontal="center"/>
    </xf>
    <xf numFmtId="166" fontId="59" fillId="0" borderId="0" xfId="0" applyNumberFormat="1" applyFont="1" applyAlignment="1">
      <alignment horizontal="center"/>
    </xf>
    <xf numFmtId="1" fontId="62" fillId="0" borderId="0" xfId="1" applyNumberFormat="1" applyFont="1" applyAlignment="1">
      <alignment horizontal="center" vertical="center" wrapText="1"/>
    </xf>
    <xf numFmtId="3" fontId="71" fillId="0" borderId="0" xfId="0" applyNumberFormat="1" applyFont="1" applyAlignment="1">
      <alignment horizontal="center"/>
    </xf>
    <xf numFmtId="3" fontId="61" fillId="0" borderId="0" xfId="0" applyNumberFormat="1" applyFont="1" applyAlignment="1">
      <alignment horizontal="center"/>
    </xf>
    <xf numFmtId="1" fontId="63" fillId="0" borderId="0" xfId="1" applyNumberFormat="1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171" fontId="59" fillId="0" borderId="0" xfId="102" applyNumberFormat="1" applyFont="1" applyFill="1" applyBorder="1" applyAlignment="1">
      <alignment horizontal="center" vertical="center"/>
    </xf>
    <xf numFmtId="171" fontId="46" fillId="0" borderId="0" xfId="101" applyNumberFormat="1" applyFont="1" applyAlignment="1">
      <alignment horizontal="center" vertical="center"/>
    </xf>
    <xf numFmtId="0" fontId="46" fillId="0" borderId="0" xfId="101" applyFont="1" applyAlignment="1">
      <alignment horizontal="center"/>
    </xf>
    <xf numFmtId="171" fontId="59" fillId="0" borderId="0" xfId="102" applyNumberFormat="1" applyFont="1" applyFill="1" applyBorder="1" applyAlignment="1">
      <alignment horizontal="center"/>
    </xf>
    <xf numFmtId="171" fontId="46" fillId="0" borderId="0" xfId="101" applyNumberFormat="1" applyFont="1" applyAlignment="1">
      <alignment horizontal="center"/>
    </xf>
    <xf numFmtId="0" fontId="72" fillId="0" borderId="0" xfId="0" applyFont="1" applyAlignment="1">
      <alignment horizontal="left" vertical="center" indent="1"/>
    </xf>
    <xf numFmtId="0" fontId="73" fillId="0" borderId="0" xfId="0" applyFont="1"/>
    <xf numFmtId="166" fontId="70" fillId="0" borderId="0" xfId="0" applyNumberFormat="1" applyFont="1"/>
    <xf numFmtId="0" fontId="74" fillId="0" borderId="0" xfId="0" applyFont="1" applyAlignment="1">
      <alignment horizontal="left" vertical="center" indent="1"/>
    </xf>
    <xf numFmtId="0" fontId="70" fillId="0" borderId="0" xfId="103" applyFont="1"/>
    <xf numFmtId="0" fontId="75" fillId="0" borderId="0" xfId="0" applyFont="1"/>
    <xf numFmtId="0" fontId="1" fillId="0" borderId="0" xfId="56" applyFont="1"/>
    <xf numFmtId="167" fontId="59" fillId="0" borderId="0" xfId="0" applyNumberFormat="1" applyFont="1" applyAlignment="1">
      <alignment vertical="center"/>
    </xf>
    <xf numFmtId="167" fontId="59" fillId="0" borderId="0" xfId="0" applyNumberFormat="1" applyFont="1" applyAlignment="1">
      <alignment horizontal="right"/>
    </xf>
    <xf numFmtId="3" fontId="0" fillId="0" borderId="0" xfId="0" applyNumberFormat="1"/>
    <xf numFmtId="0" fontId="46" fillId="0" borderId="20" xfId="0" applyFont="1" applyBorder="1" applyAlignment="1">
      <alignment horizontal="right"/>
    </xf>
    <xf numFmtId="0" fontId="46" fillId="0" borderId="20" xfId="0" quotePrefix="1" applyFont="1" applyBorder="1"/>
    <xf numFmtId="0" fontId="46" fillId="0" borderId="20" xfId="0" applyFont="1" applyBorder="1" applyAlignment="1">
      <alignment horizontal="center"/>
    </xf>
    <xf numFmtId="0" fontId="45" fillId="0" borderId="0" xfId="0" applyFont="1"/>
    <xf numFmtId="4" fontId="46" fillId="0" borderId="20" xfId="0" applyNumberFormat="1" applyFont="1" applyBorder="1"/>
    <xf numFmtId="0" fontId="24" fillId="0" borderId="0" xfId="0" applyFont="1"/>
    <xf numFmtId="0" fontId="76" fillId="0" borderId="20" xfId="0" applyFont="1" applyBorder="1" applyAlignment="1">
      <alignment vertical="center" wrapText="1"/>
    </xf>
    <xf numFmtId="0" fontId="46" fillId="0" borderId="20" xfId="0" applyFont="1" applyBorder="1" applyAlignment="1">
      <alignment vertical="center"/>
    </xf>
    <xf numFmtId="0" fontId="77" fillId="0" borderId="0" xfId="0" applyFont="1"/>
    <xf numFmtId="0" fontId="46" fillId="0" borderId="20" xfId="0" applyFont="1" applyBorder="1" applyAlignment="1">
      <alignment horizontal="right" vertical="center"/>
    </xf>
    <xf numFmtId="167" fontId="46" fillId="0" borderId="20" xfId="0" applyNumberFormat="1" applyFont="1" applyBorder="1" applyAlignment="1">
      <alignment horizontal="right" vertical="center"/>
    </xf>
    <xf numFmtId="170" fontId="46" fillId="0" borderId="20" xfId="100" applyNumberFormat="1" applyFont="1" applyFill="1" applyBorder="1"/>
    <xf numFmtId="0" fontId="59" fillId="0" borderId="20" xfId="1" applyFont="1" applyBorder="1" applyAlignment="1">
      <alignment horizontal="right"/>
    </xf>
    <xf numFmtId="0" fontId="26" fillId="0" borderId="0" xfId="0" applyFont="1"/>
    <xf numFmtId="0" fontId="59" fillId="0" borderId="20" xfId="1" applyFont="1" applyBorder="1" applyAlignment="1">
      <alignment horizontal="right" vertical="center"/>
    </xf>
    <xf numFmtId="166" fontId="59" fillId="0" borderId="20" xfId="1" applyNumberFormat="1" applyFont="1" applyBorder="1" applyAlignment="1">
      <alignment horizontal="right"/>
    </xf>
    <xf numFmtId="0" fontId="59" fillId="0" borderId="20" xfId="103" applyFont="1" applyBorder="1" applyAlignment="1">
      <alignment horizontal="right" vertical="center" wrapText="1"/>
    </xf>
    <xf numFmtId="0" fontId="59" fillId="0" borderId="20" xfId="103" applyFont="1" applyBorder="1"/>
    <xf numFmtId="0" fontId="46" fillId="0" borderId="20" xfId="0" applyFont="1" applyBorder="1" applyAlignment="1">
      <alignment horizontal="right" vertical="center" wrapText="1"/>
    </xf>
    <xf numFmtId="166" fontId="46" fillId="0" borderId="20" xfId="0" applyNumberFormat="1" applyFont="1" applyBorder="1"/>
    <xf numFmtId="2" fontId="46" fillId="0" borderId="20" xfId="0" applyNumberFormat="1" applyFont="1" applyBorder="1" applyAlignment="1">
      <alignment horizontal="right"/>
    </xf>
    <xf numFmtId="172" fontId="46" fillId="0" borderId="20" xfId="100" applyNumberFormat="1" applyFont="1" applyBorder="1" applyAlignment="1">
      <alignment horizontal="right" vertical="center" wrapText="1"/>
    </xf>
    <xf numFmtId="171" fontId="62" fillId="0" borderId="20" xfId="100" applyNumberFormat="1" applyFont="1" applyBorder="1" applyAlignment="1">
      <alignment horizontal="center"/>
    </xf>
    <xf numFmtId="166" fontId="44" fillId="0" borderId="0" xfId="0" applyNumberFormat="1" applyFont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1" fillId="0" borderId="25" xfId="0" applyFont="1" applyBorder="1" applyAlignment="1">
      <alignment horizontal="center"/>
    </xf>
    <xf numFmtId="0" fontId="1" fillId="0" borderId="0" xfId="0" applyFont="1"/>
    <xf numFmtId="0" fontId="80" fillId="0" borderId="0" xfId="0" applyFont="1"/>
    <xf numFmtId="0" fontId="82" fillId="0" borderId="0" xfId="0" applyFont="1" applyAlignment="1">
      <alignment horizontal="right" vertical="center" wrapText="1"/>
    </xf>
    <xf numFmtId="0" fontId="83" fillId="0" borderId="0" xfId="0" applyFont="1"/>
    <xf numFmtId="0" fontId="82" fillId="0" borderId="0" xfId="0" applyFont="1"/>
    <xf numFmtId="2" fontId="82" fillId="0" borderId="0" xfId="0" applyNumberFormat="1" applyFont="1"/>
    <xf numFmtId="0" fontId="83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0" fillId="0" borderId="0" xfId="0" applyAlignment="1">
      <alignment horizontal="right"/>
    </xf>
    <xf numFmtId="0" fontId="47" fillId="0" borderId="0" xfId="0" applyFont="1" applyAlignment="1">
      <alignment horizontal="left" vertical="center"/>
    </xf>
    <xf numFmtId="0" fontId="84" fillId="0" borderId="0" xfId="104" applyFont="1"/>
    <xf numFmtId="2" fontId="46" fillId="0" borderId="20" xfId="0" applyNumberFormat="1" applyFont="1" applyBorder="1" applyAlignment="1">
      <alignment horizontal="center"/>
    </xf>
    <xf numFmtId="0" fontId="62" fillId="0" borderId="0" xfId="101" applyFont="1" applyAlignment="1">
      <alignment horizontal="center"/>
    </xf>
    <xf numFmtId="0" fontId="59" fillId="0" borderId="27" xfId="0" applyFont="1" applyBorder="1" applyAlignment="1">
      <alignment horizontal="center"/>
    </xf>
    <xf numFmtId="0" fontId="63" fillId="0" borderId="24" xfId="0" applyFont="1" applyBorder="1" applyAlignment="1">
      <alignment horizontal="left"/>
    </xf>
    <xf numFmtId="0" fontId="62" fillId="0" borderId="0" xfId="0" applyFont="1" applyAlignment="1">
      <alignment horizontal="center"/>
    </xf>
    <xf numFmtId="0" fontId="62" fillId="0" borderId="25" xfId="0" applyFont="1" applyBorder="1" applyAlignment="1">
      <alignment horizontal="center"/>
    </xf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0" xfId="0" applyNumberFormat="1" applyFont="1" applyBorder="1" applyAlignment="1">
      <alignment horizontal="center"/>
    </xf>
    <xf numFmtId="0" fontId="59" fillId="0" borderId="27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0" fontId="82" fillId="0" borderId="26" xfId="0" applyFont="1" applyBorder="1"/>
    <xf numFmtId="0" fontId="59" fillId="0" borderId="26" xfId="0" applyFont="1" applyBorder="1"/>
    <xf numFmtId="2" fontId="59" fillId="0" borderId="0" xfId="0" applyNumberFormat="1" applyFont="1"/>
    <xf numFmtId="2" fontId="59" fillId="0" borderId="26" xfId="0" applyNumberFormat="1" applyFont="1" applyBorder="1"/>
    <xf numFmtId="0" fontId="61" fillId="0" borderId="23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5" xfId="0" applyFont="1" applyBorder="1" applyAlignment="1">
      <alignment vertical="center" wrapText="1"/>
    </xf>
    <xf numFmtId="0" fontId="61" fillId="0" borderId="26" xfId="0" applyFont="1" applyBorder="1" applyAlignment="1">
      <alignment horizontal="right" vertical="center" wrapText="1"/>
    </xf>
    <xf numFmtId="2" fontId="61" fillId="0" borderId="0" xfId="100" applyNumberFormat="1" applyFont="1" applyAlignment="1">
      <alignment vertical="center"/>
    </xf>
    <xf numFmtId="2" fontId="61" fillId="0" borderId="0" xfId="0" applyNumberFormat="1" applyFont="1" applyAlignment="1">
      <alignment vertical="center"/>
    </xf>
    <xf numFmtId="0" fontId="61" fillId="0" borderId="0" xfId="100" applyNumberFormat="1" applyFont="1" applyFill="1"/>
    <xf numFmtId="0" fontId="61" fillId="0" borderId="0" xfId="100" applyNumberFormat="1" applyFont="1"/>
    <xf numFmtId="2" fontId="61" fillId="0" borderId="0" xfId="100" applyNumberFormat="1" applyFont="1"/>
    <xf numFmtId="0" fontId="61" fillId="0" borderId="0" xfId="0" applyFont="1" applyAlignment="1">
      <alignment horizontal="center" vertical="center"/>
    </xf>
    <xf numFmtId="0" fontId="61" fillId="0" borderId="26" xfId="0" applyFont="1" applyBorder="1" applyAlignment="1">
      <alignment horizontal="center" vertical="center"/>
    </xf>
    <xf numFmtId="2" fontId="61" fillId="0" borderId="26" xfId="100" applyNumberFormat="1" applyFont="1" applyBorder="1" applyAlignment="1">
      <alignment vertical="center"/>
    </xf>
    <xf numFmtId="2" fontId="61" fillId="0" borderId="26" xfId="100" applyNumberFormat="1" applyFont="1" applyFill="1" applyBorder="1" applyAlignment="1">
      <alignment vertical="center"/>
    </xf>
    <xf numFmtId="0" fontId="61" fillId="0" borderId="26" xfId="100" applyNumberFormat="1" applyFont="1" applyFill="1" applyBorder="1"/>
    <xf numFmtId="0" fontId="61" fillId="0" borderId="26" xfId="100" applyNumberFormat="1" applyFont="1" applyBorder="1"/>
    <xf numFmtId="173" fontId="61" fillId="0" borderId="0" xfId="100" applyNumberFormat="1" applyFont="1" applyFill="1" applyAlignment="1">
      <alignment vertical="center"/>
    </xf>
    <xf numFmtId="174" fontId="61" fillId="0" borderId="0" xfId="0" applyNumberFormat="1" applyFont="1"/>
    <xf numFmtId="43" fontId="58" fillId="0" borderId="0" xfId="100" applyFont="1" applyBorder="1"/>
    <xf numFmtId="0" fontId="0" fillId="0" borderId="26" xfId="0" applyBorder="1"/>
    <xf numFmtId="43" fontId="58" fillId="0" borderId="26" xfId="100" applyFont="1" applyBorder="1"/>
    <xf numFmtId="173" fontId="61" fillId="0" borderId="0" xfId="100" applyNumberFormat="1" applyFont="1" applyFill="1" applyBorder="1" applyAlignment="1">
      <alignment vertical="center"/>
    </xf>
    <xf numFmtId="173" fontId="61" fillId="0" borderId="26" xfId="100" applyNumberFormat="1" applyFont="1" applyFill="1" applyBorder="1" applyAlignment="1">
      <alignment vertical="center"/>
    </xf>
    <xf numFmtId="174" fontId="61" fillId="0" borderId="26" xfId="0" applyNumberFormat="1" applyFont="1" applyBorder="1"/>
    <xf numFmtId="0" fontId="61" fillId="0" borderId="23" xfId="0" applyFont="1" applyBorder="1"/>
    <xf numFmtId="0" fontId="59" fillId="0" borderId="20" xfId="0" quotePrefix="1" applyFont="1" applyBorder="1" applyAlignment="1">
      <alignment horizontal="right" vertical="center" wrapText="1"/>
    </xf>
    <xf numFmtId="0" fontId="85" fillId="0" borderId="0" xfId="0" applyFont="1"/>
    <xf numFmtId="167" fontId="86" fillId="0" borderId="0" xfId="0" applyNumberFormat="1" applyFont="1"/>
    <xf numFmtId="49" fontId="2" fillId="0" borderId="0" xfId="0" applyNumberFormat="1" applyFont="1" applyAlignment="1">
      <alignment wrapText="1"/>
    </xf>
    <xf numFmtId="49" fontId="87" fillId="0" borderId="0" xfId="0" applyNumberFormat="1" applyFont="1" applyAlignment="1">
      <alignment wrapText="1"/>
    </xf>
    <xf numFmtId="49" fontId="88" fillId="0" borderId="0" xfId="0" applyNumberFormat="1" applyFont="1" applyAlignment="1">
      <alignment wrapText="1"/>
    </xf>
    <xf numFmtId="49" fontId="89" fillId="0" borderId="0" xfId="0" applyNumberFormat="1" applyFont="1" applyAlignment="1">
      <alignment wrapText="1"/>
    </xf>
    <xf numFmtId="3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49" fontId="87" fillId="0" borderId="0" xfId="0" applyNumberFormat="1" applyFont="1" applyAlignment="1">
      <alignment horizontal="left" vertical="center"/>
    </xf>
    <xf numFmtId="167" fontId="46" fillId="0" borderId="20" xfId="0" applyNumberFormat="1" applyFont="1" applyBorder="1"/>
    <xf numFmtId="0" fontId="90" fillId="0" borderId="0" xfId="0" applyFont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Abruzzo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#,##0</c:formatCode>
                <c:ptCount val="19"/>
                <c:pt idx="0">
                  <c:v>858</c:v>
                </c:pt>
                <c:pt idx="1">
                  <c:v>906</c:v>
                </c:pt>
                <c:pt idx="2">
                  <c:v>946</c:v>
                </c:pt>
                <c:pt idx="4">
                  <c:v>1070</c:v>
                </c:pt>
                <c:pt idx="5">
                  <c:v>1116</c:v>
                </c:pt>
                <c:pt idx="6">
                  <c:v>1131</c:v>
                </c:pt>
                <c:pt idx="7">
                  <c:v>1168</c:v>
                </c:pt>
                <c:pt idx="8">
                  <c:v>1202</c:v>
                </c:pt>
                <c:pt idx="10">
                  <c:v>1277</c:v>
                </c:pt>
                <c:pt idx="11">
                  <c:v>1206</c:v>
                </c:pt>
                <c:pt idx="12">
                  <c:v>1167</c:v>
                </c:pt>
                <c:pt idx="13">
                  <c:v>1218</c:v>
                </c:pt>
                <c:pt idx="14">
                  <c:v>1249</c:v>
                </c:pt>
                <c:pt idx="15">
                  <c:v>1262</c:v>
                </c:pt>
                <c:pt idx="16">
                  <c:v>1307</c:v>
                </c:pt>
                <c:pt idx="17">
                  <c:v>1276</c:v>
                </c:pt>
                <c:pt idx="18">
                  <c:v>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A-41F9-8CB6-EDA1A5415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Abruzzo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105.5944055944056</c:v>
                </c:pt>
                <c:pt idx="2">
                  <c:v>110.25641025641026</c:v>
                </c:pt>
                <c:pt idx="4">
                  <c:v>124.70862470862471</c:v>
                </c:pt>
                <c:pt idx="5">
                  <c:v>130.06993006993005</c:v>
                </c:pt>
                <c:pt idx="6">
                  <c:v>131.81818181818181</c:v>
                </c:pt>
                <c:pt idx="7">
                  <c:v>136.13053613053614</c:v>
                </c:pt>
                <c:pt idx="8">
                  <c:v>140.0932400932401</c:v>
                </c:pt>
                <c:pt idx="10">
                  <c:v>148.83449883449885</c:v>
                </c:pt>
                <c:pt idx="11">
                  <c:v>140.55944055944056</c:v>
                </c:pt>
                <c:pt idx="12">
                  <c:v>136.01398601398603</c:v>
                </c:pt>
                <c:pt idx="13">
                  <c:v>141.95804195804195</c:v>
                </c:pt>
                <c:pt idx="14">
                  <c:v>145.57109557109558</c:v>
                </c:pt>
                <c:pt idx="15">
                  <c:v>147.08624708624708</c:v>
                </c:pt>
                <c:pt idx="16">
                  <c:v>152.33100233100234</c:v>
                </c:pt>
                <c:pt idx="17">
                  <c:v>148.71794871794873</c:v>
                </c:pt>
                <c:pt idx="18">
                  <c:v>147.90209790209789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4A-41F9-8CB6-EDA1A5415E40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4A-41F9-8CB6-EDA1A5415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50"/>
          <c:min val="65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7374551553836831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34282590025295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0.00</c:formatCode>
                <c:ptCount val="99"/>
                <c:pt idx="0">
                  <c:v>13.740756850804697</c:v>
                </c:pt>
                <c:pt idx="1">
                  <c:v>14.049601109954908</c:v>
                </c:pt>
                <c:pt idx="2">
                  <c:v>12.894805082548189</c:v>
                </c:pt>
                <c:pt idx="3">
                  <c:v>11.403584352920902</c:v>
                </c:pt>
                <c:pt idx="4">
                  <c:v>16.828137078072661</c:v>
                </c:pt>
                <c:pt idx="5">
                  <c:v>12.888698630136986</c:v>
                </c:pt>
                <c:pt idx="6">
                  <c:v>11.167007150153218</c:v>
                </c:pt>
                <c:pt idx="7">
                  <c:v>13.933649289099527</c:v>
                </c:pt>
                <c:pt idx="8">
                  <c:v>12.677549646583643</c:v>
                </c:pt>
                <c:pt idx="9">
                  <c:v>12.424698795180722</c:v>
                </c:pt>
                <c:pt idx="10">
                  <c:v>11.285357737104825</c:v>
                </c:pt>
                <c:pt idx="11">
                  <c:v>11.574979287489644</c:v>
                </c:pt>
                <c:pt idx="12">
                  <c:v>9.4966996699669952</c:v>
                </c:pt>
                <c:pt idx="13">
                  <c:v>12.217748562037796</c:v>
                </c:pt>
                <c:pt idx="14">
                  <c:v>9.9517184942716863</c:v>
                </c:pt>
                <c:pt idx="15">
                  <c:v>6.929095354523227</c:v>
                </c:pt>
                <c:pt idx="16">
                  <c:v>6.5462662337662341</c:v>
                </c:pt>
                <c:pt idx="17">
                  <c:v>5.2886014551333869</c:v>
                </c:pt>
                <c:pt idx="18">
                  <c:v>2.6231884057971016</c:v>
                </c:pt>
                <c:pt idx="19">
                  <c:v>4.4883720930232558</c:v>
                </c:pt>
                <c:pt idx="20">
                  <c:v>10.988019169329073</c:v>
                </c:pt>
                <c:pt idx="21">
                  <c:v>11.364359586316626</c:v>
                </c:pt>
                <c:pt idx="22">
                  <c:v>13.123613312202853</c:v>
                </c:pt>
                <c:pt idx="23">
                  <c:v>12.352012628255723</c:v>
                </c:pt>
                <c:pt idx="24">
                  <c:v>11.691037735849056</c:v>
                </c:pt>
                <c:pt idx="25">
                  <c:v>9.7627251370399364</c:v>
                </c:pt>
                <c:pt idx="26">
                  <c:v>9.2361603275848481</c:v>
                </c:pt>
                <c:pt idx="27">
                  <c:v>8.1715235983528665</c:v>
                </c:pt>
                <c:pt idx="28">
                  <c:v>10.170422871705025</c:v>
                </c:pt>
                <c:pt idx="29">
                  <c:v>9.718885151369534</c:v>
                </c:pt>
                <c:pt idx="30">
                  <c:v>7.5618203785743052</c:v>
                </c:pt>
                <c:pt idx="31">
                  <c:v>7.6328580686973435</c:v>
                </c:pt>
                <c:pt idx="32">
                  <c:v>8.3761101605149513</c:v>
                </c:pt>
                <c:pt idx="33">
                  <c:v>8.3486313719062437</c:v>
                </c:pt>
                <c:pt idx="34">
                  <c:v>8.0455032561206821</c:v>
                </c:pt>
                <c:pt idx="35">
                  <c:v>7.8565505804311773</c:v>
                </c:pt>
                <c:pt idx="36">
                  <c:v>6.7382081357624157</c:v>
                </c:pt>
                <c:pt idx="37">
                  <c:v>6.5114338173927555</c:v>
                </c:pt>
                <c:pt idx="38">
                  <c:v>8.5238214853889307</c:v>
                </c:pt>
                <c:pt idx="39">
                  <c:v>7.410114247311828</c:v>
                </c:pt>
                <c:pt idx="40">
                  <c:v>7.2625368731563427</c:v>
                </c:pt>
                <c:pt idx="41">
                  <c:v>6.427363436495857</c:v>
                </c:pt>
                <c:pt idx="42">
                  <c:v>5.4093492831085097</c:v>
                </c:pt>
                <c:pt idx="43">
                  <c:v>5.4451821586653049</c:v>
                </c:pt>
                <c:pt idx="44">
                  <c:v>4.6109830045264326</c:v>
                </c:pt>
                <c:pt idx="45">
                  <c:v>5.0402742073693227</c:v>
                </c:pt>
                <c:pt idx="46">
                  <c:v>4.7604063978154221</c:v>
                </c:pt>
                <c:pt idx="47">
                  <c:v>3.9807524802235812</c:v>
                </c:pt>
                <c:pt idx="48">
                  <c:v>4.2936172332254721</c:v>
                </c:pt>
                <c:pt idx="49">
                  <c:v>3.2083046377639293</c:v>
                </c:pt>
                <c:pt idx="50">
                  <c:v>3.4220912120212863</c:v>
                </c:pt>
                <c:pt idx="51">
                  <c:v>2.7870081646273821</c:v>
                </c:pt>
                <c:pt idx="52">
                  <c:v>2.6817052163518529</c:v>
                </c:pt>
                <c:pt idx="53">
                  <c:v>2.1889574119750015</c:v>
                </c:pt>
                <c:pt idx="54">
                  <c:v>1.3385386699703172</c:v>
                </c:pt>
                <c:pt idx="55">
                  <c:v>1.9738507929931175</c:v>
                </c:pt>
                <c:pt idx="56">
                  <c:v>2.2535673281941939</c:v>
                </c:pt>
                <c:pt idx="57">
                  <c:v>1.1554633874294089</c:v>
                </c:pt>
                <c:pt idx="58">
                  <c:v>1.4027784800732055</c:v>
                </c:pt>
                <c:pt idx="59">
                  <c:v>1.2348470920896573</c:v>
                </c:pt>
                <c:pt idx="60">
                  <c:v>0.53655188704324597</c:v>
                </c:pt>
                <c:pt idx="61">
                  <c:v>0.34674836317354152</c:v>
                </c:pt>
                <c:pt idx="62">
                  <c:v>0.63921516337967843</c:v>
                </c:pt>
                <c:pt idx="63">
                  <c:v>0.38913546667654947</c:v>
                </c:pt>
                <c:pt idx="64">
                  <c:v>0.55366758569592966</c:v>
                </c:pt>
                <c:pt idx="65">
                  <c:v>-8.3352434933005481E-2</c:v>
                </c:pt>
                <c:pt idx="66">
                  <c:v>0.12630930991548067</c:v>
                </c:pt>
                <c:pt idx="67">
                  <c:v>-0.37611697157961144</c:v>
                </c:pt>
                <c:pt idx="68">
                  <c:v>-0.93908700317949168</c:v>
                </c:pt>
                <c:pt idx="69">
                  <c:v>-1.1347223854669475</c:v>
                </c:pt>
                <c:pt idx="70">
                  <c:v>-1.1054820048779692</c:v>
                </c:pt>
                <c:pt idx="71">
                  <c:v>-1.281899977628342</c:v>
                </c:pt>
                <c:pt idx="72">
                  <c:v>-1.5240230079848487</c:v>
                </c:pt>
                <c:pt idx="73">
                  <c:v>-1.8622867501232336</c:v>
                </c:pt>
                <c:pt idx="74">
                  <c:v>-1.6603011218529404</c:v>
                </c:pt>
                <c:pt idx="75">
                  <c:v>-1.2365414229494482</c:v>
                </c:pt>
                <c:pt idx="76">
                  <c:v>-2.1305863658283988</c:v>
                </c:pt>
                <c:pt idx="77">
                  <c:v>-2.1215171400283785</c:v>
                </c:pt>
                <c:pt idx="78">
                  <c:v>-1.5386923842911511</c:v>
                </c:pt>
                <c:pt idx="79">
                  <c:v>-1.7774119084272424</c:v>
                </c:pt>
                <c:pt idx="80">
                  <c:v>-1.6495049168529052</c:v>
                </c:pt>
                <c:pt idx="81">
                  <c:v>-1.742213715638822</c:v>
                </c:pt>
                <c:pt idx="82">
                  <c:v>-1.5015984390060133</c:v>
                </c:pt>
                <c:pt idx="83">
                  <c:v>-2.4132313053881904</c:v>
                </c:pt>
                <c:pt idx="84">
                  <c:v>-1.8793063514152231</c:v>
                </c:pt>
                <c:pt idx="85">
                  <c:v>-2.1714914515845347</c:v>
                </c:pt>
                <c:pt idx="86">
                  <c:v>-2.5028085280160286</c:v>
                </c:pt>
                <c:pt idx="87">
                  <c:v>-2.7222524986845076</c:v>
                </c:pt>
                <c:pt idx="88">
                  <c:v>-2.8978587625209262</c:v>
                </c:pt>
                <c:pt idx="89">
                  <c:v>-3.8765580519672</c:v>
                </c:pt>
                <c:pt idx="90">
                  <c:v>-3.3965967194587323</c:v>
                </c:pt>
                <c:pt idx="91">
                  <c:v>-4.5519275080925912</c:v>
                </c:pt>
                <c:pt idx="92">
                  <c:v>-4.4063307533191347</c:v>
                </c:pt>
                <c:pt idx="93">
                  <c:v>-4.7113489396766957</c:v>
                </c:pt>
                <c:pt idx="94">
                  <c:v>-6.0505958749538342</c:v>
                </c:pt>
                <c:pt idx="95">
                  <c:v>-6.2386535271153809</c:v>
                </c:pt>
                <c:pt idx="96">
                  <c:v>-6.8720701787703495</c:v>
                </c:pt>
                <c:pt idx="97">
                  <c:v>-6.491233176959466</c:v>
                </c:pt>
                <c:pt idx="98">
                  <c:v>-5.9195907809109345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0.00</c:formatCode>
                <c:ptCount val="99"/>
                <c:pt idx="0">
                  <c:v>0.74338018960444585</c:v>
                </c:pt>
                <c:pt idx="1">
                  <c:v>1.6462221062247162</c:v>
                </c:pt>
                <c:pt idx="2">
                  <c:v>1.2118252262811746</c:v>
                </c:pt>
                <c:pt idx="3">
                  <c:v>1.7026254224070705</c:v>
                </c:pt>
                <c:pt idx="4">
                  <c:v>-0.77047798171087623</c:v>
                </c:pt>
                <c:pt idx="5">
                  <c:v>-1.9728155339805826</c:v>
                </c:pt>
                <c:pt idx="6">
                  <c:v>-1.9375804375804375</c:v>
                </c:pt>
                <c:pt idx="7">
                  <c:v>-0.12987843889955214</c:v>
                </c:pt>
                <c:pt idx="8">
                  <c:v>-1.3409669211195929</c:v>
                </c:pt>
                <c:pt idx="9">
                  <c:v>-1.9196710942441493</c:v>
                </c:pt>
                <c:pt idx="10">
                  <c:v>-0.91257861635220128</c:v>
                </c:pt>
                <c:pt idx="11">
                  <c:v>-3.6084196458402937</c:v>
                </c:pt>
                <c:pt idx="12">
                  <c:v>-2.2876279224561111</c:v>
                </c:pt>
                <c:pt idx="13">
                  <c:v>-3.0140477374440575</c:v>
                </c:pt>
                <c:pt idx="14">
                  <c:v>-0.58325765706265997</c:v>
                </c:pt>
                <c:pt idx="15">
                  <c:v>-2.521998355263158</c:v>
                </c:pt>
                <c:pt idx="16">
                  <c:v>-0.97689850086016217</c:v>
                </c:pt>
                <c:pt idx="17">
                  <c:v>2.7174800065284805</c:v>
                </c:pt>
                <c:pt idx="18">
                  <c:v>-0.3194862206324689</c:v>
                </c:pt>
                <c:pt idx="19">
                  <c:v>0.16095724003887268</c:v>
                </c:pt>
                <c:pt idx="20">
                  <c:v>-2.5691811214199274</c:v>
                </c:pt>
                <c:pt idx="21">
                  <c:v>-2.8626828484166533</c:v>
                </c:pt>
                <c:pt idx="22">
                  <c:v>-2.1643045880374729</c:v>
                </c:pt>
                <c:pt idx="23">
                  <c:v>-2.2596920867900447</c:v>
                </c:pt>
                <c:pt idx="24">
                  <c:v>-2.782921401891441</c:v>
                </c:pt>
                <c:pt idx="25">
                  <c:v>-3.1900237529691213</c:v>
                </c:pt>
                <c:pt idx="26">
                  <c:v>-1.8501547250654606</c:v>
                </c:pt>
                <c:pt idx="27">
                  <c:v>-2.7962255136168181</c:v>
                </c:pt>
                <c:pt idx="28">
                  <c:v>-3.7741732377897041</c:v>
                </c:pt>
                <c:pt idx="29">
                  <c:v>-4.6744010848274824</c:v>
                </c:pt>
                <c:pt idx="30">
                  <c:v>-5.4861933837601384</c:v>
                </c:pt>
                <c:pt idx="31">
                  <c:v>-5.7467662150121361</c:v>
                </c:pt>
                <c:pt idx="32">
                  <c:v>-5.9798745263680972</c:v>
                </c:pt>
                <c:pt idx="33">
                  <c:v>-7.2866273969169066</c:v>
                </c:pt>
                <c:pt idx="34">
                  <c:v>-7.7843440887400055</c:v>
                </c:pt>
                <c:pt idx="35">
                  <c:v>-11.753056546102904</c:v>
                </c:pt>
                <c:pt idx="36">
                  <c:v>-6.3863287250384024</c:v>
                </c:pt>
                <c:pt idx="37">
                  <c:v>-6.0182507550928603</c:v>
                </c:pt>
                <c:pt idx="38">
                  <c:v>-4.1604898485336772</c:v>
                </c:pt>
                <c:pt idx="39">
                  <c:v>-1.9020247360093003</c:v>
                </c:pt>
                <c:pt idx="40">
                  <c:v>-2.4446533337655181</c:v>
                </c:pt>
                <c:pt idx="41">
                  <c:v>-3.2216864329466963</c:v>
                </c:pt>
                <c:pt idx="42">
                  <c:v>-3.3415265624487924</c:v>
                </c:pt>
                <c:pt idx="43">
                  <c:v>-2.9643304542757303</c:v>
                </c:pt>
                <c:pt idx="44">
                  <c:v>-2.6501626070219686</c:v>
                </c:pt>
                <c:pt idx="45">
                  <c:v>-1.9983309319008169</c:v>
                </c:pt>
                <c:pt idx="46">
                  <c:v>1.269726334269333</c:v>
                </c:pt>
                <c:pt idx="47">
                  <c:v>1.6274477510319054</c:v>
                </c:pt>
                <c:pt idx="48">
                  <c:v>0.72263789847444049</c:v>
                </c:pt>
                <c:pt idx="49">
                  <c:v>0.26119967077083295</c:v>
                </c:pt>
                <c:pt idx="50">
                  <c:v>0.77736805744499171</c:v>
                </c:pt>
                <c:pt idx="51">
                  <c:v>0.4027805170736497</c:v>
                </c:pt>
                <c:pt idx="52">
                  <c:v>-4.5593133508300437E-2</c:v>
                </c:pt>
                <c:pt idx="53">
                  <c:v>0.83262983821539671</c:v>
                </c:pt>
                <c:pt idx="54">
                  <c:v>1.3994936617105043</c:v>
                </c:pt>
                <c:pt idx="55">
                  <c:v>0.38227431017984154</c:v>
                </c:pt>
                <c:pt idx="56">
                  <c:v>1.7155978350008201</c:v>
                </c:pt>
                <c:pt idx="57">
                  <c:v>4.522907286533659</c:v>
                </c:pt>
                <c:pt idx="58">
                  <c:v>3.4816635647863454</c:v>
                </c:pt>
                <c:pt idx="59">
                  <c:v>1.6269395152696406</c:v>
                </c:pt>
                <c:pt idx="60">
                  <c:v>1.4676033461031601</c:v>
                </c:pt>
                <c:pt idx="61">
                  <c:v>1.0232317352527638</c:v>
                </c:pt>
                <c:pt idx="62">
                  <c:v>1.8489561236570218</c:v>
                </c:pt>
                <c:pt idx="63">
                  <c:v>1.8409410794118335</c:v>
                </c:pt>
                <c:pt idx="64">
                  <c:v>1.5235903374157949</c:v>
                </c:pt>
                <c:pt idx="65">
                  <c:v>1.0867875170111101</c:v>
                </c:pt>
                <c:pt idx="66">
                  <c:v>1.1695602557363813</c:v>
                </c:pt>
                <c:pt idx="67">
                  <c:v>-0.47912990010141582</c:v>
                </c:pt>
                <c:pt idx="68">
                  <c:v>1.493603118056082</c:v>
                </c:pt>
                <c:pt idx="69">
                  <c:v>0.7713562283230373</c:v>
                </c:pt>
                <c:pt idx="70">
                  <c:v>0.80782162343494512</c:v>
                </c:pt>
                <c:pt idx="71">
                  <c:v>0.87340860224026529</c:v>
                </c:pt>
                <c:pt idx="72">
                  <c:v>0.75248636019251902</c:v>
                </c:pt>
                <c:pt idx="73">
                  <c:v>0.47588247447782805</c:v>
                </c:pt>
                <c:pt idx="74">
                  <c:v>0.29416032292618954</c:v>
                </c:pt>
                <c:pt idx="75">
                  <c:v>0.76759041565535902</c:v>
                </c:pt>
                <c:pt idx="76">
                  <c:v>1.4388375457542433</c:v>
                </c:pt>
                <c:pt idx="77">
                  <c:v>2.1325135265372261</c:v>
                </c:pt>
                <c:pt idx="78">
                  <c:v>1.9120630287062785</c:v>
                </c:pt>
                <c:pt idx="79">
                  <c:v>2.5417067805202476</c:v>
                </c:pt>
                <c:pt idx="80">
                  <c:v>1.2139614837512955</c:v>
                </c:pt>
                <c:pt idx="81">
                  <c:v>2.0106005116219152</c:v>
                </c:pt>
                <c:pt idx="82">
                  <c:v>1.5904639004949883</c:v>
                </c:pt>
                <c:pt idx="83">
                  <c:v>0.95169685282914551</c:v>
                </c:pt>
                <c:pt idx="84">
                  <c:v>0.73138535760488244</c:v>
                </c:pt>
                <c:pt idx="85">
                  <c:v>0.83357010031403567</c:v>
                </c:pt>
                <c:pt idx="86">
                  <c:v>-0.21394733967743498</c:v>
                </c:pt>
                <c:pt idx="87">
                  <c:v>-0.89389637787929466</c:v>
                </c:pt>
                <c:pt idx="88">
                  <c:v>-0.90671048598627735</c:v>
                </c:pt>
                <c:pt idx="89">
                  <c:v>-0.96101136806130505</c:v>
                </c:pt>
                <c:pt idx="90">
                  <c:v>-1.2008093500590911</c:v>
                </c:pt>
                <c:pt idx="91">
                  <c:v>-2.1534441556815698</c:v>
                </c:pt>
                <c:pt idx="92">
                  <c:v>-1.2490869695983893</c:v>
                </c:pt>
                <c:pt idx="93">
                  <c:v>-0.98589909912409923</c:v>
                </c:pt>
                <c:pt idx="94">
                  <c:v>-6.7574048924388133E-2</c:v>
                </c:pt>
                <c:pt idx="95">
                  <c:v>-0.20884158622615431</c:v>
                </c:pt>
                <c:pt idx="96">
                  <c:v>-0.10829572738041661</c:v>
                </c:pt>
                <c:pt idx="97">
                  <c:v>-0.11564795503733383</c:v>
                </c:pt>
                <c:pt idx="98">
                  <c:v>0.54043642210605558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0.00</c:formatCode>
                <c:ptCount val="99"/>
                <c:pt idx="0">
                  <c:v>-3.2118312309699868</c:v>
                </c:pt>
                <c:pt idx="1">
                  <c:v>-2.7046479361775928</c:v>
                </c:pt>
                <c:pt idx="2">
                  <c:v>-2.5585616734376351</c:v>
                </c:pt>
                <c:pt idx="3">
                  <c:v>-1.7947613303463725</c:v>
                </c:pt>
                <c:pt idx="4">
                  <c:v>-1.3244009275959805</c:v>
                </c:pt>
                <c:pt idx="5">
                  <c:v>1.6267123287671232E-2</c:v>
                </c:pt>
                <c:pt idx="6">
                  <c:v>0.52008852570650321</c:v>
                </c:pt>
                <c:pt idx="7">
                  <c:v>0.20903859174001355</c:v>
                </c:pt>
                <c:pt idx="8">
                  <c:v>-0.56462470548636823</c:v>
                </c:pt>
                <c:pt idx="9">
                  <c:v>-1.1504350736278448</c:v>
                </c:pt>
                <c:pt idx="10">
                  <c:v>-0.61730449251247921</c:v>
                </c:pt>
                <c:pt idx="11">
                  <c:v>-1.0828500414250206</c:v>
                </c:pt>
                <c:pt idx="12">
                  <c:v>-1.0717821782178218</c:v>
                </c:pt>
                <c:pt idx="13">
                  <c:v>-3.6154478225143796E-2</c:v>
                </c:pt>
                <c:pt idx="14">
                  <c:v>-0.11129296235679215</c:v>
                </c:pt>
                <c:pt idx="15">
                  <c:v>0.33414832925835369</c:v>
                </c:pt>
                <c:pt idx="16">
                  <c:v>0.16071428571428573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-4.1629392971246002</c:v>
                </c:pt>
                <c:pt idx="21">
                  <c:v>-8.4057279236276852</c:v>
                </c:pt>
                <c:pt idx="22">
                  <c:v>-9.2353407290015852</c:v>
                </c:pt>
                <c:pt idx="23">
                  <c:v>-9.7671665351223353</c:v>
                </c:pt>
                <c:pt idx="24">
                  <c:v>-8.2468553459119498</c:v>
                </c:pt>
                <c:pt idx="25">
                  <c:v>-12.582615505090056</c:v>
                </c:pt>
                <c:pt idx="26">
                  <c:v>-13.702653752263958</c:v>
                </c:pt>
                <c:pt idx="27">
                  <c:v>-7.765283496990814</c:v>
                </c:pt>
                <c:pt idx="28">
                  <c:v>-10.6816914868201</c:v>
                </c:pt>
                <c:pt idx="29">
                  <c:v>-12.930482139996796</c:v>
                </c:pt>
                <c:pt idx="30">
                  <c:v>-13.503020539669754</c:v>
                </c:pt>
                <c:pt idx="31">
                  <c:v>-13.909591704471808</c:v>
                </c:pt>
                <c:pt idx="32">
                  <c:v>-7.0732502240690946</c:v>
                </c:pt>
                <c:pt idx="33">
                  <c:v>-8.7592198000327812</c:v>
                </c:pt>
                <c:pt idx="34">
                  <c:v>-14.410188772566153</c:v>
                </c:pt>
                <c:pt idx="35">
                  <c:v>-12.279436152570481</c:v>
                </c:pt>
                <c:pt idx="36">
                  <c:v>-8.251393394892272</c:v>
                </c:pt>
                <c:pt idx="37">
                  <c:v>-2.4670338841595725</c:v>
                </c:pt>
                <c:pt idx="38">
                  <c:v>-3.7025872896257224</c:v>
                </c:pt>
                <c:pt idx="39">
                  <c:v>-5.025201612903226</c:v>
                </c:pt>
                <c:pt idx="40">
                  <c:v>-4.7062789717656974</c:v>
                </c:pt>
                <c:pt idx="41">
                  <c:v>-2.5942837814983934</c:v>
                </c:pt>
                <c:pt idx="42">
                  <c:v>-3.1653516586069399</c:v>
                </c:pt>
                <c:pt idx="43">
                  <c:v>-0.90483486550902281</c:v>
                </c:pt>
                <c:pt idx="44">
                  <c:v>2.0497053548552396E-2</c:v>
                </c:pt>
                <c:pt idx="45">
                  <c:v>-1.3196229648671809</c:v>
                </c:pt>
                <c:pt idx="46">
                  <c:v>0.94781185678477453</c:v>
                </c:pt>
                <c:pt idx="47">
                  <c:v>0.9440385493727067</c:v>
                </c:pt>
                <c:pt idx="48">
                  <c:v>0.90414157624547398</c:v>
                </c:pt>
                <c:pt idx="49">
                  <c:v>1.9728553911276099</c:v>
                </c:pt>
                <c:pt idx="50">
                  <c:v>1.9200155139259636</c:v>
                </c:pt>
                <c:pt idx="51">
                  <c:v>1.5453789673672882</c:v>
                </c:pt>
                <c:pt idx="52">
                  <c:v>0.9939303104809496</c:v>
                </c:pt>
                <c:pt idx="53">
                  <c:v>1.0862184893385383</c:v>
                </c:pt>
                <c:pt idx="54">
                  <c:v>1.1927409194566274</c:v>
                </c:pt>
                <c:pt idx="55">
                  <c:v>0.65274366082321333</c:v>
                </c:pt>
                <c:pt idx="56">
                  <c:v>0.87830080367393804</c:v>
                </c:pt>
                <c:pt idx="57">
                  <c:v>1.0336204683020331</c:v>
                </c:pt>
                <c:pt idx="58">
                  <c:v>0.67610660463993444</c:v>
                </c:pt>
                <c:pt idx="59">
                  <c:v>0.96640207207016671</c:v>
                </c:pt>
                <c:pt idx="60">
                  <c:v>0.68834493224307503</c:v>
                </c:pt>
                <c:pt idx="61">
                  <c:v>1.0005472628956162</c:v>
                </c:pt>
                <c:pt idx="62">
                  <c:v>0.75800736188386653</c:v>
                </c:pt>
                <c:pt idx="63">
                  <c:v>0.57202107937960689</c:v>
                </c:pt>
                <c:pt idx="64">
                  <c:v>1.4898399185489892</c:v>
                </c:pt>
                <c:pt idx="65">
                  <c:v>0.86157564954789323</c:v>
                </c:pt>
                <c:pt idx="66">
                  <c:v>0.80422256819603521</c:v>
                </c:pt>
                <c:pt idx="67">
                  <c:v>0.94947575203430568</c:v>
                </c:pt>
                <c:pt idx="68">
                  <c:v>1.0667453893381311</c:v>
                </c:pt>
                <c:pt idx="69">
                  <c:v>1.2741721168270006</c:v>
                </c:pt>
                <c:pt idx="70">
                  <c:v>1.828144107418787</c:v>
                </c:pt>
                <c:pt idx="71">
                  <c:v>1.7778116862706763</c:v>
                </c:pt>
                <c:pt idx="72">
                  <c:v>1.8407340393317</c:v>
                </c:pt>
                <c:pt idx="73">
                  <c:v>1.8916328360493664</c:v>
                </c:pt>
                <c:pt idx="74">
                  <c:v>1.497759703524453</c:v>
                </c:pt>
                <c:pt idx="75">
                  <c:v>1.1715853712634428</c:v>
                </c:pt>
                <c:pt idx="76">
                  <c:v>4.9971934762156991</c:v>
                </c:pt>
                <c:pt idx="77">
                  <c:v>8.6486579892086173</c:v>
                </c:pt>
                <c:pt idx="78">
                  <c:v>6.2514249858232178</c:v>
                </c:pt>
                <c:pt idx="79">
                  <c:v>3.7641134877115956</c:v>
                </c:pt>
                <c:pt idx="80">
                  <c:v>3.4241127347030815</c:v>
                </c:pt>
                <c:pt idx="81">
                  <c:v>10.802951948028047</c:v>
                </c:pt>
                <c:pt idx="82">
                  <c:v>7.9470027654627806</c:v>
                </c:pt>
                <c:pt idx="83">
                  <c:v>4.5794746180183408</c:v>
                </c:pt>
                <c:pt idx="84">
                  <c:v>3.562019934205447</c:v>
                </c:pt>
                <c:pt idx="85">
                  <c:v>3.1448668166942517</c:v>
                </c:pt>
                <c:pt idx="86">
                  <c:v>3.4366698983975343</c:v>
                </c:pt>
                <c:pt idx="87">
                  <c:v>1.6142716941702557</c:v>
                </c:pt>
                <c:pt idx="88">
                  <c:v>0.730489345022167</c:v>
                </c:pt>
                <c:pt idx="89">
                  <c:v>-0.10887933674337368</c:v>
                </c:pt>
                <c:pt idx="90">
                  <c:v>0.52331286666079302</c:v>
                </c:pt>
                <c:pt idx="91">
                  <c:v>0.69694949100931336</c:v>
                </c:pt>
                <c:pt idx="92">
                  <c:v>1.5015130218083834</c:v>
                </c:pt>
                <c:pt idx="93">
                  <c:v>2.3895912488543449</c:v>
                </c:pt>
                <c:pt idx="94">
                  <c:v>1.3196357370406373</c:v>
                </c:pt>
                <c:pt idx="95">
                  <c:v>2.84321784993285</c:v>
                </c:pt>
                <c:pt idx="96">
                  <c:v>4.2541386820959302</c:v>
                </c:pt>
                <c:pt idx="97">
                  <c:v>4.673908169229934</c:v>
                </c:pt>
                <c:pt idx="98">
                  <c:v>5.1183898460977302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0.00</c:formatCode>
                <c:ptCount val="99"/>
                <c:pt idx="0">
                  <c:v>11.272305809439157</c:v>
                </c:pt>
                <c:pt idx="1">
                  <c:v>12.991175280002032</c:v>
                </c:pt>
                <c:pt idx="2">
                  <c:v>11.548068635391727</c:v>
                </c:pt>
                <c:pt idx="3">
                  <c:v>11.3114484449816</c:v>
                </c:pt>
                <c:pt idx="4">
                  <c:v>14.733258168765804</c:v>
                </c:pt>
                <c:pt idx="5">
                  <c:v>10.932150219444074</c:v>
                </c:pt>
                <c:pt idx="6">
                  <c:v>9.7495152382792831</c:v>
                </c:pt>
                <c:pt idx="7">
                  <c:v>14.012809441939988</c:v>
                </c:pt>
                <c:pt idx="8">
                  <c:v>10.771958019977681</c:v>
                </c:pt>
                <c:pt idx="9">
                  <c:v>9.3545926273087279</c:v>
                </c:pt>
                <c:pt idx="10">
                  <c:v>9.7554746282401439</c:v>
                </c:pt>
                <c:pt idx="11">
                  <c:v>6.8837096002243294</c:v>
                </c:pt>
                <c:pt idx="12">
                  <c:v>6.1372895692930625</c:v>
                </c:pt>
                <c:pt idx="13">
                  <c:v>9.167546346368594</c:v>
                </c:pt>
                <c:pt idx="14">
                  <c:v>9.2571678748522341</c:v>
                </c:pt>
                <c:pt idx="15">
                  <c:v>4.7412453285184233</c:v>
                </c:pt>
                <c:pt idx="16">
                  <c:v>5.7300820186203572</c:v>
                </c:pt>
                <c:pt idx="17">
                  <c:v>8.0060814616618678</c:v>
                </c:pt>
                <c:pt idx="18">
                  <c:v>2.3037021851646324</c:v>
                </c:pt>
                <c:pt idx="19">
                  <c:v>4.6493293330621288</c:v>
                </c:pt>
                <c:pt idx="20">
                  <c:v>4.2558987507845458</c:v>
                </c:pt>
                <c:pt idx="21">
                  <c:v>9.5948814272286853E-2</c:v>
                </c:pt>
                <c:pt idx="22">
                  <c:v>1.723967995163795</c:v>
                </c:pt>
                <c:pt idx="23">
                  <c:v>0.32515400634334313</c:v>
                </c:pt>
                <c:pt idx="24">
                  <c:v>0.66126098804566524</c:v>
                </c:pt>
                <c:pt idx="25">
                  <c:v>-6.0099141210192411</c:v>
                </c:pt>
                <c:pt idx="26">
                  <c:v>-6.3166481497445703</c:v>
                </c:pt>
                <c:pt idx="27">
                  <c:v>-2.3899854122547657</c:v>
                </c:pt>
                <c:pt idx="28">
                  <c:v>-4.2854418529047784</c:v>
                </c:pt>
                <c:pt idx="29">
                  <c:v>-7.8859980734547444</c:v>
                </c:pt>
                <c:pt idx="30">
                  <c:v>-11.427393544855587</c:v>
                </c:pt>
                <c:pt idx="31">
                  <c:v>-12.0234998507866</c:v>
                </c:pt>
                <c:pt idx="32">
                  <c:v>-4.6770145899222406</c:v>
                </c:pt>
                <c:pt idx="33">
                  <c:v>-7.6972158250434441</c:v>
                </c:pt>
                <c:pt idx="34">
                  <c:v>-14.149029605185476</c:v>
                </c:pt>
                <c:pt idx="35">
                  <c:v>-16.175942118242208</c:v>
                </c:pt>
                <c:pt idx="36">
                  <c:v>-7.8995139841682587</c:v>
                </c:pt>
                <c:pt idx="37">
                  <c:v>-1.9738508218596773</c:v>
                </c:pt>
                <c:pt idx="38">
                  <c:v>0.66074434722953113</c:v>
                </c:pt>
                <c:pt idx="39">
                  <c:v>0.48288789839930146</c:v>
                </c:pt>
                <c:pt idx="40">
                  <c:v>0.11160456762512716</c:v>
                </c:pt>
                <c:pt idx="41">
                  <c:v>0.61139322205076718</c:v>
                </c:pt>
                <c:pt idx="42">
                  <c:v>-1.0975289379472226</c:v>
                </c:pt>
                <c:pt idx="43">
                  <c:v>1.5760168388805518</c:v>
                </c:pt>
                <c:pt idx="44">
                  <c:v>1.9813174510530165</c:v>
                </c:pt>
                <c:pt idx="45">
                  <c:v>1.7223203106013247</c:v>
                </c:pt>
                <c:pt idx="46">
                  <c:v>6.9779445888695291</c:v>
                </c:pt>
                <c:pt idx="47">
                  <c:v>6.5522387806281932</c:v>
                </c:pt>
                <c:pt idx="48">
                  <c:v>5.920396707945387</c:v>
                </c:pt>
                <c:pt idx="49">
                  <c:v>5.4423596996623722</c:v>
                </c:pt>
                <c:pt idx="50">
                  <c:v>6.119474783392242</c:v>
                </c:pt>
                <c:pt idx="51">
                  <c:v>4.7351676490683206</c:v>
                </c:pt>
                <c:pt idx="52">
                  <c:v>3.6300423933245018</c:v>
                </c:pt>
                <c:pt idx="53">
                  <c:v>4.1078057395289367</c:v>
                </c:pt>
                <c:pt idx="54">
                  <c:v>3.9307732511374489</c:v>
                </c:pt>
                <c:pt idx="55">
                  <c:v>3.0088687639961722</c:v>
                </c:pt>
                <c:pt idx="56">
                  <c:v>4.8474659668689517</c:v>
                </c:pt>
                <c:pt idx="57">
                  <c:v>6.7119911422651004</c:v>
                </c:pt>
                <c:pt idx="58">
                  <c:v>5.560548649499486</c:v>
                </c:pt>
                <c:pt idx="59">
                  <c:v>3.8281886794294646</c:v>
                </c:pt>
                <c:pt idx="60">
                  <c:v>2.6925001653894811</c:v>
                </c:pt>
                <c:pt idx="61">
                  <c:v>2.3705273613219213</c:v>
                </c:pt>
                <c:pt idx="62">
                  <c:v>3.2461786489205666</c:v>
                </c:pt>
                <c:pt idx="63">
                  <c:v>2.8020976254679897</c:v>
                </c:pt>
                <c:pt idx="64">
                  <c:v>3.5670978416607135</c:v>
                </c:pt>
                <c:pt idx="65">
                  <c:v>1.8650107316259976</c:v>
                </c:pt>
                <c:pt idx="66">
                  <c:v>2.1000921338478973</c:v>
                </c:pt>
                <c:pt idx="67">
                  <c:v>9.4228880353278366E-2</c:v>
                </c:pt>
                <c:pt idx="68">
                  <c:v>1.6212615042147216</c:v>
                </c:pt>
                <c:pt idx="69">
                  <c:v>0.91080595968309042</c:v>
                </c:pt>
                <c:pt idx="70">
                  <c:v>1.5304837259757629</c:v>
                </c:pt>
                <c:pt idx="71">
                  <c:v>1.3693203108825998</c:v>
                </c:pt>
                <c:pt idx="72">
                  <c:v>1.0691973915393702</c:v>
                </c:pt>
                <c:pt idx="73">
                  <c:v>0.5052285604039608</c:v>
                </c:pt>
                <c:pt idx="74">
                  <c:v>0.13161890459770209</c:v>
                </c:pt>
                <c:pt idx="75">
                  <c:v>0.70263436396935353</c:v>
                </c:pt>
                <c:pt idx="76">
                  <c:v>4.3054446561415434</c:v>
                </c:pt>
                <c:pt idx="77">
                  <c:v>8.6596543757174658</c:v>
                </c:pt>
                <c:pt idx="78">
                  <c:v>6.6247956302383457</c:v>
                </c:pt>
                <c:pt idx="79">
                  <c:v>4.528408359804601</c:v>
                </c:pt>
                <c:pt idx="80">
                  <c:v>2.9885693016014718</c:v>
                </c:pt>
                <c:pt idx="81">
                  <c:v>11.07133874401114</c:v>
                </c:pt>
                <c:pt idx="82">
                  <c:v>8.0358682269517558</c:v>
                </c:pt>
                <c:pt idx="83">
                  <c:v>3.117940165459296</c:v>
                </c:pt>
                <c:pt idx="84">
                  <c:v>2.4140989403951063</c:v>
                </c:pt>
                <c:pt idx="85">
                  <c:v>1.8069454654237527</c:v>
                </c:pt>
                <c:pt idx="86">
                  <c:v>0.71991403070407056</c:v>
                </c:pt>
                <c:pt idx="87">
                  <c:v>-2.0018771823935468</c:v>
                </c:pt>
                <c:pt idx="88">
                  <c:v>-3.0740799034850363</c:v>
                </c:pt>
                <c:pt idx="89">
                  <c:v>-4.9464487567718782</c:v>
                </c:pt>
                <c:pt idx="90">
                  <c:v>-4.0740932028570294</c:v>
                </c:pt>
                <c:pt idx="91">
                  <c:v>-6.0084221727648481</c:v>
                </c:pt>
                <c:pt idx="92">
                  <c:v>-4.1539047011091403</c:v>
                </c:pt>
                <c:pt idx="93">
                  <c:v>-5.1676837846192027</c:v>
                </c:pt>
                <c:pt idx="94">
                  <c:v>-10.042125040728898</c:v>
                </c:pt>
                <c:pt idx="95">
                  <c:v>-3.9593861778157047</c:v>
                </c:pt>
                <c:pt idx="96">
                  <c:v>-2.6077297252545244</c:v>
                </c:pt>
                <c:pt idx="97">
                  <c:v>-2.4042187115244364</c:v>
                </c:pt>
                <c:pt idx="98">
                  <c:v>-0.35687711255691423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Abruzzo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-6.3140511695483692</c:v>
                </c:pt>
                <c:pt idx="1">
                  <c:v>3.6422396043562375</c:v>
                </c:pt>
                <c:pt idx="2">
                  <c:v>-3.8903319147562341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Abruzzo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F9B-47EF-B9DB-F5FCCB5DA5CB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19.940000000000001</c:v>
                </c:pt>
                <c:pt idx="2">
                  <c:v>22.27</c:v>
                </c:pt>
                <c:pt idx="3">
                  <c:v>24.1</c:v>
                </c:pt>
                <c:pt idx="4">
                  <c:v>29.3</c:v>
                </c:pt>
                <c:pt idx="5">
                  <c:v>26.24</c:v>
                </c:pt>
                <c:pt idx="6">
                  <c:v>24.38</c:v>
                </c:pt>
                <c:pt idx="8">
                  <c:v>32.68</c:v>
                </c:pt>
                <c:pt idx="9">
                  <c:v>42.5</c:v>
                </c:pt>
                <c:pt idx="10">
                  <c:v>51.81</c:v>
                </c:pt>
                <c:pt idx="11">
                  <c:v>69.02</c:v>
                </c:pt>
                <c:pt idx="12">
                  <c:v>103.14</c:v>
                </c:pt>
                <c:pt idx="13">
                  <c:v>146.87</c:v>
                </c:pt>
                <c:pt idx="14">
                  <c:v>167.13</c:v>
                </c:pt>
                <c:pt idx="15">
                  <c:v>207.33</c:v>
                </c:pt>
                <c:pt idx="16">
                  <c:v>228.89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9B-47EF-B9DB-F5FCCB5DA5CB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F9B-47EF-B9DB-F5FCCB5DA5C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F9B-47EF-B9DB-F5FCCB5DA5CB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9B-47EF-B9DB-F5FCCB5DA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D168-4BD0-82BE-F61D0C3452F1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7-4FF7-B804-9AF3BA6803DA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0B-422B-B045-37B9A01157E9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strCache>
            </c:strRef>
          </c:cat>
          <c:val>
            <c:numRef>
              <c:f>'5'!$C$5:$AU$5</c:f>
              <c:numCache>
                <c:formatCode>General</c:formatCode>
                <c:ptCount val="45"/>
                <c:pt idx="0">
                  <c:v>100</c:v>
                </c:pt>
                <c:pt idx="1">
                  <c:v>100.7</c:v>
                </c:pt>
                <c:pt idx="2">
                  <c:v>103.1</c:v>
                </c:pt>
                <c:pt idx="3">
                  <c:v>105.1</c:v>
                </c:pt>
                <c:pt idx="4">
                  <c:v>108.6</c:v>
                </c:pt>
                <c:pt idx="5">
                  <c:v>111</c:v>
                </c:pt>
                <c:pt idx="6">
                  <c:v>114.8</c:v>
                </c:pt>
                <c:pt idx="7">
                  <c:v>118.1</c:v>
                </c:pt>
                <c:pt idx="8">
                  <c:v>123</c:v>
                </c:pt>
                <c:pt idx="9">
                  <c:v>128.30000000000001</c:v>
                </c:pt>
                <c:pt idx="10">
                  <c:v>130.69999999999999</c:v>
                </c:pt>
                <c:pt idx="11">
                  <c:v>133.6</c:v>
                </c:pt>
                <c:pt idx="12">
                  <c:v>135.80000000000001</c:v>
                </c:pt>
                <c:pt idx="13">
                  <c:v>131.4</c:v>
                </c:pt>
                <c:pt idx="14">
                  <c:v>133.30000000000001</c:v>
                </c:pt>
                <c:pt idx="15">
                  <c:v>136.80000000000001</c:v>
                </c:pt>
                <c:pt idx="16">
                  <c:v>139.4</c:v>
                </c:pt>
                <c:pt idx="17">
                  <c:v>141.19999999999999</c:v>
                </c:pt>
                <c:pt idx="18">
                  <c:v>140.5</c:v>
                </c:pt>
                <c:pt idx="19">
                  <c:v>143.4</c:v>
                </c:pt>
                <c:pt idx="20">
                  <c:v>150.80000000000001</c:v>
                </c:pt>
                <c:pt idx="21">
                  <c:v>153.6</c:v>
                </c:pt>
                <c:pt idx="22">
                  <c:v>152.5</c:v>
                </c:pt>
                <c:pt idx="23">
                  <c:v>150.5</c:v>
                </c:pt>
                <c:pt idx="24">
                  <c:v>147.19999999999999</c:v>
                </c:pt>
                <c:pt idx="25">
                  <c:v>150.6</c:v>
                </c:pt>
                <c:pt idx="26">
                  <c:v>153.5</c:v>
                </c:pt>
                <c:pt idx="27">
                  <c:v>156</c:v>
                </c:pt>
                <c:pt idx="28">
                  <c:v>156</c:v>
                </c:pt>
                <c:pt idx="29">
                  <c:v>146.9</c:v>
                </c:pt>
                <c:pt idx="30">
                  <c:v>149.80000000000001</c:v>
                </c:pt>
                <c:pt idx="31">
                  <c:v>153.5</c:v>
                </c:pt>
                <c:pt idx="32">
                  <c:v>150.69999999999999</c:v>
                </c:pt>
                <c:pt idx="33">
                  <c:v>147.1</c:v>
                </c:pt>
                <c:pt idx="34">
                  <c:v>145.19999999999999</c:v>
                </c:pt>
                <c:pt idx="35">
                  <c:v>145.6</c:v>
                </c:pt>
                <c:pt idx="36">
                  <c:v>146.5</c:v>
                </c:pt>
                <c:pt idx="37">
                  <c:v>147</c:v>
                </c:pt>
                <c:pt idx="38">
                  <c:v>146.5</c:v>
                </c:pt>
                <c:pt idx="39">
                  <c:v>147.4</c:v>
                </c:pt>
                <c:pt idx="40">
                  <c:v>134.80000000000001</c:v>
                </c:pt>
                <c:pt idx="41">
                  <c:v>146</c:v>
                </c:pt>
                <c:pt idx="42">
                  <c:v>154.19999999999999</c:v>
                </c:pt>
                <c:pt idx="43">
                  <c:v>157.5</c:v>
                </c:pt>
                <c:pt idx="44">
                  <c:v>158.6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0B-422B-B045-37B9A0115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0.10735977751997301"/>
              <c:y val="2.70199973059355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30024052636053722"/>
          <c:y val="1.2956490858549368E-2"/>
          <c:w val="0.65348735796740143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26D-4C53-B1F4-7FE970F6BA4E}"/>
              </c:ext>
            </c:extLst>
          </c:dPt>
          <c:dPt>
            <c:idx val="12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26D-4C53-B1F4-7FE970F6BA4E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6D-4C53-B1F4-7FE970F6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6D-4C53-B1F4-7FE970F6B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0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7665745856353591"/>
              <c:y val="2.56803999085176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18.938053097345133</c:v>
                </c:pt>
                <c:pt idx="1">
                  <c:v>12.898040235455399</c:v>
                </c:pt>
                <c:pt idx="3">
                  <c:v>0.41981528127623846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7-46B0-A747-A6F85A9202EE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74.601769911504419</c:v>
                </c:pt>
                <c:pt idx="1">
                  <c:v>76.896527268858904</c:v>
                </c:pt>
                <c:pt idx="3">
                  <c:v>16.204869857262803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27-46B0-A747-A6F85A9202EE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3.4513274336283186</c:v>
                </c:pt>
                <c:pt idx="1">
                  <c:v>5.9454859223186212</c:v>
                </c:pt>
                <c:pt idx="3">
                  <c:v>26.028547439126786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27-46B0-A747-A6F85A9202EE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2.3893805309734515</c:v>
                </c:pt>
                <c:pt idx="1">
                  <c:v>3.2623342237772155</c:v>
                </c:pt>
                <c:pt idx="3">
                  <c:v>39.378673383711167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27-46B0-A747-A6F85A9202EE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0.61946902654867253</c:v>
                </c:pt>
                <c:pt idx="1">
                  <c:v>0.99761234958984424</c:v>
                </c:pt>
                <c:pt idx="3">
                  <c:v>17.968094038623008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27-46B0-A747-A6F85A920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51.3</c:v>
                </c:pt>
                <c:pt idx="1">
                  <c:v>53.8</c:v>
                </c:pt>
                <c:pt idx="3">
                  <c:v>62.4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06-462A-A6B2-DCBF9160B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71.900000000000006</c:v>
                </c:pt>
                <c:pt idx="1">
                  <c:v>74.599999999999994</c:v>
                </c:pt>
                <c:pt idx="3">
                  <c:v>72.099999999999994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06-462A-A6B2-DCBF9160BEA7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Abruzzo</c:v>
                  </c:pt>
                  <c:pt idx="1">
                    <c:v>Italia</c:v>
                  </c:pt>
                  <c:pt idx="3">
                    <c:v>Abruzzo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31.6</c:v>
                </c:pt>
                <c:pt idx="1">
                  <c:v>33.5</c:v>
                </c:pt>
                <c:pt idx="3">
                  <c:v>52.6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06-462A-A6B2-DCBF9160B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Agric-Abr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74.5</c:v>
                </c:pt>
                <c:pt idx="1">
                  <c:v>76.599999999999994</c:v>
                </c:pt>
                <c:pt idx="2">
                  <c:v>76.7</c:v>
                </c:pt>
                <c:pt idx="4">
                  <c:v>78.5</c:v>
                </c:pt>
                <c:pt idx="5">
                  <c:v>78.3</c:v>
                </c:pt>
                <c:pt idx="6">
                  <c:v>76.900000000000006</c:v>
                </c:pt>
                <c:pt idx="7">
                  <c:v>73.900000000000006</c:v>
                </c:pt>
                <c:pt idx="8">
                  <c:v>72.099999999999994</c:v>
                </c:pt>
                <c:pt idx="10">
                  <c:v>64.7</c:v>
                </c:pt>
                <c:pt idx="11">
                  <c:v>47.4</c:v>
                </c:pt>
                <c:pt idx="12">
                  <c:v>27.6</c:v>
                </c:pt>
                <c:pt idx="13">
                  <c:v>14.4</c:v>
                </c:pt>
                <c:pt idx="14">
                  <c:v>9.1999999999999993</c:v>
                </c:pt>
                <c:pt idx="15">
                  <c:v>6.2</c:v>
                </c:pt>
                <c:pt idx="16">
                  <c:v>5.2</c:v>
                </c:pt>
                <c:pt idx="17">
                  <c:v>4</c:v>
                </c:pt>
                <c:pt idx="18" formatCode="0.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Ind-Abr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16.899999999999999</c:v>
                </c:pt>
                <c:pt idx="2">
                  <c:v>16.2</c:v>
                </c:pt>
                <c:pt idx="4">
                  <c:v>13.7</c:v>
                </c:pt>
                <c:pt idx="5">
                  <c:v>12.7</c:v>
                </c:pt>
                <c:pt idx="6">
                  <c:v>12.9</c:v>
                </c:pt>
                <c:pt idx="7">
                  <c:v>14.3</c:v>
                </c:pt>
                <c:pt idx="8">
                  <c:v>14.9</c:v>
                </c:pt>
                <c:pt idx="10">
                  <c:v>19.8</c:v>
                </c:pt>
                <c:pt idx="11">
                  <c:v>30.3</c:v>
                </c:pt>
                <c:pt idx="12">
                  <c:v>37</c:v>
                </c:pt>
                <c:pt idx="13">
                  <c:v>37.200000000000003</c:v>
                </c:pt>
                <c:pt idx="14">
                  <c:v>36.4</c:v>
                </c:pt>
                <c:pt idx="15">
                  <c:v>35</c:v>
                </c:pt>
                <c:pt idx="16">
                  <c:v>29.2</c:v>
                </c:pt>
                <c:pt idx="17">
                  <c:v>25.6</c:v>
                </c:pt>
                <c:pt idx="18" formatCode="0.0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Servizi-Abruzzo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5.7</c:v>
                </c:pt>
                <c:pt idx="1">
                  <c:v>6.5</c:v>
                </c:pt>
                <c:pt idx="2">
                  <c:v>7.1</c:v>
                </c:pt>
                <c:pt idx="4">
                  <c:v>7.8</c:v>
                </c:pt>
                <c:pt idx="5">
                  <c:v>9</c:v>
                </c:pt>
                <c:pt idx="6">
                  <c:v>10.199999999999999</c:v>
                </c:pt>
                <c:pt idx="7">
                  <c:v>11.8</c:v>
                </c:pt>
                <c:pt idx="8">
                  <c:v>13</c:v>
                </c:pt>
                <c:pt idx="10">
                  <c:v>15.5</c:v>
                </c:pt>
                <c:pt idx="11">
                  <c:v>22.3</c:v>
                </c:pt>
                <c:pt idx="12">
                  <c:v>35.4</c:v>
                </c:pt>
                <c:pt idx="13">
                  <c:v>48.4</c:v>
                </c:pt>
                <c:pt idx="14">
                  <c:v>54.4</c:v>
                </c:pt>
                <c:pt idx="15">
                  <c:v>58.8</c:v>
                </c:pt>
                <c:pt idx="16">
                  <c:v>65.7</c:v>
                </c:pt>
                <c:pt idx="17">
                  <c:v>70.400000000000006</c:v>
                </c:pt>
                <c:pt idx="18" formatCode="0.0">
                  <c:v>71.099999999999994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134.69582994132304</c:v>
                </c:pt>
                <c:pt idx="1">
                  <c:v>116.18727789806067</c:v>
                </c:pt>
                <c:pt idx="2">
                  <c:v>95.399785349045942</c:v>
                </c:pt>
                <c:pt idx="3">
                  <c:v>85.488697846530243</c:v>
                </c:pt>
                <c:pt idx="4">
                  <c:v>60.701430300572241</c:v>
                </c:pt>
                <c:pt idx="5">
                  <c:v>51.125632884038893</c:v>
                </c:pt>
                <c:pt idx="6">
                  <c:v>34.527215016262389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2E-41AF-83F8-9F2ABDA415E9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2E-41AF-83F8-9F2ABDA41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872690628149143"/>
          <c:y val="1.3980555555555555E-2"/>
          <c:w val="0.72677826591796946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Abruzzo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29.881608854320401</c:v>
                </c:pt>
                <c:pt idx="1">
                  <c:v>38.630782928475142</c:v>
                </c:pt>
                <c:pt idx="2">
                  <c:v>43.842687114187612</c:v>
                </c:pt>
                <c:pt idx="3">
                  <c:v>52.713478749637666</c:v>
                </c:pt>
                <c:pt idx="4">
                  <c:v>57.729289526313508</c:v>
                </c:pt>
                <c:pt idx="5">
                  <c:v>62.276218480471989</c:v>
                </c:pt>
                <c:pt idx="6">
                  <c:v>83.391149299821237</c:v>
                </c:pt>
                <c:pt idx="7">
                  <c:v>88.57165249421999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9E-4846-BF55-12E463D9FA7B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9E-4846-BF55-12E463D9F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646937370956642"/>
          <c:y val="2.0505838075297683E-2"/>
          <c:w val="0.7408592594198264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40982677165354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Abruzzo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6.5</c:v>
                </c:pt>
                <c:pt idx="1">
                  <c:v>15.8</c:v>
                </c:pt>
                <c:pt idx="2">
                  <c:v>12.9</c:v>
                </c:pt>
                <c:pt idx="3">
                  <c:v>23</c:v>
                </c:pt>
                <c:pt idx="4">
                  <c:v>41.8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F-43F4-836A-5E7AB00B3B4E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EF-43F4-836A-5E7AB00B3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23.287184697480093</c:v>
                </c:pt>
                <c:pt idx="3">
                  <c:v>26.799949386308995</c:v>
                </c:pt>
                <c:pt idx="4">
                  <c:v>12.131147540983607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34.708913137942226</c:v>
                </c:pt>
                <c:pt idx="3">
                  <c:v>18.575224598253829</c:v>
                </c:pt>
                <c:pt idx="4">
                  <c:v>23.278688524590162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26.854137150948389</c:v>
                </c:pt>
                <c:pt idx="3">
                  <c:v>19.815260027837532</c:v>
                </c:pt>
                <c:pt idx="4">
                  <c:v>20.983606557377048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12.268795177220033</c:v>
                </c:pt>
                <c:pt idx="3">
                  <c:v>19.865873718840945</c:v>
                </c:pt>
                <c:pt idx="4">
                  <c:v>28.852459016393446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Abruzzo</c:v>
                  </c:pt>
                  <c:pt idx="3">
                    <c:v>Italia</c:v>
                  </c:pt>
                  <c:pt idx="4">
                    <c:v>Abruzzo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2.8809698364092542</c:v>
                </c:pt>
                <c:pt idx="3">
                  <c:v>14.943692268758699</c:v>
                </c:pt>
                <c:pt idx="4">
                  <c:v>14.754098360655737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L'Aquila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104.76616026213881</c:v>
                </c:pt>
                <c:pt idx="2">
                  <c:v>116.38367590110217</c:v>
                </c:pt>
                <c:pt idx="4">
                  <c:v>130.56300268096516</c:v>
                </c:pt>
                <c:pt idx="5">
                  <c:v>134.43550789395294</c:v>
                </c:pt>
                <c:pt idx="6">
                  <c:v>143.5805778969318</c:v>
                </c:pt>
                <c:pt idx="7">
                  <c:v>152.42776288352695</c:v>
                </c:pt>
                <c:pt idx="8">
                  <c:v>152.39797438188859</c:v>
                </c:pt>
                <c:pt idx="10">
                  <c:v>162.73458445040214</c:v>
                </c:pt>
                <c:pt idx="11">
                  <c:v>166.87518617813524</c:v>
                </c:pt>
                <c:pt idx="12">
                  <c:v>179.11826035150432</c:v>
                </c:pt>
                <c:pt idx="13">
                  <c:v>189.69317843312481</c:v>
                </c:pt>
                <c:pt idx="14">
                  <c:v>199.01697944593388</c:v>
                </c:pt>
                <c:pt idx="15">
                  <c:v>204.05123622281801</c:v>
                </c:pt>
                <c:pt idx="16">
                  <c:v>199.46380697050935</c:v>
                </c:pt>
                <c:pt idx="17">
                  <c:v>206.16621983914206</c:v>
                </c:pt>
                <c:pt idx="18">
                  <c:v>209.80041703902293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105.62813095108137</c:v>
                </c:pt>
                <c:pt idx="2">
                  <c:v>110.00691386776317</c:v>
                </c:pt>
                <c:pt idx="4">
                  <c:v>124.47024004463691</c:v>
                </c:pt>
                <c:pt idx="5">
                  <c:v>129.89338088133621</c:v>
                </c:pt>
                <c:pt idx="6">
                  <c:v>131.3392283153209</c:v>
                </c:pt>
                <c:pt idx="7">
                  <c:v>135.46692866586611</c:v>
                </c:pt>
                <c:pt idx="8">
                  <c:v>139.59220309789794</c:v>
                </c:pt>
                <c:pt idx="10">
                  <c:v>148.26850066106277</c:v>
                </c:pt>
                <c:pt idx="11">
                  <c:v>139.48788860182188</c:v>
                </c:pt>
                <c:pt idx="12">
                  <c:v>134.25882124619432</c:v>
                </c:pt>
                <c:pt idx="13">
                  <c:v>140.01431291922904</c:v>
                </c:pt>
                <c:pt idx="14">
                  <c:v>143.39483036764798</c:v>
                </c:pt>
                <c:pt idx="15">
                  <c:v>144.76668728697405</c:v>
                </c:pt>
                <c:pt idx="16">
                  <c:v>150.41179966764918</c:v>
                </c:pt>
                <c:pt idx="17">
                  <c:v>146.37871013912641</c:v>
                </c:pt>
                <c:pt idx="18">
                  <c:v>145.38287058937692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</c:formatCode>
                <c:ptCount val="4"/>
                <c:pt idx="0">
                  <c:v>5.7</c:v>
                </c:pt>
                <c:pt idx="1">
                  <c:v>7.1</c:v>
                </c:pt>
                <c:pt idx="2" formatCode="#,##0.00">
                  <c:v>24.103656372026979</c:v>
                </c:pt>
                <c:pt idx="3" formatCode="#,##0.00">
                  <c:v>26.214718864630061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  <c:pt idx="4">
                    <c:v>L'Aquila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6.1603942652329744</c:v>
                </c:pt>
                <c:pt idx="1">
                  <c:v>2.2773269517466539</c:v>
                </c:pt>
                <c:pt idx="2">
                  <c:v>27.250531122173953</c:v>
                </c:pt>
                <c:pt idx="3">
                  <c:v>18.488268381453828</c:v>
                </c:pt>
                <c:pt idx="4">
                  <c:v>39.9</c:v>
                </c:pt>
                <c:pt idx="5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45-48B9-9DB6-2C1A99B1E190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L'Aquila</c:v>
                  </c:pt>
                  <c:pt idx="1">
                    <c:v>Altri comuni</c:v>
                  </c:pt>
                  <c:pt idx="2">
                    <c:v>L'Aquila</c:v>
                  </c:pt>
                  <c:pt idx="3">
                    <c:v>Altri comuni</c:v>
                  </c:pt>
                  <c:pt idx="4">
                    <c:v>L'Aquila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1.7412023460410555</c:v>
                </c:pt>
                <c:pt idx="1">
                  <c:v>0.58180155819542501</c:v>
                </c:pt>
                <c:pt idx="2">
                  <c:v>7.9636617306655682</c:v>
                </c:pt>
                <c:pt idx="3">
                  <c:v>3.5527527225123361</c:v>
                </c:pt>
                <c:pt idx="4">
                  <c:v>27.1</c:v>
                </c:pt>
                <c:pt idx="5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45-48B9-9DB6-2C1A99B1E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General</c:formatCode>
                <c:ptCount val="5"/>
                <c:pt idx="0">
                  <c:v>35.4</c:v>
                </c:pt>
                <c:pt idx="1">
                  <c:v>61.3</c:v>
                </c:pt>
                <c:pt idx="3">
                  <c:v>0.7</c:v>
                </c:pt>
                <c:pt idx="4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DF-48FD-A186-2042428C3166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DF-48FD-A186-2042428C3166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General</c:formatCode>
                <c:ptCount val="5"/>
                <c:pt idx="0">
                  <c:v>25.3</c:v>
                </c:pt>
                <c:pt idx="1">
                  <c:v>22.4</c:v>
                </c:pt>
                <c:pt idx="3">
                  <c:v>17.899999999999999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DF-48FD-A186-2042428C3166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75DF-48FD-A186-2042428C3166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General</c:formatCode>
                <c:ptCount val="5"/>
                <c:pt idx="0">
                  <c:v>39.299999999999997</c:v>
                </c:pt>
                <c:pt idx="1">
                  <c:v>16.3</c:v>
                </c:pt>
                <c:pt idx="3">
                  <c:v>81.400000000000006</c:v>
                </c:pt>
                <c:pt idx="4">
                  <c:v>71.099999999999994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5DF-48FD-A186-2042428C3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45.943175161101344</c:v>
                </c:pt>
                <c:pt idx="1">
                  <c:v>53.755170065390601</c:v>
                </c:pt>
                <c:pt idx="3">
                  <c:v>67.350855800930319</c:v>
                </c:pt>
                <c:pt idx="4">
                  <c:v>62.385868679882172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0-4A0B-B7E1-E7FCA866E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79.144905273937525</c:v>
                </c:pt>
                <c:pt idx="1">
                  <c:v>87.290934052150746</c:v>
                </c:pt>
                <c:pt idx="3">
                  <c:v>72.032326444091154</c:v>
                </c:pt>
                <c:pt idx="4">
                  <c:v>70.415853523093276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C0-4A0B-B7E1-E7FCA866EB3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L'Aquila</c:v>
                  </c:pt>
                  <c:pt idx="1">
                    <c:v>Altri comuni</c:v>
                  </c:pt>
                  <c:pt idx="3">
                    <c:v>L'Aquila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15.696426905494915</c:v>
                </c:pt>
                <c:pt idx="1">
                  <c:v>22.099208459175479</c:v>
                </c:pt>
                <c:pt idx="3">
                  <c:v>62.452638388319002</c:v>
                </c:pt>
                <c:pt idx="4">
                  <c:v>54.195481664490927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0-4A0B-B7E1-E7FCA866E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301325</c:v>
                </c:pt>
                <c:pt idx="1">
                  <c:v>369998</c:v>
                </c:pt>
                <c:pt idx="2">
                  <c:v>374791</c:v>
                </c:pt>
                <c:pt idx="3">
                  <c:v>376989</c:v>
                </c:pt>
                <c:pt idx="4">
                  <c:v>379071</c:v>
                </c:pt>
                <c:pt idx="5">
                  <c:v>415336</c:v>
                </c:pt>
                <c:pt idx="6">
                  <c:v>324328</c:v>
                </c:pt>
                <c:pt idx="7">
                  <c:v>279766</c:v>
                </c:pt>
                <c:pt idx="8">
                  <c:v>276463</c:v>
                </c:pt>
                <c:pt idx="9">
                  <c:v>255819</c:v>
                </c:pt>
                <c:pt idx="10">
                  <c:v>204926</c:v>
                </c:pt>
                <c:pt idx="11">
                  <c:v>175829</c:v>
                </c:pt>
                <c:pt idx="12">
                  <c:v>169700</c:v>
                </c:pt>
                <c:pt idx="13">
                  <c:v>153916</c:v>
                </c:pt>
                <c:pt idx="14">
                  <c:v>144705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12-405A-B9A7-F9716C3E255A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490374</c:v>
                </c:pt>
                <c:pt idx="1">
                  <c:v>621260</c:v>
                </c:pt>
                <c:pt idx="2">
                  <c:v>610263</c:v>
                </c:pt>
                <c:pt idx="3">
                  <c:v>770406</c:v>
                </c:pt>
                <c:pt idx="4">
                  <c:v>644184</c:v>
                </c:pt>
                <c:pt idx="5">
                  <c:v>697128</c:v>
                </c:pt>
                <c:pt idx="6">
                  <c:v>846897</c:v>
                </c:pt>
                <c:pt idx="7">
                  <c:v>807597</c:v>
                </c:pt>
                <c:pt idx="8">
                  <c:v>746988</c:v>
                </c:pt>
                <c:pt idx="9">
                  <c:v>785403</c:v>
                </c:pt>
                <c:pt idx="10">
                  <c:v>832758</c:v>
                </c:pt>
                <c:pt idx="11">
                  <c:v>828330</c:v>
                </c:pt>
                <c:pt idx="12">
                  <c:v>853991</c:v>
                </c:pt>
                <c:pt idx="13">
                  <c:v>802917</c:v>
                </c:pt>
                <c:pt idx="14">
                  <c:v>793204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12-405A-B9A7-F9716C3E255A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60082</c:v>
                </c:pt>
                <c:pt idx="1">
                  <c:v>82411</c:v>
                </c:pt>
                <c:pt idx="2">
                  <c:v>90319</c:v>
                </c:pt>
                <c:pt idx="3">
                  <c:v>110476</c:v>
                </c:pt>
                <c:pt idx="4">
                  <c:v>99478</c:v>
                </c:pt>
                <c:pt idx="5">
                  <c:v>101249</c:v>
                </c:pt>
                <c:pt idx="6">
                  <c:v>105982</c:v>
                </c:pt>
                <c:pt idx="7">
                  <c:v>118903</c:v>
                </c:pt>
                <c:pt idx="8">
                  <c:v>143243</c:v>
                </c:pt>
                <c:pt idx="9">
                  <c:v>176569</c:v>
                </c:pt>
                <c:pt idx="10">
                  <c:v>211370</c:v>
                </c:pt>
                <c:pt idx="11">
                  <c:v>258233</c:v>
                </c:pt>
                <c:pt idx="12">
                  <c:v>283618</c:v>
                </c:pt>
                <c:pt idx="13">
                  <c:v>319117</c:v>
                </c:pt>
                <c:pt idx="14">
                  <c:v>331209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12-405A-B9A7-F9716C3E2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-6.2423757823852597</c:v>
                </c:pt>
                <c:pt idx="1">
                  <c:v>-5.2536572603565901</c:v>
                </c:pt>
                <c:pt idx="2">
                  <c:v>-4.594126318510261</c:v>
                </c:pt>
                <c:pt idx="3">
                  <c:v>-4.0673001049659732</c:v>
                </c:pt>
                <c:pt idx="4">
                  <c:v>-3.7303372675434496</c:v>
                </c:pt>
                <c:pt idx="5">
                  <c:v>-3.3717297951009577</c:v>
                </c:pt>
                <c:pt idx="6">
                  <c:v>-3.2997561301073719</c:v>
                </c:pt>
                <c:pt idx="7">
                  <c:v>-2.8276719303757236</c:v>
                </c:pt>
                <c:pt idx="8">
                  <c:v>-2.8293530670763039</c:v>
                </c:pt>
                <c:pt idx="9">
                  <c:v>-2.439329352541721</c:v>
                </c:pt>
                <c:pt idx="10">
                  <c:v>-2.3380408663317702</c:v>
                </c:pt>
                <c:pt idx="11">
                  <c:v>-2.0089583571932161</c:v>
                </c:pt>
                <c:pt idx="12">
                  <c:v>-2.1340979703426473</c:v>
                </c:pt>
                <c:pt idx="13">
                  <c:v>-1.3016200904241402</c:v>
                </c:pt>
                <c:pt idx="14">
                  <c:v>-1.072985499145247</c:v>
                </c:pt>
                <c:pt idx="15">
                  <c:v>-0.51621403812187616</c:v>
                </c:pt>
                <c:pt idx="16">
                  <c:v>-0.27066300879339567</c:v>
                </c:pt>
                <c:pt idx="17">
                  <c:v>-6.5249118191265026E-2</c:v>
                </c:pt>
                <c:pt idx="18">
                  <c:v>-1.4709946130075851E-2</c:v>
                </c:pt>
                <c:pt idx="19">
                  <c:v>-5.4636942768853157E-3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5-417D-BDD9-6E51B5A5AA9F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6.0057557917786113</c:v>
                </c:pt>
                <c:pt idx="1">
                  <c:v>5.0802900381092675</c:v>
                </c:pt>
                <c:pt idx="2">
                  <c:v>4.4843270777536235</c:v>
                </c:pt>
                <c:pt idx="3">
                  <c:v>4.557246382141285</c:v>
                </c:pt>
                <c:pt idx="4">
                  <c:v>4.3759988316099934</c:v>
                </c:pt>
                <c:pt idx="5">
                  <c:v>3.9162079440013366</c:v>
                </c:pt>
                <c:pt idx="6">
                  <c:v>3.7436812901043042</c:v>
                </c:pt>
                <c:pt idx="7">
                  <c:v>3.2213731314428249</c:v>
                </c:pt>
                <c:pt idx="8">
                  <c:v>3.2727528718543044</c:v>
                </c:pt>
                <c:pt idx="9">
                  <c:v>2.7323724936615892</c:v>
                </c:pt>
                <c:pt idx="10">
                  <c:v>2.6530438556029661</c:v>
                </c:pt>
                <c:pt idx="11">
                  <c:v>2.2449479215371473</c:v>
                </c:pt>
                <c:pt idx="12">
                  <c:v>2.262389714805666</c:v>
                </c:pt>
                <c:pt idx="13">
                  <c:v>1.2160922607821278</c:v>
                </c:pt>
                <c:pt idx="14">
                  <c:v>1.07907961968485</c:v>
                </c:pt>
                <c:pt idx="15">
                  <c:v>0.43856653676383289</c:v>
                </c:pt>
                <c:pt idx="16">
                  <c:v>0.25238064717458708</c:v>
                </c:pt>
                <c:pt idx="17">
                  <c:v>5.673836364457828E-2</c:v>
                </c:pt>
                <c:pt idx="18">
                  <c:v>1.7862077443663534E-2</c:v>
                </c:pt>
                <c:pt idx="19">
                  <c:v>5.253552189312804E-3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5-417D-BDD9-6E51B5A5A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-3.6547965957433406</c:v>
                </c:pt>
                <c:pt idx="1">
                  <c:v>-4.4268091904536568</c:v>
                </c:pt>
                <c:pt idx="2">
                  <c:v>-4.6358549261962256</c:v>
                </c:pt>
                <c:pt idx="3">
                  <c:v>-5.0097751518238942</c:v>
                </c:pt>
                <c:pt idx="4">
                  <c:v>-4.8629313487504895</c:v>
                </c:pt>
                <c:pt idx="5">
                  <c:v>-4.3662607268807623</c:v>
                </c:pt>
                <c:pt idx="6">
                  <c:v>-3.412366531580866</c:v>
                </c:pt>
                <c:pt idx="7">
                  <c:v>-2.9815984636909998</c:v>
                </c:pt>
                <c:pt idx="8">
                  <c:v>-3.2654439918838287</c:v>
                </c:pt>
                <c:pt idx="9">
                  <c:v>-2.7420816546029037</c:v>
                </c:pt>
                <c:pt idx="10">
                  <c:v>-2.368082692351603</c:v>
                </c:pt>
                <c:pt idx="11">
                  <c:v>-1.6113450026258664</c:v>
                </c:pt>
                <c:pt idx="12">
                  <c:v>-1.5044994043574422</c:v>
                </c:pt>
                <c:pt idx="13">
                  <c:v>-1.4149758632880256</c:v>
                </c:pt>
                <c:pt idx="14">
                  <c:v>-1.2034892922128693</c:v>
                </c:pt>
                <c:pt idx="15">
                  <c:v>-0.74248636084837139</c:v>
                </c:pt>
                <c:pt idx="16">
                  <c:v>-0.37147939029508126</c:v>
                </c:pt>
                <c:pt idx="17">
                  <c:v>-0.1346396264104682</c:v>
                </c:pt>
                <c:pt idx="18">
                  <c:v>-2.4565826573138057E-2</c:v>
                </c:pt>
                <c:pt idx="19">
                  <c:v>-2.6770452034829933E-3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F-4DD2-B6E1-DB52E7A6CA82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3.4866151676657031</c:v>
                </c:pt>
                <c:pt idx="1">
                  <c:v>4.2298101581267611</c:v>
                </c:pt>
                <c:pt idx="2">
                  <c:v>4.4616895147225675</c:v>
                </c:pt>
                <c:pt idx="3">
                  <c:v>4.8590732541925288</c:v>
                </c:pt>
                <c:pt idx="4">
                  <c:v>4.7317561337798226</c:v>
                </c:pt>
                <c:pt idx="5">
                  <c:v>4.4449973505126144</c:v>
                </c:pt>
                <c:pt idx="6">
                  <c:v>3.6734571755440899</c:v>
                </c:pt>
                <c:pt idx="7">
                  <c:v>3.1603305993353055</c:v>
                </c:pt>
                <c:pt idx="8">
                  <c:v>3.4261454407164402</c:v>
                </c:pt>
                <c:pt idx="9">
                  <c:v>2.9124677081422328</c:v>
                </c:pt>
                <c:pt idx="10">
                  <c:v>2.6397240438814951</c:v>
                </c:pt>
                <c:pt idx="11">
                  <c:v>2.3247775493540841</c:v>
                </c:pt>
                <c:pt idx="12">
                  <c:v>2.1273848339090291</c:v>
                </c:pt>
                <c:pt idx="13">
                  <c:v>1.8667666096875968</c:v>
                </c:pt>
                <c:pt idx="14">
                  <c:v>1.4319829739925058</c:v>
                </c:pt>
                <c:pt idx="15">
                  <c:v>0.85019806197674597</c:v>
                </c:pt>
                <c:pt idx="16">
                  <c:v>0.41982367720503883</c:v>
                </c:pt>
                <c:pt idx="17">
                  <c:v>0.17668498342987757</c:v>
                </c:pt>
                <c:pt idx="18">
                  <c:v>3.4329167903487799E-2</c:v>
                </c:pt>
                <c:pt idx="19">
                  <c:v>5.826510148757103E-3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BF-4DD2-B6E1-DB52E7A6C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-1.6397797755501671</c:v>
                </c:pt>
                <c:pt idx="1">
                  <c:v>-1.9681929549618296</c:v>
                </c:pt>
                <c:pt idx="2">
                  <c:v>-2.2668865547675883</c:v>
                </c:pt>
                <c:pt idx="3">
                  <c:v>-2.4312508080257054</c:v>
                </c:pt>
                <c:pt idx="4">
                  <c:v>-2.5591159489296222</c:v>
                </c:pt>
                <c:pt idx="5">
                  <c:v>-2.5970340332543964</c:v>
                </c:pt>
                <c:pt idx="6">
                  <c:v>-2.7241896881730261</c:v>
                </c:pt>
                <c:pt idx="7">
                  <c:v>-2.8824838946681339</c:v>
                </c:pt>
                <c:pt idx="8">
                  <c:v>-3.1353762325348198</c:v>
                </c:pt>
                <c:pt idx="9">
                  <c:v>-3.5744692256512294</c:v>
                </c:pt>
                <c:pt idx="10">
                  <c:v>-3.9020152555253191</c:v>
                </c:pt>
                <c:pt idx="11">
                  <c:v>-4.0578656769599943</c:v>
                </c:pt>
                <c:pt idx="12">
                  <c:v>-3.7324481050417653</c:v>
                </c:pt>
                <c:pt idx="13">
                  <c:v>-3.2426662798654182</c:v>
                </c:pt>
                <c:pt idx="14">
                  <c:v>-2.8034156231967233</c:v>
                </c:pt>
                <c:pt idx="15">
                  <c:v>-2.4320391257871354</c:v>
                </c:pt>
                <c:pt idx="16">
                  <c:v>-1.596343466895384</c:v>
                </c:pt>
                <c:pt idx="17">
                  <c:v>-1.0852770621604322</c:v>
                </c:pt>
                <c:pt idx="18">
                  <c:v>-0.40905808640593322</c:v>
                </c:pt>
                <c:pt idx="19">
                  <c:v>-8.0566075218127531E-2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F-49C1-AAF6-ED21408143C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1.5357218310414309</c:v>
                </c:pt>
                <c:pt idx="1">
                  <c:v>1.8580649636900839</c:v>
                </c:pt>
                <c:pt idx="2">
                  <c:v>2.1387060867590995</c:v>
                </c:pt>
                <c:pt idx="3">
                  <c:v>2.2502530500014188</c:v>
                </c:pt>
                <c:pt idx="4">
                  <c:v>2.2427640312678356</c:v>
                </c:pt>
                <c:pt idx="5">
                  <c:v>2.2961331437166344</c:v>
                </c:pt>
                <c:pt idx="6">
                  <c:v>2.533101462802438</c:v>
                </c:pt>
                <c:pt idx="7">
                  <c:v>2.7767704828603952</c:v>
                </c:pt>
                <c:pt idx="8">
                  <c:v>3.0816917929814491</c:v>
                </c:pt>
                <c:pt idx="9">
                  <c:v>3.5480605806433303</c:v>
                </c:pt>
                <c:pt idx="10">
                  <c:v>4.0191592748737905</c:v>
                </c:pt>
                <c:pt idx="11">
                  <c:v>4.2163175470073879</c:v>
                </c:pt>
                <c:pt idx="12">
                  <c:v>3.9691799287991398</c:v>
                </c:pt>
                <c:pt idx="13">
                  <c:v>3.5291409543690149</c:v>
                </c:pt>
                <c:pt idx="14">
                  <c:v>3.1581586158401418</c:v>
                </c:pt>
                <c:pt idx="15">
                  <c:v>2.8634854366176752</c:v>
                </c:pt>
                <c:pt idx="16">
                  <c:v>2.0899880491027369</c:v>
                </c:pt>
                <c:pt idx="17">
                  <c:v>1.674859915933794</c:v>
                </c:pt>
                <c:pt idx="18">
                  <c:v>0.8586357057493591</c:v>
                </c:pt>
                <c:pt idx="19">
                  <c:v>0.23933327237009311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F-49C1-AAF6-ED2140814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71.400000000000006</c:v>
                </c:pt>
                <c:pt idx="1">
                  <c:v>71.2</c:v>
                </c:pt>
                <c:pt idx="2">
                  <c:v>71.2</c:v>
                </c:pt>
                <c:pt idx="3">
                  <c:v>71.7</c:v>
                </c:pt>
                <c:pt idx="4">
                  <c:v>71.900000000000006</c:v>
                </c:pt>
                <c:pt idx="5">
                  <c:v>71.917000000000002</c:v>
                </c:pt>
                <c:pt idx="6">
                  <c:v>72.066000000000003</c:v>
                </c:pt>
                <c:pt idx="7">
                  <c:v>72.3</c:v>
                </c:pt>
                <c:pt idx="8">
                  <c:v>72.918000000000006</c:v>
                </c:pt>
                <c:pt idx="9">
                  <c:v>72.762</c:v>
                </c:pt>
                <c:pt idx="10">
                  <c:v>73.007999999999996</c:v>
                </c:pt>
                <c:pt idx="11">
                  <c:v>73.400000000000006</c:v>
                </c:pt>
                <c:pt idx="12">
                  <c:v>73.418999999999997</c:v>
                </c:pt>
                <c:pt idx="13">
                  <c:v>74</c:v>
                </c:pt>
                <c:pt idx="14">
                  <c:v>74.415000000000006</c:v>
                </c:pt>
                <c:pt idx="15">
                  <c:v>74.5</c:v>
                </c:pt>
                <c:pt idx="16">
                  <c:v>74.900000000000006</c:v>
                </c:pt>
                <c:pt idx="17">
                  <c:v>74.876000000000005</c:v>
                </c:pt>
                <c:pt idx="18">
                  <c:v>75.066999999999993</c:v>
                </c:pt>
                <c:pt idx="19">
                  <c:v>75.400000000000006</c:v>
                </c:pt>
                <c:pt idx="20">
                  <c:v>75.233999999999995</c:v>
                </c:pt>
                <c:pt idx="21">
                  <c:v>75.599999999999994</c:v>
                </c:pt>
                <c:pt idx="22">
                  <c:v>76</c:v>
                </c:pt>
                <c:pt idx="23">
                  <c:v>76.099999999999994</c:v>
                </c:pt>
                <c:pt idx="24">
                  <c:v>76.5</c:v>
                </c:pt>
                <c:pt idx="25">
                  <c:v>76.599999999999994</c:v>
                </c:pt>
                <c:pt idx="26">
                  <c:v>77.094999999999999</c:v>
                </c:pt>
                <c:pt idx="27">
                  <c:v>77.400000000000006</c:v>
                </c:pt>
                <c:pt idx="28">
                  <c:v>77.400000000000006</c:v>
                </c:pt>
                <c:pt idx="29">
                  <c:v>77.900000000000006</c:v>
                </c:pt>
                <c:pt idx="30">
                  <c:v>77.900000000000006</c:v>
                </c:pt>
                <c:pt idx="31">
                  <c:v>78.3</c:v>
                </c:pt>
                <c:pt idx="32">
                  <c:v>78.599999999999994</c:v>
                </c:pt>
                <c:pt idx="33">
                  <c:v>78.8</c:v>
                </c:pt>
                <c:pt idx="34">
                  <c:v>78.7</c:v>
                </c:pt>
                <c:pt idx="35">
                  <c:v>78.599999999999994</c:v>
                </c:pt>
                <c:pt idx="36">
                  <c:v>79.099999999999994</c:v>
                </c:pt>
                <c:pt idx="37">
                  <c:v>79.3</c:v>
                </c:pt>
                <c:pt idx="38">
                  <c:v>79.8</c:v>
                </c:pt>
                <c:pt idx="39">
                  <c:v>80</c:v>
                </c:pt>
                <c:pt idx="40">
                  <c:v>80.2</c:v>
                </c:pt>
                <c:pt idx="41">
                  <c:v>80.2</c:v>
                </c:pt>
                <c:pt idx="42">
                  <c:v>80.5</c:v>
                </c:pt>
                <c:pt idx="43">
                  <c:v>80.3</c:v>
                </c:pt>
                <c:pt idx="44">
                  <c:v>80.900000000000006</c:v>
                </c:pt>
                <c:pt idx="45">
                  <c:v>81.099999999999994</c:v>
                </c:pt>
                <c:pt idx="46">
                  <c:v>80.2</c:v>
                </c:pt>
                <c:pt idx="47">
                  <c:v>80.400000000000006</c:v>
                </c:pt>
                <c:pt idx="48">
                  <c:v>80.3</c:v>
                </c:pt>
                <c:pt idx="49">
                  <c:v>80.599999999999994</c:v>
                </c:pt>
                <c:pt idx="50">
                  <c:v>81.5</c:v>
                </c:pt>
                <c:pt idx="51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D5-4366-A6F3-A7BF1B2F5E56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76.2</c:v>
                </c:pt>
                <c:pt idx="1">
                  <c:v>76.099999999999994</c:v>
                </c:pt>
                <c:pt idx="2">
                  <c:v>77</c:v>
                </c:pt>
                <c:pt idx="3">
                  <c:v>76.900000000000006</c:v>
                </c:pt>
                <c:pt idx="4">
                  <c:v>77.5</c:v>
                </c:pt>
                <c:pt idx="5">
                  <c:v>77.658000000000001</c:v>
                </c:pt>
                <c:pt idx="6">
                  <c:v>77.573999999999998</c:v>
                </c:pt>
                <c:pt idx="7">
                  <c:v>78.2</c:v>
                </c:pt>
                <c:pt idx="8">
                  <c:v>78.448999999999998</c:v>
                </c:pt>
                <c:pt idx="9">
                  <c:v>78.209999999999994</c:v>
                </c:pt>
                <c:pt idx="10">
                  <c:v>78.94</c:v>
                </c:pt>
                <c:pt idx="11">
                  <c:v>79.2</c:v>
                </c:pt>
                <c:pt idx="12">
                  <c:v>79.513000000000005</c:v>
                </c:pt>
                <c:pt idx="13">
                  <c:v>79.7</c:v>
                </c:pt>
                <c:pt idx="14">
                  <c:v>80.033000000000001</c:v>
                </c:pt>
                <c:pt idx="15">
                  <c:v>80.2</c:v>
                </c:pt>
                <c:pt idx="16">
                  <c:v>80.5</c:v>
                </c:pt>
                <c:pt idx="17">
                  <c:v>80.727000000000004</c:v>
                </c:pt>
                <c:pt idx="18">
                  <c:v>80.897999999999996</c:v>
                </c:pt>
                <c:pt idx="19">
                  <c:v>81</c:v>
                </c:pt>
                <c:pt idx="20">
                  <c:v>81.129000000000005</c:v>
                </c:pt>
                <c:pt idx="21">
                  <c:v>81.7</c:v>
                </c:pt>
                <c:pt idx="22">
                  <c:v>81.599999999999994</c:v>
                </c:pt>
                <c:pt idx="23">
                  <c:v>81.900000000000006</c:v>
                </c:pt>
                <c:pt idx="24">
                  <c:v>82</c:v>
                </c:pt>
                <c:pt idx="25">
                  <c:v>82.4</c:v>
                </c:pt>
                <c:pt idx="26">
                  <c:v>82.597999999999999</c:v>
                </c:pt>
                <c:pt idx="27">
                  <c:v>83.5</c:v>
                </c:pt>
                <c:pt idx="28">
                  <c:v>83.2</c:v>
                </c:pt>
                <c:pt idx="29">
                  <c:v>83.3</c:v>
                </c:pt>
                <c:pt idx="30">
                  <c:v>84.2</c:v>
                </c:pt>
                <c:pt idx="31">
                  <c:v>84.1</c:v>
                </c:pt>
                <c:pt idx="32">
                  <c:v>84.4</c:v>
                </c:pt>
                <c:pt idx="33">
                  <c:v>84.2</c:v>
                </c:pt>
                <c:pt idx="34">
                  <c:v>84.4</c:v>
                </c:pt>
                <c:pt idx="35">
                  <c:v>83.8</c:v>
                </c:pt>
                <c:pt idx="36">
                  <c:v>84.4</c:v>
                </c:pt>
                <c:pt idx="37">
                  <c:v>84.6</c:v>
                </c:pt>
                <c:pt idx="38">
                  <c:v>84.7</c:v>
                </c:pt>
                <c:pt idx="39">
                  <c:v>84.9</c:v>
                </c:pt>
                <c:pt idx="40">
                  <c:v>85.1</c:v>
                </c:pt>
                <c:pt idx="41">
                  <c:v>84.6</c:v>
                </c:pt>
                <c:pt idx="42">
                  <c:v>85.3</c:v>
                </c:pt>
                <c:pt idx="43">
                  <c:v>84.8</c:v>
                </c:pt>
                <c:pt idx="44">
                  <c:v>85.3</c:v>
                </c:pt>
                <c:pt idx="45">
                  <c:v>85.6</c:v>
                </c:pt>
                <c:pt idx="46">
                  <c:v>85.1</c:v>
                </c:pt>
                <c:pt idx="47">
                  <c:v>84.9</c:v>
                </c:pt>
                <c:pt idx="48">
                  <c:v>85</c:v>
                </c:pt>
                <c:pt idx="49">
                  <c:v>85.4</c:v>
                </c:pt>
                <c:pt idx="50">
                  <c:v>85.6</c:v>
                </c:pt>
                <c:pt idx="51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D5-4366-A6F3-A7BF1B2F5E56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73.599999999999994</c:v>
                </c:pt>
                <c:pt idx="2">
                  <c:v>74</c:v>
                </c:pt>
                <c:pt idx="3">
                  <c:v>74.2</c:v>
                </c:pt>
                <c:pt idx="4">
                  <c:v>74.599999999999994</c:v>
                </c:pt>
                <c:pt idx="5">
                  <c:v>74.718000000000004</c:v>
                </c:pt>
                <c:pt idx="6">
                  <c:v>74.754000000000005</c:v>
                </c:pt>
                <c:pt idx="7">
                  <c:v>75.2</c:v>
                </c:pt>
                <c:pt idx="8">
                  <c:v>75.617999999999995</c:v>
                </c:pt>
                <c:pt idx="9">
                  <c:v>75.42</c:v>
                </c:pt>
                <c:pt idx="10">
                  <c:v>75.903000000000006</c:v>
                </c:pt>
                <c:pt idx="11">
                  <c:v>76.2</c:v>
                </c:pt>
                <c:pt idx="12">
                  <c:v>76.393000000000001</c:v>
                </c:pt>
                <c:pt idx="13">
                  <c:v>76.8</c:v>
                </c:pt>
                <c:pt idx="14">
                  <c:v>77.156000000000006</c:v>
                </c:pt>
                <c:pt idx="15">
                  <c:v>77.3</c:v>
                </c:pt>
                <c:pt idx="16">
                  <c:v>77.599999999999994</c:v>
                </c:pt>
                <c:pt idx="17">
                  <c:v>77.731999999999999</c:v>
                </c:pt>
                <c:pt idx="18">
                  <c:v>77.912999999999997</c:v>
                </c:pt>
                <c:pt idx="19">
                  <c:v>78.099999999999994</c:v>
                </c:pt>
                <c:pt idx="20">
                  <c:v>78.113</c:v>
                </c:pt>
                <c:pt idx="21">
                  <c:v>78.599999999999994</c:v>
                </c:pt>
                <c:pt idx="22">
                  <c:v>78.7</c:v>
                </c:pt>
                <c:pt idx="23">
                  <c:v>79</c:v>
                </c:pt>
                <c:pt idx="24">
                  <c:v>79.2</c:v>
                </c:pt>
                <c:pt idx="25">
                  <c:v>79.400000000000006</c:v>
                </c:pt>
                <c:pt idx="26">
                  <c:v>79.781999999999996</c:v>
                </c:pt>
                <c:pt idx="27">
                  <c:v>80.400000000000006</c:v>
                </c:pt>
                <c:pt idx="28">
                  <c:v>80.3</c:v>
                </c:pt>
                <c:pt idx="29">
                  <c:v>80.599999999999994</c:v>
                </c:pt>
                <c:pt idx="30">
                  <c:v>81</c:v>
                </c:pt>
                <c:pt idx="31">
                  <c:v>81.099999999999994</c:v>
                </c:pt>
                <c:pt idx="32">
                  <c:v>81.400000000000006</c:v>
                </c:pt>
                <c:pt idx="33">
                  <c:v>81.400000000000006</c:v>
                </c:pt>
                <c:pt idx="34">
                  <c:v>81.5</c:v>
                </c:pt>
                <c:pt idx="35">
                  <c:v>81.2</c:v>
                </c:pt>
                <c:pt idx="36">
                  <c:v>81.7</c:v>
                </c:pt>
                <c:pt idx="37">
                  <c:v>81.900000000000006</c:v>
                </c:pt>
                <c:pt idx="38">
                  <c:v>82.2</c:v>
                </c:pt>
                <c:pt idx="39">
                  <c:v>82.4</c:v>
                </c:pt>
                <c:pt idx="40">
                  <c:v>82.6</c:v>
                </c:pt>
                <c:pt idx="41">
                  <c:v>82.3</c:v>
                </c:pt>
                <c:pt idx="42">
                  <c:v>82.9</c:v>
                </c:pt>
                <c:pt idx="43">
                  <c:v>82.5</c:v>
                </c:pt>
                <c:pt idx="44">
                  <c:v>83.1</c:v>
                </c:pt>
                <c:pt idx="45">
                  <c:v>83.3</c:v>
                </c:pt>
                <c:pt idx="46">
                  <c:v>82.6</c:v>
                </c:pt>
                <c:pt idx="47">
                  <c:v>82.6</c:v>
                </c:pt>
                <c:pt idx="48">
                  <c:v>82.6</c:v>
                </c:pt>
                <c:pt idx="49">
                  <c:v>83</c:v>
                </c:pt>
                <c:pt idx="50">
                  <c:v>83.5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D5-4366-A6F3-A7BF1B2F5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2.46</c:v>
                </c:pt>
                <c:pt idx="1">
                  <c:v>2.3199999999999998</c:v>
                </c:pt>
                <c:pt idx="2">
                  <c:v>2.38</c:v>
                </c:pt>
                <c:pt idx="3">
                  <c:v>2.3199999999999998</c:v>
                </c:pt>
                <c:pt idx="4">
                  <c:v>2.2799999999999998</c:v>
                </c:pt>
                <c:pt idx="5">
                  <c:v>2.2400000000000002</c:v>
                </c:pt>
                <c:pt idx="6">
                  <c:v>2.23</c:v>
                </c:pt>
                <c:pt idx="7">
                  <c:v>2.29</c:v>
                </c:pt>
                <c:pt idx="8">
                  <c:v>2.34</c:v>
                </c:pt>
                <c:pt idx="9">
                  <c:v>2.27</c:v>
                </c:pt>
                <c:pt idx="10">
                  <c:v>2.2999999999999998</c:v>
                </c:pt>
                <c:pt idx="11">
                  <c:v>2.64</c:v>
                </c:pt>
                <c:pt idx="12">
                  <c:v>2.52</c:v>
                </c:pt>
                <c:pt idx="13">
                  <c:v>2.5299999999999998</c:v>
                </c:pt>
                <c:pt idx="14">
                  <c:v>2.48</c:v>
                </c:pt>
                <c:pt idx="15">
                  <c:v>2.4</c:v>
                </c:pt>
                <c:pt idx="16">
                  <c:v>2.36</c:v>
                </c:pt>
                <c:pt idx="17">
                  <c:v>2.41</c:v>
                </c:pt>
                <c:pt idx="18">
                  <c:v>2.35</c:v>
                </c:pt>
                <c:pt idx="19">
                  <c:v>2.38</c:v>
                </c:pt>
                <c:pt idx="20">
                  <c:v>2.33</c:v>
                </c:pt>
                <c:pt idx="21">
                  <c:v>2.3199999999999998</c:v>
                </c:pt>
                <c:pt idx="22">
                  <c:v>2.25</c:v>
                </c:pt>
                <c:pt idx="23">
                  <c:v>2.14</c:v>
                </c:pt>
                <c:pt idx="24">
                  <c:v>2.12</c:v>
                </c:pt>
                <c:pt idx="25">
                  <c:v>1.98</c:v>
                </c:pt>
                <c:pt idx="26">
                  <c:v>1.92</c:v>
                </c:pt>
                <c:pt idx="27">
                  <c:v>1.86</c:v>
                </c:pt>
                <c:pt idx="28">
                  <c:v>1.74</c:v>
                </c:pt>
                <c:pt idx="29">
                  <c:v>1.72</c:v>
                </c:pt>
                <c:pt idx="30">
                  <c:v>1.71</c:v>
                </c:pt>
                <c:pt idx="31">
                  <c:v>1.63</c:v>
                </c:pt>
                <c:pt idx="32">
                  <c:v>1.59</c:v>
                </c:pt>
                <c:pt idx="33">
                  <c:v>1.55</c:v>
                </c:pt>
                <c:pt idx="34">
                  <c:v>1.44</c:v>
                </c:pt>
                <c:pt idx="35">
                  <c:v>1.39</c:v>
                </c:pt>
                <c:pt idx="36">
                  <c:v>1.41</c:v>
                </c:pt>
                <c:pt idx="37">
                  <c:v>1.38</c:v>
                </c:pt>
                <c:pt idx="38">
                  <c:v>1.39</c:v>
                </c:pt>
                <c:pt idx="39">
                  <c:v>1.34</c:v>
                </c:pt>
                <c:pt idx="40">
                  <c:v>1.34</c:v>
                </c:pt>
                <c:pt idx="41">
                  <c:v>1.3</c:v>
                </c:pt>
                <c:pt idx="42">
                  <c:v>1.25</c:v>
                </c:pt>
                <c:pt idx="43">
                  <c:v>1.19</c:v>
                </c:pt>
                <c:pt idx="44">
                  <c:v>1.21</c:v>
                </c:pt>
                <c:pt idx="45">
                  <c:v>1.19</c:v>
                </c:pt>
                <c:pt idx="46">
                  <c:v>1.17</c:v>
                </c:pt>
                <c:pt idx="47">
                  <c:v>1.1399999999999999</c:v>
                </c:pt>
                <c:pt idx="48">
                  <c:v>1.1599999999999999</c:v>
                </c:pt>
                <c:pt idx="49">
                  <c:v>1.17</c:v>
                </c:pt>
                <c:pt idx="50">
                  <c:v>1.1399999999999999</c:v>
                </c:pt>
                <c:pt idx="51">
                  <c:v>1.19</c:v>
                </c:pt>
                <c:pt idx="52">
                  <c:v>1.2</c:v>
                </c:pt>
                <c:pt idx="53">
                  <c:v>1.22</c:v>
                </c:pt>
                <c:pt idx="54">
                  <c:v>1.22</c:v>
                </c:pt>
                <c:pt idx="55">
                  <c:v>1.27</c:v>
                </c:pt>
                <c:pt idx="56">
                  <c:v>1.31</c:v>
                </c:pt>
                <c:pt idx="57">
                  <c:v>1.29</c:v>
                </c:pt>
                <c:pt idx="58">
                  <c:v>1.34</c:v>
                </c:pt>
                <c:pt idx="59">
                  <c:v>1.32</c:v>
                </c:pt>
                <c:pt idx="60">
                  <c:v>1.33</c:v>
                </c:pt>
                <c:pt idx="61">
                  <c:v>1.3</c:v>
                </c:pt>
                <c:pt idx="62">
                  <c:v>1.3</c:v>
                </c:pt>
                <c:pt idx="63">
                  <c:v>1.29</c:v>
                </c:pt>
                <c:pt idx="64">
                  <c:v>1.29</c:v>
                </c:pt>
                <c:pt idx="65">
                  <c:v>1.25</c:v>
                </c:pt>
                <c:pt idx="66">
                  <c:v>1.2</c:v>
                </c:pt>
                <c:pt idx="67">
                  <c:v>1.17</c:v>
                </c:pt>
                <c:pt idx="68">
                  <c:v>1.17</c:v>
                </c:pt>
                <c:pt idx="69">
                  <c:v>1.2</c:v>
                </c:pt>
                <c:pt idx="70">
                  <c:v>1.18</c:v>
                </c:pt>
                <c:pt idx="71">
                  <c:v>1.1399999999999999</c:v>
                </c:pt>
                <c:pt idx="72">
                  <c:v>1.1200000000000001</c:v>
                </c:pt>
                <c:pt idx="73">
                  <c:v>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E-4DE8-97C5-80997CCD1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29.57</c:v>
                </c:pt>
                <c:pt idx="1">
                  <c:v>29.49</c:v>
                </c:pt>
                <c:pt idx="2">
                  <c:v>29.36</c:v>
                </c:pt>
                <c:pt idx="3">
                  <c:v>29.27</c:v>
                </c:pt>
                <c:pt idx="4">
                  <c:v>29.14</c:v>
                </c:pt>
                <c:pt idx="5">
                  <c:v>29.06</c:v>
                </c:pt>
                <c:pt idx="6">
                  <c:v>29.08</c:v>
                </c:pt>
                <c:pt idx="7">
                  <c:v>28.9</c:v>
                </c:pt>
                <c:pt idx="8">
                  <c:v>28.9</c:v>
                </c:pt>
                <c:pt idx="9">
                  <c:v>28.83</c:v>
                </c:pt>
                <c:pt idx="10">
                  <c:v>28.89</c:v>
                </c:pt>
                <c:pt idx="11">
                  <c:v>28.61</c:v>
                </c:pt>
                <c:pt idx="12">
                  <c:v>28.56</c:v>
                </c:pt>
                <c:pt idx="13">
                  <c:v>28.34</c:v>
                </c:pt>
                <c:pt idx="14">
                  <c:v>28.21</c:v>
                </c:pt>
                <c:pt idx="15">
                  <c:v>28.13</c:v>
                </c:pt>
                <c:pt idx="16">
                  <c:v>28</c:v>
                </c:pt>
                <c:pt idx="17">
                  <c:v>28.09</c:v>
                </c:pt>
                <c:pt idx="18">
                  <c:v>27.97</c:v>
                </c:pt>
                <c:pt idx="19">
                  <c:v>27.93</c:v>
                </c:pt>
                <c:pt idx="20">
                  <c:v>27.74</c:v>
                </c:pt>
                <c:pt idx="21">
                  <c:v>27.66</c:v>
                </c:pt>
                <c:pt idx="22">
                  <c:v>27.62</c:v>
                </c:pt>
                <c:pt idx="23">
                  <c:v>27.34</c:v>
                </c:pt>
                <c:pt idx="24">
                  <c:v>27.12</c:v>
                </c:pt>
                <c:pt idx="25">
                  <c:v>27.19</c:v>
                </c:pt>
                <c:pt idx="26">
                  <c:v>27.04</c:v>
                </c:pt>
                <c:pt idx="27">
                  <c:v>26.89</c:v>
                </c:pt>
                <c:pt idx="28">
                  <c:v>27.02</c:v>
                </c:pt>
                <c:pt idx="29">
                  <c:v>27.03</c:v>
                </c:pt>
                <c:pt idx="30">
                  <c:v>27.17</c:v>
                </c:pt>
                <c:pt idx="31">
                  <c:v>27.41</c:v>
                </c:pt>
                <c:pt idx="32">
                  <c:v>27.49</c:v>
                </c:pt>
                <c:pt idx="33">
                  <c:v>27.66</c:v>
                </c:pt>
                <c:pt idx="34">
                  <c:v>27.87</c:v>
                </c:pt>
                <c:pt idx="35">
                  <c:v>27.99</c:v>
                </c:pt>
                <c:pt idx="36">
                  <c:v>28.27</c:v>
                </c:pt>
                <c:pt idx="37">
                  <c:v>28.41</c:v>
                </c:pt>
                <c:pt idx="38">
                  <c:v>28.63</c:v>
                </c:pt>
                <c:pt idx="39">
                  <c:v>28.76</c:v>
                </c:pt>
                <c:pt idx="40">
                  <c:v>29.16</c:v>
                </c:pt>
                <c:pt idx="41">
                  <c:v>29.32</c:v>
                </c:pt>
                <c:pt idx="42">
                  <c:v>29.5</c:v>
                </c:pt>
                <c:pt idx="43">
                  <c:v>29.96</c:v>
                </c:pt>
                <c:pt idx="44">
                  <c:v>30.27</c:v>
                </c:pt>
                <c:pt idx="45">
                  <c:v>30.16</c:v>
                </c:pt>
                <c:pt idx="46">
                  <c:v>30.32</c:v>
                </c:pt>
                <c:pt idx="47">
                  <c:v>30.49</c:v>
                </c:pt>
                <c:pt idx="48">
                  <c:v>30.76</c:v>
                </c:pt>
                <c:pt idx="49">
                  <c:v>30.85</c:v>
                </c:pt>
                <c:pt idx="50">
                  <c:v>30.98</c:v>
                </c:pt>
                <c:pt idx="51">
                  <c:v>31.1</c:v>
                </c:pt>
                <c:pt idx="52">
                  <c:v>31.2</c:v>
                </c:pt>
                <c:pt idx="53">
                  <c:v>31.31</c:v>
                </c:pt>
                <c:pt idx="54">
                  <c:v>31.4</c:v>
                </c:pt>
                <c:pt idx="55">
                  <c:v>31.41</c:v>
                </c:pt>
                <c:pt idx="56">
                  <c:v>31.49</c:v>
                </c:pt>
                <c:pt idx="57">
                  <c:v>31.47</c:v>
                </c:pt>
                <c:pt idx="58">
                  <c:v>31.69</c:v>
                </c:pt>
                <c:pt idx="59">
                  <c:v>31.57</c:v>
                </c:pt>
                <c:pt idx="60">
                  <c:v>31.68</c:v>
                </c:pt>
                <c:pt idx="61">
                  <c:v>31.88</c:v>
                </c:pt>
                <c:pt idx="62">
                  <c:v>31.89</c:v>
                </c:pt>
                <c:pt idx="63">
                  <c:v>32.020000000000003</c:v>
                </c:pt>
                <c:pt idx="64">
                  <c:v>32.18</c:v>
                </c:pt>
                <c:pt idx="65">
                  <c:v>32.24</c:v>
                </c:pt>
                <c:pt idx="66">
                  <c:v>32.29</c:v>
                </c:pt>
                <c:pt idx="67">
                  <c:v>32.51</c:v>
                </c:pt>
                <c:pt idx="68">
                  <c:v>32.49</c:v>
                </c:pt>
                <c:pt idx="69">
                  <c:v>32.6</c:v>
                </c:pt>
                <c:pt idx="70">
                  <c:v>32.75</c:v>
                </c:pt>
                <c:pt idx="71">
                  <c:v>32.74</c:v>
                </c:pt>
                <c:pt idx="72">
                  <c:v>32.76</c:v>
                </c:pt>
                <c:pt idx="73">
                  <c:v>32.909999999999997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8E-4DE8-97C5-80997CCD1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18.920292144996118</c:v>
                </c:pt>
                <c:pt idx="1">
                  <c:v>13.037272922269706</c:v>
                </c:pt>
                <c:pt idx="2">
                  <c:v>8.5131217360920921</c:v>
                </c:pt>
                <c:pt idx="3">
                  <c:v>4.961983409490708</c:v>
                </c:pt>
                <c:pt idx="4">
                  <c:v>3.1486060366788569</c:v>
                </c:pt>
                <c:pt idx="5">
                  <c:v>1.8161380488729622</c:v>
                </c:pt>
                <c:pt idx="6">
                  <c:v>1.1275031440456613</c:v>
                </c:pt>
                <c:pt idx="7">
                  <c:v>0.44759336688464102</c:v>
                </c:pt>
                <c:pt idx="8">
                  <c:v>0.41058260066999958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2-46D4-AFF0-609DA5E0A49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74.540967484662033</c:v>
                </c:pt>
                <c:pt idx="1">
                  <c:v>75.714393093573719</c:v>
                </c:pt>
                <c:pt idx="2">
                  <c:v>70.469530563871075</c:v>
                </c:pt>
                <c:pt idx="3">
                  <c:v>59.981406423122742</c:v>
                </c:pt>
                <c:pt idx="4">
                  <c:v>46.673649387976674</c:v>
                </c:pt>
                <c:pt idx="5">
                  <c:v>36.407358753865566</c:v>
                </c:pt>
                <c:pt idx="6">
                  <c:v>28.098819773628712</c:v>
                </c:pt>
                <c:pt idx="7">
                  <c:v>18.709402735777992</c:v>
                </c:pt>
                <c:pt idx="8">
                  <c:v>16.187821594343717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2-46D4-AFF0-609DA5E0A49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3.46043641172581</c:v>
                </c:pt>
                <c:pt idx="1">
                  <c:v>6.5430652491553047</c:v>
                </c:pt>
                <c:pt idx="2">
                  <c:v>12.38542679874968</c:v>
                </c:pt>
                <c:pt idx="3">
                  <c:v>20.858959380663567</c:v>
                </c:pt>
                <c:pt idx="4">
                  <c:v>27.429757283783808</c:v>
                </c:pt>
                <c:pt idx="5">
                  <c:v>26.811565760365315</c:v>
                </c:pt>
                <c:pt idx="6">
                  <c:v>26.846602818354778</c:v>
                </c:pt>
                <c:pt idx="7">
                  <c:v>26.272638944989684</c:v>
                </c:pt>
                <c:pt idx="8">
                  <c:v>26.028954933331764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F2-46D4-AFF0-609DA5E0A49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2.4461079938001951</c:v>
                </c:pt>
                <c:pt idx="1">
                  <c:v>3.7914578990692309</c:v>
                </c:pt>
                <c:pt idx="2">
                  <c:v>7.1475923809883559</c:v>
                </c:pt>
                <c:pt idx="3">
                  <c:v>11.55809029062222</c:v>
                </c:pt>
                <c:pt idx="4">
                  <c:v>18.958513786478481</c:v>
                </c:pt>
                <c:pt idx="5">
                  <c:v>27.313473594720698</c:v>
                </c:pt>
                <c:pt idx="6">
                  <c:v>31.719067427686952</c:v>
                </c:pt>
                <c:pt idx="7">
                  <c:v>37.839358488696377</c:v>
                </c:pt>
                <c:pt idx="8">
                  <c:v>39.375366891539514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F2-46D4-AFF0-609DA5E0A49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0.63219596481584261</c:v>
                </c:pt>
                <c:pt idx="1">
                  <c:v>0.91381083593204304</c:v>
                </c:pt>
                <c:pt idx="2">
                  <c:v>1.4843285202987921</c:v>
                </c:pt>
                <c:pt idx="3">
                  <c:v>2.6395604961007599</c:v>
                </c:pt>
                <c:pt idx="4">
                  <c:v>3.7894735050821846</c:v>
                </c:pt>
                <c:pt idx="5">
                  <c:v>7.6514638421754571</c:v>
                </c:pt>
                <c:pt idx="6">
                  <c:v>12.2080068362839</c:v>
                </c:pt>
                <c:pt idx="7">
                  <c:v>16.731006463651305</c:v>
                </c:pt>
                <c:pt idx="8">
                  <c:v>17.997273980115004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F2-46D4-AFF0-609DA5E0A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5.2085155123652187E-2"/>
          <c:w val="0.87131286962512289"/>
          <c:h val="0.8007459032560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162.47900000000001</c:v>
                </c:pt>
                <c:pt idx="1">
                  <c:v>135.55500000000001</c:v>
                </c:pt>
                <c:pt idx="2">
                  <c:v>116.17700000000001</c:v>
                </c:pt>
                <c:pt idx="3">
                  <c:v>106.78</c:v>
                </c:pt>
                <c:pt idx="4">
                  <c:v>82.832999999999998</c:v>
                </c:pt>
                <c:pt idx="5">
                  <c:v>66.837000000000003</c:v>
                </c:pt>
                <c:pt idx="6">
                  <c:v>44.515999999999998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8C7-9860-3A67E521C3AE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122.315</c:v>
                </c:pt>
                <c:pt idx="1">
                  <c:v>113.578</c:v>
                </c:pt>
                <c:pt idx="2">
                  <c:v>100.45399999999999</c:v>
                </c:pt>
                <c:pt idx="3">
                  <c:v>95.009</c:v>
                </c:pt>
                <c:pt idx="4">
                  <c:v>70.174999999999997</c:v>
                </c:pt>
                <c:pt idx="5">
                  <c:v>62.210999999999999</c:v>
                </c:pt>
                <c:pt idx="6">
                  <c:v>37.801000000000002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95-48C7-9860-3A67E521C3AE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106.32299999999999</c:v>
                </c:pt>
                <c:pt idx="1">
                  <c:v>100.699</c:v>
                </c:pt>
                <c:pt idx="2">
                  <c:v>70.176000000000002</c:v>
                </c:pt>
                <c:pt idx="3">
                  <c:v>54.406999999999996</c:v>
                </c:pt>
                <c:pt idx="4">
                  <c:v>37.567</c:v>
                </c:pt>
                <c:pt idx="5">
                  <c:v>17.766999999999999</c:v>
                </c:pt>
                <c:pt idx="6">
                  <c:v>13.787000000000001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95-48C7-9860-3A67E521C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766.92</c:v>
                </c:pt>
                <c:pt idx="1">
                  <c:v>601.79</c:v>
                </c:pt>
                <c:pt idx="2">
                  <c:v>552.33000000000004</c:v>
                </c:pt>
                <c:pt idx="3">
                  <c:v>521.08000000000004</c:v>
                </c:pt>
                <c:pt idx="4">
                  <c:v>432.03</c:v>
                </c:pt>
                <c:pt idx="5">
                  <c:v>453.62</c:v>
                </c:pt>
                <c:pt idx="6">
                  <c:v>414.72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7C7-85E9-2485D840962F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210.45000000000005</c:v>
                </c:pt>
                <c:pt idx="1">
                  <c:v>295.75</c:v>
                </c:pt>
                <c:pt idx="2">
                  <c:v>281.17999999999995</c:v>
                </c:pt>
                <c:pt idx="3">
                  <c:v>283.36</c:v>
                </c:pt>
                <c:pt idx="4">
                  <c:v>237.88</c:v>
                </c:pt>
                <c:pt idx="5">
                  <c:v>233.58000000000004</c:v>
                </c:pt>
                <c:pt idx="6">
                  <c:v>160.52999999999997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7C7-85E9-2485D8409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830.15</c:v>
                </c:pt>
                <c:pt idx="1">
                  <c:v>806.79</c:v>
                </c:pt>
                <c:pt idx="2">
                  <c:v>719.81</c:v>
                </c:pt>
                <c:pt idx="3">
                  <c:v>687.58</c:v>
                </c:pt>
                <c:pt idx="4">
                  <c:v>537.03</c:v>
                </c:pt>
                <c:pt idx="5">
                  <c:v>627.17999999999995</c:v>
                </c:pt>
                <c:pt idx="6">
                  <c:v>450.87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86-47C7-85E9-2485D8409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71.900000000000006</c:v>
                </c:pt>
                <c:pt idx="1">
                  <c:v>73.3</c:v>
                </c:pt>
                <c:pt idx="2">
                  <c:v>72.3</c:v>
                </c:pt>
                <c:pt idx="3">
                  <c:v>71.7</c:v>
                </c:pt>
                <c:pt idx="4">
                  <c:v>71.900000000000006</c:v>
                </c:pt>
                <c:pt idx="5">
                  <c:v>71.900000000000006</c:v>
                </c:pt>
                <c:pt idx="6">
                  <c:v>72.099999999999994</c:v>
                </c:pt>
                <c:pt idx="7">
                  <c:v>70.2</c:v>
                </c:pt>
                <c:pt idx="8">
                  <c:v>68.5</c:v>
                </c:pt>
                <c:pt idx="9">
                  <c:v>68.2</c:v>
                </c:pt>
                <c:pt idx="10">
                  <c:v>70.5</c:v>
                </c:pt>
                <c:pt idx="11">
                  <c:v>69.900000000000006</c:v>
                </c:pt>
                <c:pt idx="12">
                  <c:v>68.099999999999994</c:v>
                </c:pt>
                <c:pt idx="13">
                  <c:v>70.5</c:v>
                </c:pt>
                <c:pt idx="14">
                  <c:v>69.400000000000006</c:v>
                </c:pt>
                <c:pt idx="15">
                  <c:v>68</c:v>
                </c:pt>
                <c:pt idx="16">
                  <c:v>63.7</c:v>
                </c:pt>
                <c:pt idx="17">
                  <c:v>64.2</c:v>
                </c:pt>
                <c:pt idx="18">
                  <c:v>65.3</c:v>
                </c:pt>
                <c:pt idx="19">
                  <c:v>65.8</c:v>
                </c:pt>
                <c:pt idx="20">
                  <c:v>65.099999999999994</c:v>
                </c:pt>
                <c:pt idx="21">
                  <c:v>64.099999999999994</c:v>
                </c:pt>
                <c:pt idx="22">
                  <c:v>64.599999999999994</c:v>
                </c:pt>
                <c:pt idx="23">
                  <c:v>66.599999999999994</c:v>
                </c:pt>
                <c:pt idx="24">
                  <c:v>68.400000000000006</c:v>
                </c:pt>
                <c:pt idx="25">
                  <c:v>67.599999999999994</c:v>
                </c:pt>
                <c:pt idx="26">
                  <c:v>68.900000000000006</c:v>
                </c:pt>
                <c:pt idx="27">
                  <c:v>68.7</c:v>
                </c:pt>
                <c:pt idx="28">
                  <c:v>69.7</c:v>
                </c:pt>
                <c:pt idx="29">
                  <c:v>70.3</c:v>
                </c:pt>
                <c:pt idx="30">
                  <c:v>71.5</c:v>
                </c:pt>
                <c:pt idx="31">
                  <c:v>71.2</c:v>
                </c:pt>
                <c:pt idx="32">
                  <c:v>68.2</c:v>
                </c:pt>
                <c:pt idx="33">
                  <c:v>67</c:v>
                </c:pt>
                <c:pt idx="34">
                  <c:v>68.099999999999994</c:v>
                </c:pt>
                <c:pt idx="35">
                  <c:v>68.400000000000006</c:v>
                </c:pt>
                <c:pt idx="36">
                  <c:v>65.5</c:v>
                </c:pt>
                <c:pt idx="37">
                  <c:v>64.599999999999994</c:v>
                </c:pt>
                <c:pt idx="38">
                  <c:v>66.099999999999994</c:v>
                </c:pt>
                <c:pt idx="39">
                  <c:v>66.995097159375376</c:v>
                </c:pt>
                <c:pt idx="40">
                  <c:v>68.569777562172732</c:v>
                </c:pt>
                <c:pt idx="41">
                  <c:v>70.244380000000007</c:v>
                </c:pt>
                <c:pt idx="42">
                  <c:v>69.436188000000001</c:v>
                </c:pt>
                <c:pt idx="43">
                  <c:v>68.021870000000007</c:v>
                </c:pt>
                <c:pt idx="44">
                  <c:v>68.959738000000002</c:v>
                </c:pt>
                <c:pt idx="45">
                  <c:v>69.291820000000001</c:v>
                </c:pt>
                <c:pt idx="46">
                  <c:v>70.623431999999994</c:v>
                </c:pt>
                <c:pt idx="47">
                  <c:v>71.989725000000007</c:v>
                </c:pt>
                <c:pt idx="48">
                  <c:v>72.136099000000002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D-4321-B2B1-698089D9B4AA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31.6</c:v>
                </c:pt>
                <c:pt idx="1">
                  <c:v>34.5</c:v>
                </c:pt>
                <c:pt idx="2">
                  <c:v>35.1</c:v>
                </c:pt>
                <c:pt idx="3">
                  <c:v>34.4</c:v>
                </c:pt>
                <c:pt idx="4">
                  <c:v>34.4</c:v>
                </c:pt>
                <c:pt idx="5">
                  <c:v>35.299999999999997</c:v>
                </c:pt>
                <c:pt idx="6">
                  <c:v>34.6</c:v>
                </c:pt>
                <c:pt idx="7">
                  <c:v>34</c:v>
                </c:pt>
                <c:pt idx="8">
                  <c:v>34.700000000000003</c:v>
                </c:pt>
                <c:pt idx="9">
                  <c:v>35.700000000000003</c:v>
                </c:pt>
                <c:pt idx="10">
                  <c:v>36.6</c:v>
                </c:pt>
                <c:pt idx="11">
                  <c:v>37.200000000000003</c:v>
                </c:pt>
                <c:pt idx="12">
                  <c:v>37.700000000000003</c:v>
                </c:pt>
                <c:pt idx="13">
                  <c:v>38.299999999999997</c:v>
                </c:pt>
                <c:pt idx="14">
                  <c:v>37.6</c:v>
                </c:pt>
                <c:pt idx="15">
                  <c:v>36.4</c:v>
                </c:pt>
                <c:pt idx="16">
                  <c:v>46.2</c:v>
                </c:pt>
                <c:pt idx="17">
                  <c:v>44.7</c:v>
                </c:pt>
                <c:pt idx="18">
                  <c:v>44.9</c:v>
                </c:pt>
                <c:pt idx="19">
                  <c:v>46.3</c:v>
                </c:pt>
                <c:pt idx="20">
                  <c:v>46.5</c:v>
                </c:pt>
                <c:pt idx="21">
                  <c:v>46.9</c:v>
                </c:pt>
                <c:pt idx="22">
                  <c:v>45.5</c:v>
                </c:pt>
                <c:pt idx="23">
                  <c:v>46.1</c:v>
                </c:pt>
                <c:pt idx="24">
                  <c:v>48.7</c:v>
                </c:pt>
                <c:pt idx="25">
                  <c:v>50.8</c:v>
                </c:pt>
                <c:pt idx="26">
                  <c:v>47.1</c:v>
                </c:pt>
                <c:pt idx="27">
                  <c:v>44.2</c:v>
                </c:pt>
                <c:pt idx="28">
                  <c:v>44.5</c:v>
                </c:pt>
                <c:pt idx="29">
                  <c:v>45.1</c:v>
                </c:pt>
                <c:pt idx="30">
                  <c:v>44.4</c:v>
                </c:pt>
                <c:pt idx="31">
                  <c:v>46.5</c:v>
                </c:pt>
                <c:pt idx="32">
                  <c:v>43.3</c:v>
                </c:pt>
                <c:pt idx="33">
                  <c:v>43.9</c:v>
                </c:pt>
                <c:pt idx="34">
                  <c:v>45.3</c:v>
                </c:pt>
                <c:pt idx="35">
                  <c:v>45</c:v>
                </c:pt>
                <c:pt idx="36">
                  <c:v>44.5</c:v>
                </c:pt>
                <c:pt idx="37">
                  <c:v>43.4</c:v>
                </c:pt>
                <c:pt idx="38">
                  <c:v>43</c:v>
                </c:pt>
                <c:pt idx="39">
                  <c:v>44.554374239871393</c:v>
                </c:pt>
                <c:pt idx="40">
                  <c:v>45.11989982753326</c:v>
                </c:pt>
                <c:pt idx="41">
                  <c:v>45.674909999999997</c:v>
                </c:pt>
                <c:pt idx="42">
                  <c:v>46.926758999999997</c:v>
                </c:pt>
                <c:pt idx="43">
                  <c:v>45.212730999999998</c:v>
                </c:pt>
                <c:pt idx="44">
                  <c:v>46.650751</c:v>
                </c:pt>
                <c:pt idx="45">
                  <c:v>47.524724999999997</c:v>
                </c:pt>
                <c:pt idx="46">
                  <c:v>51.997605999999998</c:v>
                </c:pt>
                <c:pt idx="47">
                  <c:v>52.109597999999998</c:v>
                </c:pt>
                <c:pt idx="48">
                  <c:v>52.621011000000003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D-4321-B2B1-698089D9B4AA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51.3</c:v>
                </c:pt>
                <c:pt idx="1">
                  <c:v>53.4</c:v>
                </c:pt>
                <c:pt idx="2">
                  <c:v>53.3</c:v>
                </c:pt>
                <c:pt idx="3">
                  <c:v>52.6</c:v>
                </c:pt>
                <c:pt idx="4">
                  <c:v>52.7</c:v>
                </c:pt>
                <c:pt idx="5">
                  <c:v>53.2</c:v>
                </c:pt>
                <c:pt idx="6">
                  <c:v>53</c:v>
                </c:pt>
                <c:pt idx="7">
                  <c:v>51.8</c:v>
                </c:pt>
                <c:pt idx="8">
                  <c:v>51.3</c:v>
                </c:pt>
                <c:pt idx="9">
                  <c:v>51.9</c:v>
                </c:pt>
                <c:pt idx="10">
                  <c:v>53.4</c:v>
                </c:pt>
                <c:pt idx="11">
                  <c:v>53.2</c:v>
                </c:pt>
                <c:pt idx="12">
                  <c:v>52.7</c:v>
                </c:pt>
                <c:pt idx="13">
                  <c:v>54.1</c:v>
                </c:pt>
                <c:pt idx="14">
                  <c:v>53.4</c:v>
                </c:pt>
                <c:pt idx="15">
                  <c:v>52.1</c:v>
                </c:pt>
                <c:pt idx="16">
                  <c:v>54.9</c:v>
                </c:pt>
                <c:pt idx="17">
                  <c:v>54.4</c:v>
                </c:pt>
                <c:pt idx="18">
                  <c:v>55.1</c:v>
                </c:pt>
                <c:pt idx="19">
                  <c:v>56</c:v>
                </c:pt>
                <c:pt idx="20">
                  <c:v>55.7</c:v>
                </c:pt>
                <c:pt idx="21">
                  <c:v>55.4</c:v>
                </c:pt>
                <c:pt idx="22">
                  <c:v>55</c:v>
                </c:pt>
                <c:pt idx="23">
                  <c:v>56.3</c:v>
                </c:pt>
                <c:pt idx="24">
                  <c:v>58.5</c:v>
                </c:pt>
                <c:pt idx="25">
                  <c:v>59.2</c:v>
                </c:pt>
                <c:pt idx="26">
                  <c:v>58</c:v>
                </c:pt>
                <c:pt idx="27">
                  <c:v>56.4</c:v>
                </c:pt>
                <c:pt idx="28">
                  <c:v>57.1</c:v>
                </c:pt>
                <c:pt idx="29">
                  <c:v>57.6</c:v>
                </c:pt>
                <c:pt idx="30">
                  <c:v>57.9</c:v>
                </c:pt>
                <c:pt idx="31">
                  <c:v>58.8</c:v>
                </c:pt>
                <c:pt idx="32">
                  <c:v>55.7</c:v>
                </c:pt>
                <c:pt idx="33">
                  <c:v>55.4</c:v>
                </c:pt>
                <c:pt idx="34">
                  <c:v>56.6</c:v>
                </c:pt>
                <c:pt idx="35">
                  <c:v>56.7</c:v>
                </c:pt>
                <c:pt idx="36">
                  <c:v>55</c:v>
                </c:pt>
                <c:pt idx="37">
                  <c:v>53.9</c:v>
                </c:pt>
                <c:pt idx="38">
                  <c:v>54.5</c:v>
                </c:pt>
                <c:pt idx="39">
                  <c:v>55.730946345709363</c:v>
                </c:pt>
                <c:pt idx="40">
                  <c:v>56.806653772493689</c:v>
                </c:pt>
                <c:pt idx="41">
                  <c:v>57.928489999999996</c:v>
                </c:pt>
                <c:pt idx="42">
                  <c:v>58.169263000000001</c:v>
                </c:pt>
                <c:pt idx="43">
                  <c:v>56.609378999999997</c:v>
                </c:pt>
                <c:pt idx="44">
                  <c:v>57.807580999999999</c:v>
                </c:pt>
                <c:pt idx="45">
                  <c:v>58.419798999999998</c:v>
                </c:pt>
                <c:pt idx="46">
                  <c:v>61.333416999999997</c:v>
                </c:pt>
                <c:pt idx="47">
                  <c:v>62.080342999999999</c:v>
                </c:pt>
                <c:pt idx="48">
                  <c:v>62.430031999999997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9D-4321-B2B1-698089D9B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4142740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112346</xdr:colOff>
      <xdr:row>2</xdr:row>
      <xdr:rowOff>156308</xdr:rowOff>
    </xdr:from>
    <xdr:to>
      <xdr:col>11</xdr:col>
      <xdr:colOff>265043</xdr:colOff>
      <xdr:row>15</xdr:row>
      <xdr:rowOff>11043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489584</xdr:rowOff>
    </xdr:from>
    <xdr:to>
      <xdr:col>16</xdr:col>
      <xdr:colOff>266363</xdr:colOff>
      <xdr:row>15</xdr:row>
      <xdr:rowOff>112124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312420</xdr:colOff>
      <xdr:row>2</xdr:row>
      <xdr:rowOff>478154</xdr:rowOff>
    </xdr:from>
    <xdr:to>
      <xdr:col>18</xdr:col>
      <xdr:colOff>281220</xdr:colOff>
      <xdr:row>15</xdr:row>
      <xdr:rowOff>100694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9</xdr:col>
      <xdr:colOff>575945</xdr:colOff>
      <xdr:row>14</xdr:row>
      <xdr:rowOff>182880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7620</xdr:colOff>
      <xdr:row>8</xdr:row>
      <xdr:rowOff>365760</xdr:rowOff>
    </xdr:from>
    <xdr:to>
      <xdr:col>10</xdr:col>
      <xdr:colOff>77470</xdr:colOff>
      <xdr:row>19</xdr:row>
      <xdr:rowOff>171450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273050</xdr:colOff>
      <xdr:row>8</xdr:row>
      <xdr:rowOff>342900</xdr:rowOff>
    </xdr:from>
    <xdr:to>
      <xdr:col>18</xdr:col>
      <xdr:colOff>304800</xdr:colOff>
      <xdr:row>20</xdr:row>
      <xdr:rowOff>63500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2</xdr:row>
      <xdr:rowOff>161925</xdr:rowOff>
    </xdr:from>
    <xdr:to>
      <xdr:col>14</xdr:col>
      <xdr:colOff>353536</xdr:colOff>
      <xdr:row>11</xdr:row>
      <xdr:rowOff>142875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8E4C20B-D921-471C-98C3-78E338AB2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</xdr:row>
      <xdr:rowOff>45720</xdr:rowOff>
    </xdr:from>
    <xdr:to>
      <xdr:col>17</xdr:col>
      <xdr:colOff>203820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546100</xdr:colOff>
      <xdr:row>3</xdr:row>
      <xdr:rowOff>19050</xdr:rowOff>
    </xdr:from>
    <xdr:to>
      <xdr:col>15</xdr:col>
      <xdr:colOff>455295</xdr:colOff>
      <xdr:row>14</xdr:row>
      <xdr:rowOff>123825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518160</xdr:colOff>
      <xdr:row>2</xdr:row>
      <xdr:rowOff>53340</xdr:rowOff>
    </xdr:from>
    <xdr:to>
      <xdr:col>18</xdr:col>
      <xdr:colOff>396240</xdr:colOff>
      <xdr:row>14</xdr:row>
      <xdr:rowOff>144780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413128E-2241-42BF-A23D-31E8036FF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0.02936</cdr:y>
    </cdr:from>
    <cdr:to>
      <cdr:x>0.2322</cdr:x>
      <cdr:y>0.12647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D725DCBF-0807-8AB8-B79E-669DD1AFA7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571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0.03589</cdr:y>
    </cdr:from>
    <cdr:to>
      <cdr:x>0.23787</cdr:x>
      <cdr:y>0.13299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4036F97C-042F-DC93-288C-E6A15FE4C7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98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2</xdr:row>
      <xdr:rowOff>0</xdr:rowOff>
    </xdr:from>
    <xdr:to>
      <xdr:col>10</xdr:col>
      <xdr:colOff>571500</xdr:colOff>
      <xdr:row>9</xdr:row>
      <xdr:rowOff>127000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3FAECA6-A9CD-4035-BEF7-444D1DFAEF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236220</xdr:colOff>
      <xdr:row>2</xdr:row>
      <xdr:rowOff>81914</xdr:rowOff>
    </xdr:from>
    <xdr:to>
      <xdr:col>20</xdr:col>
      <xdr:colOff>28470</xdr:colOff>
      <xdr:row>14</xdr:row>
      <xdr:rowOff>13064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50800</xdr:colOff>
      <xdr:row>13</xdr:row>
      <xdr:rowOff>44450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7C2884C-A068-7E07-6DE6-21AD66B5B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52450"/>
          <a:ext cx="1879600" cy="18796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7</xdr:row>
      <xdr:rowOff>94912</xdr:rowOff>
    </xdr:from>
    <xdr:to>
      <xdr:col>15</xdr:col>
      <xdr:colOff>285749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2</xdr:row>
      <xdr:rowOff>31751</xdr:rowOff>
    </xdr:from>
    <xdr:to>
      <xdr:col>8</xdr:col>
      <xdr:colOff>838200</xdr:colOff>
      <xdr:row>12</xdr:row>
      <xdr:rowOff>82550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121920</xdr:colOff>
      <xdr:row>2</xdr:row>
      <xdr:rowOff>30480</xdr:rowOff>
    </xdr:from>
    <xdr:to>
      <xdr:col>18</xdr:col>
      <xdr:colOff>226695</xdr:colOff>
      <xdr:row>14</xdr:row>
      <xdr:rowOff>7620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5E10121-5626-4CAE-BA69-C0F7466FE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60960</xdr:colOff>
      <xdr:row>2</xdr:row>
      <xdr:rowOff>7620</xdr:rowOff>
    </xdr:from>
    <xdr:to>
      <xdr:col>13</xdr:col>
      <xdr:colOff>42485</xdr:colOff>
      <xdr:row>13</xdr:row>
      <xdr:rowOff>172017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6984</xdr:colOff>
      <xdr:row>2</xdr:row>
      <xdr:rowOff>56515</xdr:rowOff>
    </xdr:from>
    <xdr:to>
      <xdr:col>13</xdr:col>
      <xdr:colOff>609599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3E824A7-822D-4059-8C9F-BE98C3579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431800</xdr:colOff>
      <xdr:row>5</xdr:row>
      <xdr:rowOff>47624</xdr:rowOff>
    </xdr:from>
    <xdr:to>
      <xdr:col>18</xdr:col>
      <xdr:colOff>317500</xdr:colOff>
      <xdr:row>25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EF31BAC-766F-4E8C-B3EC-4E2F6A729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577215</xdr:colOff>
      <xdr:row>5</xdr:row>
      <xdr:rowOff>77469</xdr:rowOff>
    </xdr:from>
    <xdr:to>
      <xdr:col>23</xdr:col>
      <xdr:colOff>462915</xdr:colOff>
      <xdr:row>25</xdr:row>
      <xdr:rowOff>47625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58CCC93-6B42-49EE-A629-738B46A61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148590</xdr:colOff>
      <xdr:row>5</xdr:row>
      <xdr:rowOff>41910</xdr:rowOff>
    </xdr:from>
    <xdr:to>
      <xdr:col>29</xdr:col>
      <xdr:colOff>34290</xdr:colOff>
      <xdr:row>25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FC58BD4-12FF-4AAF-A4AD-358E9C027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C2D310C-C073-4394-BE67-96AE41A62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771051-BE6C-487F-8213-6F1EED485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339725</xdr:colOff>
      <xdr:row>2</xdr:row>
      <xdr:rowOff>523875</xdr:rowOff>
    </xdr:from>
    <xdr:to>
      <xdr:col>19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EBF478E-44E4-41FF-B3A7-8035AF02C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3755B38-60D6-4CF4-B732-A2DE0DFC0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247649</xdr:colOff>
      <xdr:row>6</xdr:row>
      <xdr:rowOff>142875</xdr:rowOff>
    </xdr:from>
    <xdr:to>
      <xdr:col>27</xdr:col>
      <xdr:colOff>544285</xdr:colOff>
      <xdr:row>24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0AAFD5B-B458-4EB3-85A3-1B144399E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B1" zoomScaleNormal="100" workbookViewId="0">
      <selection activeCell="C4" sqref="C4"/>
    </sheetView>
  </sheetViews>
  <sheetFormatPr defaultColWidth="8.6640625" defaultRowHeight="14.4"/>
  <cols>
    <col min="1" max="1" width="2.33203125" customWidth="1"/>
    <col min="2" max="2" width="7.6640625" customWidth="1"/>
    <col min="3" max="3" width="131.6640625" customWidth="1"/>
  </cols>
  <sheetData>
    <row r="3" spans="1:6" ht="17.399999999999999">
      <c r="C3" s="38"/>
    </row>
    <row r="4" spans="1:6" ht="49.2" customHeight="1">
      <c r="B4" s="39" t="s">
        <v>0</v>
      </c>
      <c r="C4" s="40"/>
      <c r="D4" s="41"/>
      <c r="E4" s="41"/>
      <c r="F4" s="41"/>
    </row>
    <row r="5" spans="1:6">
      <c r="A5" s="42"/>
      <c r="B5">
        <v>1</v>
      </c>
      <c r="C5" s="76" t="s">
        <v>231</v>
      </c>
    </row>
    <row r="6" spans="1:6">
      <c r="B6">
        <v>2</v>
      </c>
      <c r="C6" s="77" t="s">
        <v>232</v>
      </c>
    </row>
    <row r="7" spans="1:6">
      <c r="B7">
        <v>3</v>
      </c>
      <c r="C7" s="76" t="s">
        <v>233</v>
      </c>
    </row>
    <row r="8" spans="1:6">
      <c r="B8">
        <v>4</v>
      </c>
      <c r="C8" s="77" t="s">
        <v>234</v>
      </c>
    </row>
    <row r="9" spans="1:6">
      <c r="B9">
        <v>5</v>
      </c>
      <c r="C9" s="78" t="s">
        <v>235</v>
      </c>
    </row>
    <row r="10" spans="1:6">
      <c r="B10">
        <v>6</v>
      </c>
      <c r="C10" s="77" t="s">
        <v>236</v>
      </c>
    </row>
    <row r="11" spans="1:6">
      <c r="B11">
        <v>7</v>
      </c>
      <c r="C11" s="77" t="s">
        <v>246</v>
      </c>
    </row>
    <row r="12" spans="1:6">
      <c r="B12">
        <v>8</v>
      </c>
      <c r="C12" s="77" t="s">
        <v>200</v>
      </c>
    </row>
    <row r="13" spans="1:6">
      <c r="B13">
        <v>9</v>
      </c>
      <c r="C13" s="77" t="s">
        <v>242</v>
      </c>
    </row>
    <row r="14" spans="1:6">
      <c r="B14">
        <v>10</v>
      </c>
      <c r="C14" s="77" t="s">
        <v>237</v>
      </c>
    </row>
    <row r="15" spans="1:6">
      <c r="B15">
        <v>11</v>
      </c>
      <c r="C15" s="76" t="s">
        <v>238</v>
      </c>
    </row>
    <row r="16" spans="1:6">
      <c r="B16">
        <v>12</v>
      </c>
      <c r="C16" s="76" t="s">
        <v>239</v>
      </c>
    </row>
    <row r="17" spans="2:3">
      <c r="B17">
        <v>13</v>
      </c>
      <c r="C17" s="77" t="s">
        <v>240</v>
      </c>
    </row>
    <row r="18" spans="2:3">
      <c r="B18">
        <v>14</v>
      </c>
      <c r="C18" s="76" t="s">
        <v>241</v>
      </c>
    </row>
    <row r="19" spans="2:3">
      <c r="B19" s="181" t="s">
        <v>1</v>
      </c>
      <c r="C19" s="77" t="s">
        <v>2</v>
      </c>
    </row>
    <row r="20" spans="2:3">
      <c r="B20" s="181" t="s">
        <v>3</v>
      </c>
      <c r="C20" s="76" t="s">
        <v>4</v>
      </c>
    </row>
    <row r="21" spans="2:3">
      <c r="B21" s="181" t="s">
        <v>5</v>
      </c>
      <c r="C21" s="76" t="s">
        <v>6</v>
      </c>
    </row>
    <row r="22" spans="2:3">
      <c r="B22" s="181" t="s">
        <v>7</v>
      </c>
      <c r="C22" s="76" t="s">
        <v>8</v>
      </c>
    </row>
    <row r="23" spans="2:3">
      <c r="B23" s="181" t="s">
        <v>9</v>
      </c>
      <c r="C23" s="76" t="s">
        <v>10</v>
      </c>
    </row>
    <row r="24" spans="2:3">
      <c r="B24" s="181" t="s">
        <v>11</v>
      </c>
      <c r="C24" s="76" t="s">
        <v>12</v>
      </c>
    </row>
    <row r="25" spans="2:3">
      <c r="B25" s="181" t="s">
        <v>230</v>
      </c>
      <c r="C25" s="77" t="s">
        <v>228</v>
      </c>
    </row>
  </sheetData>
  <phoneticPr fontId="81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ABRUZZO. ANNI 1881-2024. Valori assoluti "/>
    <hyperlink ref="C20" location="App_2!A1" display="Appendice 2. PIRAMIDI PER ETA' E PER GENERE. ABRUZZO. ANNI 1881, 1951 E 2024. Valori percentuali"/>
    <hyperlink ref="C21" location="App_3!A1" display="Appendice 3. SPERANZA DI VITA ALLA NASCITA. ABRUZZO. ANNI 1974-2025. Valori assoluti "/>
    <hyperlink ref="C22" location="App_4!A1" display="Appendice 4. NUMERO MEDIO DI FIGLI PER DONNA (TFT) E ETA' MEDIA AL PARTO. ABRUZZO. ANNI 1952-2025. Valori assoluti "/>
    <hyperlink ref="C23" location="App_5!A1" display="Appendice 5. POPOLAZIONE RESIDENTE IN ETA' DI 6 ANNI E OLTRE PER GRADO DI ISTRUZIONE. ABRUZZO. Censimenti popolazione 1951-2024"/>
    <hyperlink ref="C24" location="App_6!A1" display="Appendice 6. AZIENDE E RELATIVE SUPERFICI PER UBICAZIONE DEL CENTRO AZIENDALE IN ABRUZZO (Universo Italia). Censimenti Agricoltura 1961-2020"/>
    <hyperlink ref="C25" location="App_7!A1" display="Appendice 7. TASSO DI OCCUPAZIONE 15-64 ANNI. ABRUZZ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pageSetUpPr fitToPage="1"/>
  </sheetPr>
  <dimension ref="A1:H21"/>
  <sheetViews>
    <sheetView zoomScale="115" zoomScaleNormal="115" workbookViewId="0">
      <selection activeCell="H18" sqref="H18"/>
    </sheetView>
  </sheetViews>
  <sheetFormatPr defaultRowHeight="14.4"/>
  <cols>
    <col min="1" max="1" width="3.33203125" style="8" customWidth="1"/>
    <col min="2" max="2" width="6.33203125" style="20" customWidth="1"/>
    <col min="3" max="6" width="9.6640625" style="20" customWidth="1"/>
  </cols>
  <sheetData>
    <row r="1" spans="2:8">
      <c r="B1" s="28"/>
      <c r="C1" s="28"/>
      <c r="D1" s="28"/>
    </row>
    <row r="2" spans="2:8" ht="36">
      <c r="B2" s="29"/>
      <c r="C2" s="21" t="s">
        <v>13</v>
      </c>
      <c r="D2" s="21" t="s">
        <v>14</v>
      </c>
      <c r="E2" s="21" t="s">
        <v>198</v>
      </c>
      <c r="F2" s="21" t="s">
        <v>199</v>
      </c>
      <c r="H2" s="43" t="s">
        <v>231</v>
      </c>
    </row>
    <row r="3" spans="2:8">
      <c r="B3" s="30">
        <v>1861</v>
      </c>
      <c r="C3" s="31">
        <v>858</v>
      </c>
      <c r="D3" s="31">
        <v>26328</v>
      </c>
      <c r="E3" s="32">
        <f>C3/C$3*100</f>
        <v>100</v>
      </c>
      <c r="F3" s="32">
        <f>D3/D$3*100</f>
        <v>100</v>
      </c>
    </row>
    <row r="4" spans="2:8">
      <c r="B4" s="30">
        <v>1871</v>
      </c>
      <c r="C4" s="31">
        <v>906</v>
      </c>
      <c r="D4" s="31">
        <v>28151</v>
      </c>
      <c r="E4" s="32">
        <f>C4/C$3*100</f>
        <v>105.5944055944056</v>
      </c>
      <c r="F4" s="32">
        <f t="shared" ref="F4:F21" si="0">D4/D$3*100</f>
        <v>106.9241871771498</v>
      </c>
    </row>
    <row r="5" spans="2:8">
      <c r="B5" s="30">
        <v>1881</v>
      </c>
      <c r="C5" s="31">
        <v>946</v>
      </c>
      <c r="D5" s="31">
        <v>29791</v>
      </c>
      <c r="E5" s="32">
        <f>C5/C$3*100</f>
        <v>110.25641025641026</v>
      </c>
      <c r="F5" s="32">
        <f t="shared" si="0"/>
        <v>113.15329687025219</v>
      </c>
    </row>
    <row r="6" spans="2:8">
      <c r="B6" s="30"/>
      <c r="C6" s="33"/>
      <c r="D6" s="33"/>
      <c r="E6" s="32"/>
      <c r="F6" s="32"/>
    </row>
    <row r="7" spans="2:8">
      <c r="B7" s="30">
        <v>1901</v>
      </c>
      <c r="C7" s="31">
        <v>1070</v>
      </c>
      <c r="D7" s="31">
        <v>33778</v>
      </c>
      <c r="E7" s="32">
        <f>C7/C$3*100</f>
        <v>124.70862470862471</v>
      </c>
      <c r="F7" s="32">
        <f t="shared" si="0"/>
        <v>128.29687025220298</v>
      </c>
    </row>
    <row r="8" spans="2:8">
      <c r="B8" s="30">
        <v>1911</v>
      </c>
      <c r="C8" s="31">
        <v>1116</v>
      </c>
      <c r="D8" s="31">
        <v>36921</v>
      </c>
      <c r="E8" s="32">
        <f>C8/C$3*100</f>
        <v>130.06993006993005</v>
      </c>
      <c r="F8" s="32">
        <f t="shared" si="0"/>
        <v>140.23473108477666</v>
      </c>
    </row>
    <row r="9" spans="2:8">
      <c r="B9" s="30">
        <v>1921</v>
      </c>
      <c r="C9" s="31">
        <v>1131</v>
      </c>
      <c r="D9" s="31">
        <v>37856</v>
      </c>
      <c r="E9" s="32">
        <f>C9/C$3*100</f>
        <v>131.81818181818181</v>
      </c>
      <c r="F9" s="32">
        <f t="shared" si="0"/>
        <v>143.7860832573686</v>
      </c>
    </row>
    <row r="10" spans="2:8">
      <c r="B10" s="34">
        <v>1931</v>
      </c>
      <c r="C10" s="31">
        <v>1168</v>
      </c>
      <c r="D10" s="31">
        <v>41043</v>
      </c>
      <c r="E10" s="32">
        <f>C10/C$3*100</f>
        <v>136.13053613053614</v>
      </c>
      <c r="F10" s="32">
        <f t="shared" si="0"/>
        <v>155.89106654512307</v>
      </c>
    </row>
    <row r="11" spans="2:8">
      <c r="B11" s="34">
        <v>1936</v>
      </c>
      <c r="C11" s="31">
        <v>1202</v>
      </c>
      <c r="D11" s="31">
        <v>42399</v>
      </c>
      <c r="E11" s="32">
        <f>C11/C$3*100</f>
        <v>140.0932400932401</v>
      </c>
      <c r="F11" s="32">
        <f t="shared" si="0"/>
        <v>161.04147675478578</v>
      </c>
    </row>
    <row r="12" spans="2:8">
      <c r="B12" s="30"/>
      <c r="C12" s="158"/>
      <c r="D12" s="33"/>
      <c r="E12" s="32"/>
      <c r="F12" s="32"/>
    </row>
    <row r="13" spans="2:8">
      <c r="B13" s="34">
        <v>1951</v>
      </c>
      <c r="C13" s="31">
        <v>1277</v>
      </c>
      <c r="D13" s="31">
        <v>47516</v>
      </c>
      <c r="E13" s="32">
        <f t="shared" ref="E13:E21" si="1">C13/C$3*100</f>
        <v>148.83449883449885</v>
      </c>
      <c r="F13" s="32">
        <f t="shared" si="0"/>
        <v>180.47705864478883</v>
      </c>
    </row>
    <row r="14" spans="2:8">
      <c r="B14" s="34">
        <v>1961</v>
      </c>
      <c r="C14" s="31">
        <v>1206</v>
      </c>
      <c r="D14" s="31">
        <v>50624</v>
      </c>
      <c r="E14" s="32">
        <f t="shared" si="1"/>
        <v>140.55944055944056</v>
      </c>
      <c r="F14" s="32">
        <f t="shared" si="0"/>
        <v>192.28198116074142</v>
      </c>
    </row>
    <row r="15" spans="2:8">
      <c r="B15" s="34">
        <v>1971</v>
      </c>
      <c r="C15" s="31">
        <v>1167</v>
      </c>
      <c r="D15" s="31">
        <v>54137</v>
      </c>
      <c r="E15" s="32">
        <f t="shared" si="1"/>
        <v>136.01398601398603</v>
      </c>
      <c r="F15" s="32">
        <f t="shared" si="0"/>
        <v>205.62518991188088</v>
      </c>
    </row>
    <row r="16" spans="2:8">
      <c r="B16" s="34">
        <v>1981</v>
      </c>
      <c r="C16" s="31">
        <v>1218</v>
      </c>
      <c r="D16" s="31">
        <v>56557</v>
      </c>
      <c r="E16" s="32">
        <f t="shared" si="1"/>
        <v>141.95804195804195</v>
      </c>
      <c r="F16" s="32">
        <f t="shared" si="0"/>
        <v>214.81692494682468</v>
      </c>
    </row>
    <row r="17" spans="2:8">
      <c r="B17" s="34">
        <v>1991</v>
      </c>
      <c r="C17" s="31">
        <v>1249</v>
      </c>
      <c r="D17" s="31">
        <v>56778.031000000003</v>
      </c>
      <c r="E17" s="32">
        <f t="shared" si="1"/>
        <v>145.57109557109558</v>
      </c>
      <c r="F17" s="32">
        <f t="shared" si="0"/>
        <v>215.65645320571255</v>
      </c>
      <c r="H17" s="17" t="s">
        <v>15</v>
      </c>
    </row>
    <row r="18" spans="2:8">
      <c r="B18" s="34">
        <v>2001</v>
      </c>
      <c r="C18" s="31">
        <v>1262</v>
      </c>
      <c r="D18" s="31">
        <v>56996</v>
      </c>
      <c r="E18" s="32">
        <f t="shared" si="1"/>
        <v>147.08624708624708</v>
      </c>
      <c r="F18" s="32">
        <f t="shared" si="0"/>
        <v>216.48435126101489</v>
      </c>
      <c r="H18" s="17" t="s">
        <v>243</v>
      </c>
    </row>
    <row r="19" spans="2:8">
      <c r="B19" s="34">
        <v>2011</v>
      </c>
      <c r="C19" s="31">
        <v>1307</v>
      </c>
      <c r="D19" s="31">
        <v>59433.743999999999</v>
      </c>
      <c r="E19" s="32">
        <f t="shared" si="1"/>
        <v>152.33100233100234</v>
      </c>
      <c r="F19" s="32">
        <f t="shared" si="0"/>
        <v>225.74348222424794</v>
      </c>
    </row>
    <row r="20" spans="2:8">
      <c r="B20" s="34">
        <v>2021</v>
      </c>
      <c r="C20" s="31">
        <v>1276</v>
      </c>
      <c r="D20" s="31">
        <v>59030</v>
      </c>
      <c r="E20" s="32">
        <f t="shared" si="1"/>
        <v>148.71794871794873</v>
      </c>
      <c r="F20" s="32">
        <f t="shared" si="0"/>
        <v>224.20996657550899</v>
      </c>
      <c r="H20" s="15"/>
    </row>
    <row r="21" spans="2:8">
      <c r="B21" s="34">
        <v>2024</v>
      </c>
      <c r="C21" s="31">
        <v>1269</v>
      </c>
      <c r="D21" s="31">
        <v>58943</v>
      </c>
      <c r="E21" s="32">
        <f t="shared" si="1"/>
        <v>147.90209790209789</v>
      </c>
      <c r="F21" s="32">
        <f t="shared" si="0"/>
        <v>223.87951990276514</v>
      </c>
    </row>
  </sheetData>
  <pageMargins left="0.7" right="0.7" top="0.75" bottom="0.75" header="0.3" footer="0.3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opLeftCell="L3" zoomScaleNormal="100" workbookViewId="0">
      <selection activeCell="X11" sqref="X11"/>
    </sheetView>
  </sheetViews>
  <sheetFormatPr defaultColWidth="8.6640625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9.33203125" style="24" customWidth="1"/>
    <col min="9" max="11" width="7.6640625" style="121" customWidth="1"/>
    <col min="12" max="12" width="8.6640625" style="111"/>
    <col min="13" max="16384" width="8.6640625" style="20"/>
  </cols>
  <sheetData>
    <row r="2" spans="2:13" ht="14.7" customHeight="1">
      <c r="B2" s="46"/>
      <c r="C2" s="247" t="s">
        <v>17</v>
      </c>
      <c r="D2" s="247"/>
      <c r="E2" s="247"/>
      <c r="F2" s="247"/>
      <c r="G2" s="247"/>
      <c r="I2" s="250" t="s">
        <v>18</v>
      </c>
      <c r="J2" s="251"/>
      <c r="K2" s="252"/>
    </row>
    <row r="3" spans="2:13" ht="53.7" customHeight="1"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I3" s="112"/>
      <c r="J3" s="113" t="s">
        <v>24</v>
      </c>
      <c r="K3" s="113" t="s">
        <v>14</v>
      </c>
      <c r="M3" s="43" t="s">
        <v>232</v>
      </c>
    </row>
    <row r="4" spans="2:13">
      <c r="C4" s="26">
        <v>1926</v>
      </c>
      <c r="D4" s="184">
        <v>13.740756850804697</v>
      </c>
      <c r="E4" s="184">
        <v>0.74338018960444585</v>
      </c>
      <c r="F4" s="184">
        <v>-3.2118312309699868</v>
      </c>
      <c r="G4" s="184">
        <v>11.272305809439157</v>
      </c>
      <c r="I4" s="113" t="s">
        <v>25</v>
      </c>
      <c r="J4" s="159">
        <v>-6.3140511695483692</v>
      </c>
      <c r="K4" s="114">
        <v>-5.1860056371856853</v>
      </c>
      <c r="L4" s="115"/>
      <c r="M4" s="22"/>
    </row>
    <row r="5" spans="2:13">
      <c r="C5" s="26">
        <v>1927</v>
      </c>
      <c r="D5" s="184">
        <v>14.049601109954908</v>
      </c>
      <c r="E5" s="184">
        <v>1.6462221062247162</v>
      </c>
      <c r="F5" s="184">
        <v>-2.7046479361775928</v>
      </c>
      <c r="G5" s="184">
        <v>12.991175280002032</v>
      </c>
      <c r="I5" s="113" t="s">
        <v>26</v>
      </c>
      <c r="J5" s="159">
        <v>3.6422396043562375</v>
      </c>
      <c r="K5" s="114">
        <v>3.5610658215673934</v>
      </c>
      <c r="L5" s="115"/>
      <c r="M5" s="22"/>
    </row>
    <row r="6" spans="2:13">
      <c r="C6" s="26">
        <v>1928</v>
      </c>
      <c r="D6" s="184">
        <v>12.894805082548189</v>
      </c>
      <c r="E6" s="184">
        <v>1.2118252262811746</v>
      </c>
      <c r="F6" s="184">
        <v>-2.5585616734376351</v>
      </c>
      <c r="G6" s="184">
        <v>11.548068635391727</v>
      </c>
      <c r="I6" s="113" t="s">
        <v>23</v>
      </c>
      <c r="J6" s="159">
        <v>-3.8903319147562341</v>
      </c>
      <c r="K6" s="114">
        <v>-2.3619615210242557</v>
      </c>
      <c r="L6" s="115"/>
      <c r="M6" s="22"/>
    </row>
    <row r="7" spans="2:13">
      <c r="C7" s="26">
        <v>1929</v>
      </c>
      <c r="D7" s="184">
        <v>11.403584352920902</v>
      </c>
      <c r="E7" s="184">
        <v>1.7026254224070705</v>
      </c>
      <c r="F7" s="184">
        <v>-1.7947613303463725</v>
      </c>
      <c r="G7" s="184">
        <v>11.3114484449816</v>
      </c>
      <c r="I7" s="116"/>
      <c r="J7" s="117"/>
      <c r="K7" s="118"/>
      <c r="M7" s="22"/>
    </row>
    <row r="8" spans="2:13">
      <c r="C8" s="26">
        <v>1930</v>
      </c>
      <c r="D8" s="184">
        <v>16.828137078072661</v>
      </c>
      <c r="E8" s="184">
        <v>-0.77047798171087623</v>
      </c>
      <c r="F8" s="184">
        <v>-1.3244009275959805</v>
      </c>
      <c r="G8" s="184">
        <v>14.733258168765804</v>
      </c>
      <c r="I8" s="116"/>
      <c r="J8" s="118"/>
      <c r="K8" s="118"/>
      <c r="M8" s="22"/>
    </row>
    <row r="9" spans="2:13">
      <c r="C9" s="27">
        <v>1931</v>
      </c>
      <c r="D9" s="184">
        <v>12.888698630136986</v>
      </c>
      <c r="E9" s="184">
        <v>-1.9728155339805826</v>
      </c>
      <c r="F9" s="184">
        <v>1.6267123287671232E-2</v>
      </c>
      <c r="G9" s="184">
        <v>10.932150219444074</v>
      </c>
      <c r="I9" s="116"/>
      <c r="J9" s="118"/>
      <c r="K9" s="118"/>
      <c r="M9" s="22"/>
    </row>
    <row r="10" spans="2:13">
      <c r="C10" s="26">
        <v>1932</v>
      </c>
      <c r="D10" s="184">
        <v>11.167007150153218</v>
      </c>
      <c r="E10" s="184">
        <v>-1.9375804375804375</v>
      </c>
      <c r="F10" s="184">
        <v>0.52008852570650321</v>
      </c>
      <c r="G10" s="184">
        <v>9.7495152382792831</v>
      </c>
      <c r="I10" s="119"/>
      <c r="J10" s="118"/>
      <c r="K10" s="118"/>
      <c r="M10" s="22"/>
    </row>
    <row r="11" spans="2:13">
      <c r="C11" s="26">
        <v>1933</v>
      </c>
      <c r="D11" s="184">
        <v>13.933649289099527</v>
      </c>
      <c r="E11" s="184">
        <v>-0.12987843889955214</v>
      </c>
      <c r="F11" s="184">
        <v>0.20903859174001355</v>
      </c>
      <c r="G11" s="184">
        <v>14.012809441939988</v>
      </c>
      <c r="I11" s="116"/>
      <c r="J11" s="118"/>
      <c r="K11" s="118"/>
      <c r="M11" s="22"/>
    </row>
    <row r="12" spans="2:13">
      <c r="C12" s="26">
        <v>1934</v>
      </c>
      <c r="D12" s="184">
        <v>12.677549646583643</v>
      </c>
      <c r="E12" s="184">
        <v>-1.3409669211195929</v>
      </c>
      <c r="F12" s="184">
        <v>-0.56462470548636823</v>
      </c>
      <c r="G12" s="184">
        <v>10.771958019977681</v>
      </c>
      <c r="I12" s="185"/>
      <c r="J12" s="185"/>
      <c r="K12" s="185"/>
      <c r="M12" s="22"/>
    </row>
    <row r="13" spans="2:13">
      <c r="C13" s="26">
        <v>1935</v>
      </c>
      <c r="D13" s="184">
        <v>12.424698795180722</v>
      </c>
      <c r="E13" s="184">
        <v>-1.9196710942441493</v>
      </c>
      <c r="F13" s="184">
        <v>-1.1504350736278448</v>
      </c>
      <c r="G13" s="184">
        <v>9.3545926273087279</v>
      </c>
      <c r="I13" s="248"/>
      <c r="J13" s="248"/>
      <c r="K13" s="248"/>
      <c r="M13" s="22"/>
    </row>
    <row r="14" spans="2:13">
      <c r="C14" s="26">
        <v>1936</v>
      </c>
      <c r="D14" s="184">
        <v>11.285357737104825</v>
      </c>
      <c r="E14" s="184">
        <v>-0.91257861635220128</v>
      </c>
      <c r="F14" s="184">
        <v>-0.61730449251247921</v>
      </c>
      <c r="G14" s="184">
        <v>9.7554746282401439</v>
      </c>
      <c r="I14" s="120"/>
      <c r="J14" s="120"/>
      <c r="K14" s="120"/>
      <c r="M14" s="22"/>
    </row>
    <row r="15" spans="2:13">
      <c r="C15" s="26">
        <v>1937</v>
      </c>
      <c r="D15" s="184">
        <v>11.574979287489644</v>
      </c>
      <c r="E15" s="184">
        <v>-3.6084196458402937</v>
      </c>
      <c r="F15" s="184">
        <v>-1.0828500414250206</v>
      </c>
      <c r="G15" s="184">
        <v>6.8837096002243294</v>
      </c>
      <c r="I15" s="116"/>
      <c r="J15" s="118"/>
      <c r="K15" s="118"/>
      <c r="M15" s="22"/>
    </row>
    <row r="16" spans="2:13">
      <c r="C16" s="26">
        <v>1938</v>
      </c>
      <c r="D16" s="184">
        <v>9.4966996699669952</v>
      </c>
      <c r="E16" s="184">
        <v>-2.2876279224561111</v>
      </c>
      <c r="F16" s="184">
        <v>-1.0717821782178218</v>
      </c>
      <c r="G16" s="184">
        <v>6.1372895692930625</v>
      </c>
      <c r="I16" s="116"/>
      <c r="J16" s="118"/>
      <c r="K16" s="118"/>
      <c r="M16" s="22"/>
    </row>
    <row r="17" spans="3:17">
      <c r="C17" s="26">
        <v>1939</v>
      </c>
      <c r="D17" s="184">
        <v>12.217748562037796</v>
      </c>
      <c r="E17" s="184">
        <v>-3.0140477374440575</v>
      </c>
      <c r="F17" s="184">
        <v>-3.6154478225143796E-2</v>
      </c>
      <c r="G17" s="184">
        <v>9.167546346368594</v>
      </c>
      <c r="I17" s="116"/>
      <c r="J17" s="118"/>
      <c r="K17" s="118"/>
      <c r="M17" s="35" t="s">
        <v>27</v>
      </c>
    </row>
    <row r="18" spans="3:17">
      <c r="C18" s="26">
        <v>1940</v>
      </c>
      <c r="D18" s="184">
        <v>9.9517184942716863</v>
      </c>
      <c r="E18" s="184">
        <v>-0.58325765706265997</v>
      </c>
      <c r="F18" s="184">
        <v>-0.11129296235679215</v>
      </c>
      <c r="G18" s="184">
        <v>9.2571678748522341</v>
      </c>
      <c r="I18" s="116"/>
      <c r="J18" s="118"/>
      <c r="K18" s="118"/>
      <c r="M18" s="35" t="s">
        <v>16</v>
      </c>
      <c r="N18" s="35"/>
      <c r="O18" s="35"/>
      <c r="P18" s="35"/>
      <c r="Q18" s="35"/>
    </row>
    <row r="19" spans="3:17">
      <c r="C19" s="27">
        <v>1941</v>
      </c>
      <c r="D19" s="184">
        <v>6.929095354523227</v>
      </c>
      <c r="E19" s="184">
        <v>-2.521998355263158</v>
      </c>
      <c r="F19" s="184">
        <v>0.33414832925835369</v>
      </c>
      <c r="G19" s="184">
        <v>4.7412453285184233</v>
      </c>
      <c r="I19" s="116"/>
      <c r="J19" s="118"/>
      <c r="K19" s="118"/>
    </row>
    <row r="20" spans="3:17">
      <c r="C20" s="26">
        <v>1942</v>
      </c>
      <c r="D20" s="184">
        <v>6.5462662337662341</v>
      </c>
      <c r="E20" s="184">
        <v>-0.97689850086016217</v>
      </c>
      <c r="F20" s="184">
        <v>0.16071428571428573</v>
      </c>
      <c r="G20" s="184">
        <v>5.7300820186203572</v>
      </c>
      <c r="M20" s="22"/>
    </row>
    <row r="21" spans="3:17">
      <c r="C21" s="26">
        <v>1943</v>
      </c>
      <c r="D21" s="184">
        <v>5.2886014551333869</v>
      </c>
      <c r="E21" s="184">
        <v>2.7174800065284805</v>
      </c>
      <c r="F21" s="184">
        <v>0</v>
      </c>
      <c r="G21" s="184">
        <v>8.0060814616618678</v>
      </c>
      <c r="M21" s="22"/>
    </row>
    <row r="22" spans="3:17">
      <c r="C22" s="26">
        <v>1944</v>
      </c>
      <c r="D22" s="184">
        <v>2.6231884057971016</v>
      </c>
      <c r="E22" s="184">
        <v>-0.3194862206324689</v>
      </c>
      <c r="F22" s="184">
        <v>0</v>
      </c>
      <c r="G22" s="184">
        <v>2.3037021851646324</v>
      </c>
      <c r="M22" s="22"/>
    </row>
    <row r="23" spans="3:17">
      <c r="C23" s="26">
        <v>1945</v>
      </c>
      <c r="D23" s="184">
        <v>4.4883720930232558</v>
      </c>
      <c r="E23" s="184">
        <v>0.16095724003887268</v>
      </c>
      <c r="F23" s="184">
        <v>0</v>
      </c>
      <c r="G23" s="184">
        <v>4.6493293330621288</v>
      </c>
      <c r="I23" s="246"/>
      <c r="J23" s="249"/>
      <c r="K23" s="249"/>
      <c r="L23" s="110"/>
      <c r="M23" s="22"/>
      <c r="P23" s="73"/>
    </row>
    <row r="24" spans="3:17">
      <c r="C24" s="26">
        <v>1946</v>
      </c>
      <c r="D24" s="184">
        <v>10.988019169329073</v>
      </c>
      <c r="E24" s="184">
        <v>-2.5691811214199274</v>
      </c>
      <c r="F24" s="184">
        <v>-4.1629392971246002</v>
      </c>
      <c r="G24" s="184">
        <v>4.2558987507845458</v>
      </c>
      <c r="I24" s="246"/>
      <c r="J24" s="109"/>
      <c r="K24" s="109"/>
      <c r="L24" s="109"/>
      <c r="M24" s="22"/>
    </row>
    <row r="25" spans="3:17">
      <c r="C25" s="26">
        <v>1947</v>
      </c>
      <c r="D25" s="184">
        <v>11.364359586316626</v>
      </c>
      <c r="E25" s="184">
        <v>-2.8626828484166533</v>
      </c>
      <c r="F25" s="184">
        <v>-8.4057279236276852</v>
      </c>
      <c r="G25" s="184">
        <v>9.5948814272286853E-2</v>
      </c>
      <c r="I25" s="110"/>
      <c r="J25" s="122"/>
      <c r="K25" s="122"/>
      <c r="L25" s="123"/>
      <c r="M25" s="22"/>
    </row>
    <row r="26" spans="3:17">
      <c r="C26" s="26">
        <v>1948</v>
      </c>
      <c r="D26" s="184">
        <v>13.123613312202853</v>
      </c>
      <c r="E26" s="184">
        <v>-2.1643045880374729</v>
      </c>
      <c r="F26" s="184">
        <v>-9.2353407290015852</v>
      </c>
      <c r="G26" s="184">
        <v>1.723967995163795</v>
      </c>
      <c r="I26" s="124"/>
      <c r="J26" s="125"/>
      <c r="K26" s="125"/>
      <c r="L26" s="126"/>
      <c r="M26" s="22"/>
    </row>
    <row r="27" spans="3:17">
      <c r="C27" s="26">
        <v>1949</v>
      </c>
      <c r="D27" s="184">
        <v>12.352012628255723</v>
      </c>
      <c r="E27" s="184">
        <v>-2.2596920867900447</v>
      </c>
      <c r="F27" s="184">
        <v>-9.7671665351223353</v>
      </c>
      <c r="G27" s="184">
        <v>0.32515400634334313</v>
      </c>
      <c r="I27" s="124"/>
      <c r="J27" s="125"/>
      <c r="K27" s="125"/>
      <c r="L27" s="126"/>
      <c r="M27" s="22"/>
    </row>
    <row r="28" spans="3:17">
      <c r="C28" s="26">
        <v>1950</v>
      </c>
      <c r="D28" s="184">
        <v>11.691037735849056</v>
      </c>
      <c r="E28" s="184">
        <v>-2.782921401891441</v>
      </c>
      <c r="F28" s="184">
        <v>-8.2468553459119498</v>
      </c>
      <c r="G28" s="184">
        <v>0.66126098804566524</v>
      </c>
      <c r="L28" s="126"/>
      <c r="M28" s="22"/>
    </row>
    <row r="29" spans="3:17">
      <c r="C29" s="27">
        <v>1951</v>
      </c>
      <c r="D29" s="184">
        <v>9.7627251370399364</v>
      </c>
      <c r="E29" s="184">
        <v>-3.1900237529691213</v>
      </c>
      <c r="F29" s="184">
        <v>-12.582615505090056</v>
      </c>
      <c r="G29" s="184">
        <v>-6.0099141210192411</v>
      </c>
      <c r="L29" s="126"/>
      <c r="M29" s="22"/>
    </row>
    <row r="30" spans="3:17">
      <c r="C30" s="26">
        <v>1952</v>
      </c>
      <c r="D30" s="184">
        <v>9.2361603275848481</v>
      </c>
      <c r="E30" s="184">
        <v>-1.8501547250654606</v>
      </c>
      <c r="F30" s="184">
        <v>-13.702653752263958</v>
      </c>
      <c r="G30" s="184">
        <v>-6.3166481497445703</v>
      </c>
      <c r="L30" s="124"/>
      <c r="M30" s="22"/>
    </row>
    <row r="31" spans="3:17">
      <c r="C31" s="26">
        <v>1953</v>
      </c>
      <c r="D31" s="184">
        <v>8.1715235983528665</v>
      </c>
      <c r="E31" s="184">
        <v>-2.7962255136168181</v>
      </c>
      <c r="F31" s="184">
        <v>-7.765283496990814</v>
      </c>
      <c r="G31" s="184">
        <v>-2.3899854122547657</v>
      </c>
      <c r="L31" s="124"/>
      <c r="M31" s="22"/>
    </row>
    <row r="32" spans="3:17">
      <c r="C32" s="26">
        <v>1954</v>
      </c>
      <c r="D32" s="184">
        <v>10.170422871705025</v>
      </c>
      <c r="E32" s="184">
        <v>-3.7741732377897041</v>
      </c>
      <c r="F32" s="184">
        <v>-10.6816914868201</v>
      </c>
      <c r="G32" s="184">
        <v>-4.2854418529047784</v>
      </c>
      <c r="I32" s="124"/>
      <c r="J32" s="124"/>
      <c r="K32" s="124"/>
      <c r="L32" s="124"/>
      <c r="M32" s="22"/>
    </row>
    <row r="33" spans="3:13">
      <c r="C33" s="26">
        <v>1955</v>
      </c>
      <c r="D33" s="184">
        <v>9.718885151369534</v>
      </c>
      <c r="E33" s="184">
        <v>-4.6744010848274824</v>
      </c>
      <c r="F33" s="184">
        <v>-12.930482139996796</v>
      </c>
      <c r="G33" s="184">
        <v>-7.8859980734547444</v>
      </c>
      <c r="M33" s="22"/>
    </row>
    <row r="34" spans="3:13">
      <c r="C34" s="26">
        <v>1956</v>
      </c>
      <c r="D34" s="184">
        <v>7.5618203785743052</v>
      </c>
      <c r="E34" s="184">
        <v>-5.4861933837601384</v>
      </c>
      <c r="F34" s="184">
        <v>-13.503020539669754</v>
      </c>
      <c r="G34" s="184">
        <v>-11.427393544855587</v>
      </c>
      <c r="M34" s="22"/>
    </row>
    <row r="35" spans="3:13">
      <c r="C35" s="26">
        <v>1957</v>
      </c>
      <c r="D35" s="184">
        <v>7.6328580686973435</v>
      </c>
      <c r="E35" s="184">
        <v>-5.7467662150121361</v>
      </c>
      <c r="F35" s="184">
        <v>-13.909591704471808</v>
      </c>
      <c r="G35" s="184">
        <v>-12.0234998507866</v>
      </c>
      <c r="M35" s="22"/>
    </row>
    <row r="36" spans="3:13">
      <c r="C36" s="26">
        <v>1958</v>
      </c>
      <c r="D36" s="184">
        <v>8.3761101605149513</v>
      </c>
      <c r="E36" s="184">
        <v>-5.9798745263680972</v>
      </c>
      <c r="F36" s="184">
        <v>-7.0732502240690946</v>
      </c>
      <c r="G36" s="184">
        <v>-4.6770145899222406</v>
      </c>
      <c r="M36" s="22"/>
    </row>
    <row r="37" spans="3:13">
      <c r="C37" s="26">
        <v>1959</v>
      </c>
      <c r="D37" s="184">
        <v>8.3486313719062437</v>
      </c>
      <c r="E37" s="184">
        <v>-7.2866273969169066</v>
      </c>
      <c r="F37" s="184">
        <v>-8.7592198000327812</v>
      </c>
      <c r="G37" s="184">
        <v>-7.6972158250434441</v>
      </c>
      <c r="M37" s="22"/>
    </row>
    <row r="38" spans="3:13">
      <c r="C38" s="26">
        <v>1960</v>
      </c>
      <c r="D38" s="184">
        <v>8.0455032561206821</v>
      </c>
      <c r="E38" s="184">
        <v>-7.7843440887400055</v>
      </c>
      <c r="F38" s="184">
        <v>-14.410188772566153</v>
      </c>
      <c r="G38" s="184">
        <v>-14.149029605185476</v>
      </c>
      <c r="M38" s="22"/>
    </row>
    <row r="39" spans="3:13">
      <c r="C39" s="27">
        <v>1961</v>
      </c>
      <c r="D39" s="184">
        <v>7.8565505804311773</v>
      </c>
      <c r="E39" s="184">
        <v>-11.753056546102904</v>
      </c>
      <c r="F39" s="184">
        <v>-12.279436152570481</v>
      </c>
      <c r="G39" s="184">
        <v>-16.175942118242208</v>
      </c>
      <c r="M39" s="22"/>
    </row>
    <row r="40" spans="3:13">
      <c r="C40" s="26">
        <v>1962</v>
      </c>
      <c r="D40" s="184">
        <v>6.7382081357624157</v>
      </c>
      <c r="E40" s="184">
        <v>-6.3863287250384024</v>
      </c>
      <c r="F40" s="184">
        <v>-8.251393394892272</v>
      </c>
      <c r="G40" s="184">
        <v>-7.8995139841682587</v>
      </c>
      <c r="M40" s="22"/>
    </row>
    <row r="41" spans="3:13">
      <c r="C41" s="26">
        <v>1963</v>
      </c>
      <c r="D41" s="184">
        <v>6.5114338173927555</v>
      </c>
      <c r="E41" s="184">
        <v>-6.0182507550928603</v>
      </c>
      <c r="F41" s="184">
        <v>-2.4670338841595725</v>
      </c>
      <c r="G41" s="184">
        <v>-1.9738508218596773</v>
      </c>
      <c r="M41" s="22"/>
    </row>
    <row r="42" spans="3:13">
      <c r="C42" s="26">
        <v>1964</v>
      </c>
      <c r="D42" s="184">
        <v>8.5238214853889307</v>
      </c>
      <c r="E42" s="184">
        <v>-4.1604898485336772</v>
      </c>
      <c r="F42" s="184">
        <v>-3.7025872896257224</v>
      </c>
      <c r="G42" s="184">
        <v>0.66074434722953113</v>
      </c>
      <c r="M42" s="22"/>
    </row>
    <row r="43" spans="3:13">
      <c r="C43" s="26">
        <v>1965</v>
      </c>
      <c r="D43" s="184">
        <v>7.410114247311828</v>
      </c>
      <c r="E43" s="184">
        <v>-1.9020247360093003</v>
      </c>
      <c r="F43" s="184">
        <v>-5.025201612903226</v>
      </c>
      <c r="G43" s="184">
        <v>0.48288789839930146</v>
      </c>
      <c r="M43" s="22"/>
    </row>
    <row r="44" spans="3:13">
      <c r="C44" s="26">
        <v>1966</v>
      </c>
      <c r="D44" s="184">
        <v>7.2625368731563427</v>
      </c>
      <c r="E44" s="184">
        <v>-2.4446533337655181</v>
      </c>
      <c r="F44" s="184">
        <v>-4.7062789717656974</v>
      </c>
      <c r="G44" s="184">
        <v>0.11160456762512716</v>
      </c>
      <c r="M44" s="22"/>
    </row>
    <row r="45" spans="3:13">
      <c r="C45" s="26">
        <v>1967</v>
      </c>
      <c r="D45" s="184">
        <v>6.427363436495857</v>
      </c>
      <c r="E45" s="184">
        <v>-3.2216864329466963</v>
      </c>
      <c r="F45" s="184">
        <v>-2.5942837814983934</v>
      </c>
      <c r="G45" s="184">
        <v>0.61139322205076718</v>
      </c>
      <c r="M45" s="22"/>
    </row>
    <row r="46" spans="3:13">
      <c r="C46" s="26">
        <v>1968</v>
      </c>
      <c r="D46" s="184">
        <v>5.4093492831085097</v>
      </c>
      <c r="E46" s="184">
        <v>-3.3415265624487924</v>
      </c>
      <c r="F46" s="184">
        <v>-3.1653516586069399</v>
      </c>
      <c r="G46" s="184">
        <v>-1.0975289379472226</v>
      </c>
      <c r="M46" s="22"/>
    </row>
    <row r="47" spans="3:13">
      <c r="C47" s="26">
        <v>1969</v>
      </c>
      <c r="D47" s="184">
        <v>5.4451821586653049</v>
      </c>
      <c r="E47" s="184">
        <v>-2.9643304542757303</v>
      </c>
      <c r="F47" s="184">
        <v>-0.90483486550902281</v>
      </c>
      <c r="G47" s="184">
        <v>1.5760168388805518</v>
      </c>
      <c r="M47" s="22"/>
    </row>
    <row r="48" spans="3:13">
      <c r="C48" s="26">
        <v>1970</v>
      </c>
      <c r="D48" s="184">
        <v>4.6109830045264326</v>
      </c>
      <c r="E48" s="184">
        <v>-2.6501626070219686</v>
      </c>
      <c r="F48" s="184">
        <v>2.0497053548552396E-2</v>
      </c>
      <c r="G48" s="184">
        <v>1.9813174510530165</v>
      </c>
      <c r="M48" s="22"/>
    </row>
    <row r="49" spans="3:13">
      <c r="C49" s="27">
        <v>1971</v>
      </c>
      <c r="D49" s="184">
        <v>5.0402742073693227</v>
      </c>
      <c r="E49" s="184">
        <v>-1.9983309319008169</v>
      </c>
      <c r="F49" s="184">
        <v>-1.3196229648671809</v>
      </c>
      <c r="G49" s="184">
        <v>1.7223203106013247</v>
      </c>
      <c r="M49" s="22"/>
    </row>
    <row r="50" spans="3:13">
      <c r="C50" s="26">
        <v>1972</v>
      </c>
      <c r="D50" s="184">
        <v>4.7604063978154221</v>
      </c>
      <c r="E50" s="184">
        <v>1.269726334269333</v>
      </c>
      <c r="F50" s="184">
        <v>0.94781185678477453</v>
      </c>
      <c r="G50" s="184">
        <v>6.9779445888695291</v>
      </c>
      <c r="M50" s="22"/>
    </row>
    <row r="51" spans="3:13">
      <c r="C51" s="26">
        <v>1973</v>
      </c>
      <c r="D51" s="184">
        <v>3.9807524802235812</v>
      </c>
      <c r="E51" s="184">
        <v>1.6274477510319054</v>
      </c>
      <c r="F51" s="184">
        <v>0.9440385493727067</v>
      </c>
      <c r="G51" s="184">
        <v>6.5522387806281932</v>
      </c>
      <c r="M51" s="22"/>
    </row>
    <row r="52" spans="3:13">
      <c r="C52" s="26">
        <v>1974</v>
      </c>
      <c r="D52" s="184">
        <v>4.2936172332254721</v>
      </c>
      <c r="E52" s="184">
        <v>0.72263789847444049</v>
      </c>
      <c r="F52" s="184">
        <v>0.90414157624547398</v>
      </c>
      <c r="G52" s="184">
        <v>5.920396707945387</v>
      </c>
      <c r="M52" s="22"/>
    </row>
    <row r="53" spans="3:13">
      <c r="C53" s="26">
        <v>1975</v>
      </c>
      <c r="D53" s="184">
        <v>3.2083046377639293</v>
      </c>
      <c r="E53" s="184">
        <v>0.26119967077083295</v>
      </c>
      <c r="F53" s="184">
        <v>1.9728553911276099</v>
      </c>
      <c r="G53" s="184">
        <v>5.4423596996623722</v>
      </c>
      <c r="M53" s="22"/>
    </row>
    <row r="54" spans="3:13">
      <c r="C54" s="26">
        <v>1976</v>
      </c>
      <c r="D54" s="184">
        <v>3.4220912120212863</v>
      </c>
      <c r="E54" s="184">
        <v>0.77736805744499171</v>
      </c>
      <c r="F54" s="184">
        <v>1.9200155139259636</v>
      </c>
      <c r="G54" s="184">
        <v>6.119474783392242</v>
      </c>
      <c r="M54" s="22"/>
    </row>
    <row r="55" spans="3:13">
      <c r="C55" s="26">
        <v>1977</v>
      </c>
      <c r="D55" s="184">
        <v>2.7870081646273821</v>
      </c>
      <c r="E55" s="184">
        <v>0.4027805170736497</v>
      </c>
      <c r="F55" s="184">
        <v>1.5453789673672882</v>
      </c>
      <c r="G55" s="184">
        <v>4.7351676490683206</v>
      </c>
      <c r="M55" s="22"/>
    </row>
    <row r="56" spans="3:13">
      <c r="C56" s="26">
        <v>1978</v>
      </c>
      <c r="D56" s="184">
        <v>2.6817052163518529</v>
      </c>
      <c r="E56" s="184">
        <v>-4.5593133508300437E-2</v>
      </c>
      <c r="F56" s="184">
        <v>0.9939303104809496</v>
      </c>
      <c r="G56" s="184">
        <v>3.6300423933245018</v>
      </c>
      <c r="M56" s="22"/>
    </row>
    <row r="57" spans="3:13">
      <c r="C57" s="26">
        <v>1979</v>
      </c>
      <c r="D57" s="184">
        <v>2.1889574119750015</v>
      </c>
      <c r="E57" s="184">
        <v>0.83262983821539671</v>
      </c>
      <c r="F57" s="184">
        <v>1.0862184893385383</v>
      </c>
      <c r="G57" s="184">
        <v>4.1078057395289367</v>
      </c>
      <c r="M57" s="22"/>
    </row>
    <row r="58" spans="3:13">
      <c r="C58" s="26">
        <v>1980</v>
      </c>
      <c r="D58" s="184">
        <v>1.3385386699703172</v>
      </c>
      <c r="E58" s="184">
        <v>1.3994936617105043</v>
      </c>
      <c r="F58" s="184">
        <v>1.1927409194566274</v>
      </c>
      <c r="G58" s="184">
        <v>3.9307732511374489</v>
      </c>
      <c r="M58" s="22"/>
    </row>
    <row r="59" spans="3:13">
      <c r="C59" s="27">
        <v>1981</v>
      </c>
      <c r="D59" s="184">
        <v>1.9738507929931175</v>
      </c>
      <c r="E59" s="184">
        <v>0.38227431017984154</v>
      </c>
      <c r="F59" s="184">
        <v>0.65274366082321333</v>
      </c>
      <c r="G59" s="184">
        <v>3.0088687639961722</v>
      </c>
      <c r="M59" s="22"/>
    </row>
    <row r="60" spans="3:13">
      <c r="C60" s="26">
        <v>1982</v>
      </c>
      <c r="D60" s="184">
        <v>2.2535673281941939</v>
      </c>
      <c r="E60" s="184">
        <v>1.7155978350008201</v>
      </c>
      <c r="F60" s="184">
        <v>0.87830080367393804</v>
      </c>
      <c r="G60" s="184">
        <v>4.8474659668689517</v>
      </c>
      <c r="M60" s="22"/>
    </row>
    <row r="61" spans="3:13">
      <c r="C61" s="26">
        <v>1983</v>
      </c>
      <c r="D61" s="184">
        <v>1.1554633874294089</v>
      </c>
      <c r="E61" s="184">
        <v>4.522907286533659</v>
      </c>
      <c r="F61" s="184">
        <v>1.0336204683020331</v>
      </c>
      <c r="G61" s="184">
        <v>6.7119911422651004</v>
      </c>
      <c r="M61" s="22"/>
    </row>
    <row r="62" spans="3:13">
      <c r="C62" s="26">
        <v>1984</v>
      </c>
      <c r="D62" s="184">
        <v>1.4027784800732055</v>
      </c>
      <c r="E62" s="184">
        <v>3.4816635647863454</v>
      </c>
      <c r="F62" s="184">
        <v>0.67610660463993444</v>
      </c>
      <c r="G62" s="184">
        <v>5.560548649499486</v>
      </c>
      <c r="M62" s="22"/>
    </row>
    <row r="63" spans="3:13">
      <c r="C63" s="26">
        <v>1985</v>
      </c>
      <c r="D63" s="184">
        <v>1.2348470920896573</v>
      </c>
      <c r="E63" s="184">
        <v>1.6269395152696406</v>
      </c>
      <c r="F63" s="184">
        <v>0.96640207207016671</v>
      </c>
      <c r="G63" s="184">
        <v>3.8281886794294646</v>
      </c>
      <c r="M63" s="22"/>
    </row>
    <row r="64" spans="3:13">
      <c r="C64" s="26">
        <v>1986</v>
      </c>
      <c r="D64" s="184">
        <v>0.53655188704324597</v>
      </c>
      <c r="E64" s="184">
        <v>1.4676033461031601</v>
      </c>
      <c r="F64" s="184">
        <v>0.68834493224307503</v>
      </c>
      <c r="G64" s="184">
        <v>2.6925001653894811</v>
      </c>
      <c r="M64" s="22"/>
    </row>
    <row r="65" spans="3:13">
      <c r="C65" s="26">
        <v>1987</v>
      </c>
      <c r="D65" s="184">
        <v>0.34674836317354152</v>
      </c>
      <c r="E65" s="184">
        <v>1.0232317352527638</v>
      </c>
      <c r="F65" s="184">
        <v>1.0005472628956162</v>
      </c>
      <c r="G65" s="184">
        <v>2.3705273613219213</v>
      </c>
      <c r="M65" s="22"/>
    </row>
    <row r="66" spans="3:13">
      <c r="C66" s="26">
        <v>1988</v>
      </c>
      <c r="D66" s="184">
        <v>0.63921516337967843</v>
      </c>
      <c r="E66" s="184">
        <v>1.8489561236570218</v>
      </c>
      <c r="F66" s="184">
        <v>0.75800736188386653</v>
      </c>
      <c r="G66" s="184">
        <v>3.2461786489205666</v>
      </c>
      <c r="M66" s="22"/>
    </row>
    <row r="67" spans="3:13">
      <c r="C67" s="26">
        <v>1989</v>
      </c>
      <c r="D67" s="184">
        <v>0.38913546667654947</v>
      </c>
      <c r="E67" s="184">
        <v>1.8409410794118335</v>
      </c>
      <c r="F67" s="184">
        <v>0.57202107937960689</v>
      </c>
      <c r="G67" s="184">
        <v>2.8020976254679897</v>
      </c>
      <c r="M67" s="22"/>
    </row>
    <row r="68" spans="3:13">
      <c r="C68" s="26">
        <v>1990</v>
      </c>
      <c r="D68" s="184">
        <v>0.55366758569592966</v>
      </c>
      <c r="E68" s="184">
        <v>1.5235903374157949</v>
      </c>
      <c r="F68" s="184">
        <v>1.4898399185489892</v>
      </c>
      <c r="G68" s="184">
        <v>3.5670978416607135</v>
      </c>
      <c r="M68" s="22"/>
    </row>
    <row r="69" spans="3:13">
      <c r="C69" s="27">
        <v>1991</v>
      </c>
      <c r="D69" s="184">
        <v>-8.3352434933005481E-2</v>
      </c>
      <c r="E69" s="184">
        <v>1.0867875170111101</v>
      </c>
      <c r="F69" s="184">
        <v>0.86157564954789323</v>
      </c>
      <c r="G69" s="184">
        <v>1.8650107316259976</v>
      </c>
      <c r="M69" s="22"/>
    </row>
    <row r="70" spans="3:13">
      <c r="C70" s="26">
        <v>1992</v>
      </c>
      <c r="D70" s="184">
        <v>0.12630930991548067</v>
      </c>
      <c r="E70" s="184">
        <v>1.1695602557363813</v>
      </c>
      <c r="F70" s="184">
        <v>0.80422256819603521</v>
      </c>
      <c r="G70" s="184">
        <v>2.1000921338478973</v>
      </c>
      <c r="M70" s="22"/>
    </row>
    <row r="71" spans="3:13">
      <c r="C71" s="26">
        <v>1993</v>
      </c>
      <c r="D71" s="184">
        <v>-0.37611697157961144</v>
      </c>
      <c r="E71" s="184">
        <v>-0.47912990010141582</v>
      </c>
      <c r="F71" s="184">
        <v>0.94947575203430568</v>
      </c>
      <c r="G71" s="184">
        <v>9.4228880353278366E-2</v>
      </c>
      <c r="M71" s="22"/>
    </row>
    <row r="72" spans="3:13">
      <c r="C72" s="26">
        <v>1994</v>
      </c>
      <c r="D72" s="184">
        <v>-0.93908700317949168</v>
      </c>
      <c r="E72" s="184">
        <v>1.493603118056082</v>
      </c>
      <c r="F72" s="184">
        <v>1.0667453893381311</v>
      </c>
      <c r="G72" s="184">
        <v>1.6212615042147216</v>
      </c>
      <c r="M72" s="22"/>
    </row>
    <row r="73" spans="3:13">
      <c r="C73" s="26">
        <v>1995</v>
      </c>
      <c r="D73" s="184">
        <v>-1.1347223854669475</v>
      </c>
      <c r="E73" s="184">
        <v>0.7713562283230373</v>
      </c>
      <c r="F73" s="184">
        <v>1.2741721168270006</v>
      </c>
      <c r="G73" s="184">
        <v>0.91080595968309042</v>
      </c>
      <c r="M73" s="22"/>
    </row>
    <row r="74" spans="3:13">
      <c r="C74" s="26">
        <v>1996</v>
      </c>
      <c r="D74" s="184">
        <v>-1.1054820048779692</v>
      </c>
      <c r="E74" s="184">
        <v>0.80782162343494512</v>
      </c>
      <c r="F74" s="184">
        <v>1.828144107418787</v>
      </c>
      <c r="G74" s="184">
        <v>1.5304837259757629</v>
      </c>
      <c r="M74" s="22"/>
    </row>
    <row r="75" spans="3:13">
      <c r="C75" s="26">
        <v>1997</v>
      </c>
      <c r="D75" s="184">
        <v>-1.281899977628342</v>
      </c>
      <c r="E75" s="184">
        <v>0.87340860224026529</v>
      </c>
      <c r="F75" s="184">
        <v>1.7778116862706763</v>
      </c>
      <c r="G75" s="184">
        <v>1.3693203108825998</v>
      </c>
      <c r="M75" s="22"/>
    </row>
    <row r="76" spans="3:13">
      <c r="C76" s="26">
        <v>1998</v>
      </c>
      <c r="D76" s="184">
        <v>-1.5240230079848487</v>
      </c>
      <c r="E76" s="184">
        <v>0.75248636019251902</v>
      </c>
      <c r="F76" s="184">
        <v>1.8407340393317</v>
      </c>
      <c r="G76" s="184">
        <v>1.0691973915393702</v>
      </c>
      <c r="M76" s="22"/>
    </row>
    <row r="77" spans="3:13">
      <c r="C77" s="26">
        <v>1999</v>
      </c>
      <c r="D77" s="184">
        <v>-1.8622867501232336</v>
      </c>
      <c r="E77" s="184">
        <v>0.47588247447782805</v>
      </c>
      <c r="F77" s="184">
        <v>1.8916328360493664</v>
      </c>
      <c r="G77" s="184">
        <v>0.5052285604039608</v>
      </c>
      <c r="M77" s="22"/>
    </row>
    <row r="78" spans="3:13">
      <c r="C78" s="26">
        <v>2000</v>
      </c>
      <c r="D78" s="184">
        <v>-1.6603011218529404</v>
      </c>
      <c r="E78" s="184">
        <v>0.29416032292618954</v>
      </c>
      <c r="F78" s="184">
        <v>1.497759703524453</v>
      </c>
      <c r="G78" s="184">
        <v>0.13161890459770209</v>
      </c>
      <c r="M78" s="22"/>
    </row>
    <row r="79" spans="3:13">
      <c r="C79" s="27">
        <v>2001</v>
      </c>
      <c r="D79" s="184">
        <v>-1.2365414229494482</v>
      </c>
      <c r="E79" s="184">
        <v>0.76759041565535902</v>
      </c>
      <c r="F79" s="184">
        <v>1.1715853712634428</v>
      </c>
      <c r="G79" s="184">
        <v>0.70263436396935353</v>
      </c>
      <c r="M79" s="22"/>
    </row>
    <row r="80" spans="3:13">
      <c r="C80" s="26">
        <v>2002</v>
      </c>
      <c r="D80" s="184">
        <v>-2.1305863658283988</v>
      </c>
      <c r="E80" s="184">
        <v>1.4388375457542433</v>
      </c>
      <c r="F80" s="184">
        <v>4.9971934762156991</v>
      </c>
      <c r="G80" s="184">
        <v>4.3054446561415434</v>
      </c>
      <c r="M80" s="22"/>
    </row>
    <row r="81" spans="3:13">
      <c r="C81" s="26">
        <v>2003</v>
      </c>
      <c r="D81" s="184">
        <v>-2.1215171400283785</v>
      </c>
      <c r="E81" s="184">
        <v>2.1325135265372261</v>
      </c>
      <c r="F81" s="184">
        <v>8.6486579892086173</v>
      </c>
      <c r="G81" s="184">
        <v>8.6596543757174658</v>
      </c>
      <c r="M81" s="22"/>
    </row>
    <row r="82" spans="3:13">
      <c r="C82" s="26">
        <v>2004</v>
      </c>
      <c r="D82" s="184">
        <v>-1.5386923842911511</v>
      </c>
      <c r="E82" s="184">
        <v>1.9120630287062785</v>
      </c>
      <c r="F82" s="184">
        <v>6.2514249858232178</v>
      </c>
      <c r="G82" s="184">
        <v>6.6247956302383457</v>
      </c>
      <c r="M82" s="22"/>
    </row>
    <row r="83" spans="3:13">
      <c r="C83" s="26">
        <v>2005</v>
      </c>
      <c r="D83" s="184">
        <v>-1.7774119084272424</v>
      </c>
      <c r="E83" s="184">
        <v>2.5417067805202476</v>
      </c>
      <c r="F83" s="184">
        <v>3.7641134877115956</v>
      </c>
      <c r="G83" s="184">
        <v>4.528408359804601</v>
      </c>
      <c r="M83" s="22"/>
    </row>
    <row r="84" spans="3:13">
      <c r="C84" s="26">
        <v>2006</v>
      </c>
      <c r="D84" s="184">
        <v>-1.6495049168529052</v>
      </c>
      <c r="E84" s="184">
        <v>1.2139614837512955</v>
      </c>
      <c r="F84" s="184">
        <v>3.4241127347030815</v>
      </c>
      <c r="G84" s="184">
        <v>2.9885693016014718</v>
      </c>
      <c r="M84" s="22"/>
    </row>
    <row r="85" spans="3:13">
      <c r="C85" s="26">
        <v>2007</v>
      </c>
      <c r="D85" s="184">
        <v>-1.742213715638822</v>
      </c>
      <c r="E85" s="184">
        <v>2.0106005116219152</v>
      </c>
      <c r="F85" s="184">
        <v>10.802951948028047</v>
      </c>
      <c r="G85" s="184">
        <v>11.07133874401114</v>
      </c>
      <c r="M85" s="22"/>
    </row>
    <row r="86" spans="3:13">
      <c r="C86" s="26">
        <v>2008</v>
      </c>
      <c r="D86" s="184">
        <v>-1.5015984390060133</v>
      </c>
      <c r="E86" s="184">
        <v>1.5904639004949883</v>
      </c>
      <c r="F86" s="184">
        <v>7.9470027654627806</v>
      </c>
      <c r="G86" s="184">
        <v>8.0358682269517558</v>
      </c>
      <c r="M86" s="22"/>
    </row>
    <row r="87" spans="3:13">
      <c r="C87" s="26">
        <v>2009</v>
      </c>
      <c r="D87" s="184">
        <v>-2.4132313053881904</v>
      </c>
      <c r="E87" s="184">
        <v>0.95169685282914551</v>
      </c>
      <c r="F87" s="184">
        <v>4.5794746180183408</v>
      </c>
      <c r="G87" s="184">
        <v>3.117940165459296</v>
      </c>
      <c r="M87" s="22"/>
    </row>
    <row r="88" spans="3:13">
      <c r="C88" s="26">
        <v>2010</v>
      </c>
      <c r="D88" s="184">
        <v>-1.8793063514152231</v>
      </c>
      <c r="E88" s="184">
        <v>0.73138535760488244</v>
      </c>
      <c r="F88" s="184">
        <v>3.562019934205447</v>
      </c>
      <c r="G88" s="184">
        <v>2.4140989403951063</v>
      </c>
      <c r="M88" s="22"/>
    </row>
    <row r="89" spans="3:13">
      <c r="C89" s="27">
        <v>2011</v>
      </c>
      <c r="D89" s="184">
        <v>-2.1714914515845347</v>
      </c>
      <c r="E89" s="184">
        <v>0.83357010031403567</v>
      </c>
      <c r="F89" s="184">
        <v>3.1448668166942517</v>
      </c>
      <c r="G89" s="184">
        <v>1.8069454654237527</v>
      </c>
      <c r="M89" s="22"/>
    </row>
    <row r="90" spans="3:13">
      <c r="C90" s="26">
        <v>2012</v>
      </c>
      <c r="D90" s="184">
        <v>-2.5028085280160286</v>
      </c>
      <c r="E90" s="184">
        <v>-0.21394733967743498</v>
      </c>
      <c r="F90" s="184">
        <v>3.4366698983975343</v>
      </c>
      <c r="G90" s="184">
        <v>0.71991403070407056</v>
      </c>
      <c r="M90" s="22"/>
    </row>
    <row r="91" spans="3:13">
      <c r="C91" s="26">
        <v>2013</v>
      </c>
      <c r="D91" s="184">
        <v>-2.7222524986845076</v>
      </c>
      <c r="E91" s="184">
        <v>-0.89389637787929466</v>
      </c>
      <c r="F91" s="184">
        <v>1.6142716941702557</v>
      </c>
      <c r="G91" s="184">
        <v>-2.0018771823935468</v>
      </c>
      <c r="M91" s="22"/>
    </row>
    <row r="92" spans="3:13">
      <c r="C92" s="26">
        <v>2014</v>
      </c>
      <c r="D92" s="184">
        <v>-2.8978587625209262</v>
      </c>
      <c r="E92" s="184">
        <v>-0.90671048598627735</v>
      </c>
      <c r="F92" s="184">
        <v>0.730489345022167</v>
      </c>
      <c r="G92" s="184">
        <v>-3.0740799034850363</v>
      </c>
      <c r="M92" s="22"/>
    </row>
    <row r="93" spans="3:13">
      <c r="C93" s="26">
        <v>2015</v>
      </c>
      <c r="D93" s="184">
        <v>-3.8765580519672</v>
      </c>
      <c r="E93" s="184">
        <v>-0.96101136806130505</v>
      </c>
      <c r="F93" s="184">
        <v>-0.10887933674337368</v>
      </c>
      <c r="G93" s="184">
        <v>-4.9464487567718782</v>
      </c>
      <c r="M93" s="22"/>
    </row>
    <row r="94" spans="3:13">
      <c r="C94" s="26">
        <v>2016</v>
      </c>
      <c r="D94" s="184">
        <v>-3.3965967194587323</v>
      </c>
      <c r="E94" s="184">
        <v>-1.2008093500590911</v>
      </c>
      <c r="F94" s="184">
        <v>0.52331286666079302</v>
      </c>
      <c r="G94" s="184">
        <v>-4.0740932028570294</v>
      </c>
      <c r="M94" s="22"/>
    </row>
    <row r="95" spans="3:13">
      <c r="C95" s="26">
        <v>2017</v>
      </c>
      <c r="D95" s="184">
        <v>-4.5519275080925912</v>
      </c>
      <c r="E95" s="184">
        <v>-2.1534441556815698</v>
      </c>
      <c r="F95" s="184">
        <v>0.69694949100931336</v>
      </c>
      <c r="G95" s="184">
        <v>-6.0084221727648481</v>
      </c>
      <c r="M95" s="22"/>
    </row>
    <row r="96" spans="3:13">
      <c r="C96" s="26">
        <v>2018</v>
      </c>
      <c r="D96" s="184">
        <v>-4.4063307533191347</v>
      </c>
      <c r="E96" s="184">
        <v>-1.2490869695983893</v>
      </c>
      <c r="F96" s="184">
        <v>1.5015130218083834</v>
      </c>
      <c r="G96" s="184">
        <v>-4.1539047011091403</v>
      </c>
      <c r="M96" s="22"/>
    </row>
    <row r="97" spans="3:13">
      <c r="C97" s="26">
        <v>2019</v>
      </c>
      <c r="D97" s="184">
        <v>-4.7113489396766957</v>
      </c>
      <c r="E97" s="184">
        <v>-0.98589909912409923</v>
      </c>
      <c r="F97" s="184">
        <v>2.3895912488543449</v>
      </c>
      <c r="G97" s="184">
        <v>-5.1676837846192027</v>
      </c>
      <c r="M97" s="22"/>
    </row>
    <row r="98" spans="3:13">
      <c r="C98" s="26">
        <v>2020</v>
      </c>
      <c r="D98" s="184">
        <v>-6.0505958749538342</v>
      </c>
      <c r="E98" s="184">
        <v>-6.7574048924388133E-2</v>
      </c>
      <c r="F98" s="184">
        <v>1.3196357370406373</v>
      </c>
      <c r="G98" s="184">
        <v>-10.042125040728898</v>
      </c>
      <c r="M98" s="22"/>
    </row>
    <row r="99" spans="3:13">
      <c r="C99" s="26">
        <v>2021</v>
      </c>
      <c r="D99" s="184">
        <v>-6.2386535271153809</v>
      </c>
      <c r="E99" s="184">
        <v>-0.20884158622615431</v>
      </c>
      <c r="F99" s="184">
        <v>2.84321784993285</v>
      </c>
      <c r="G99" s="184">
        <v>-3.9593861778157047</v>
      </c>
      <c r="M99" s="22"/>
    </row>
    <row r="100" spans="3:13">
      <c r="C100" s="26">
        <v>2022</v>
      </c>
      <c r="D100" s="184">
        <v>-6.8720701787703495</v>
      </c>
      <c r="E100" s="184">
        <v>-0.10829572738041661</v>
      </c>
      <c r="F100" s="184">
        <v>4.2541386820959302</v>
      </c>
      <c r="G100" s="184">
        <v>-2.6077297252545244</v>
      </c>
      <c r="M100" s="22"/>
    </row>
    <row r="101" spans="3:13">
      <c r="C101" s="26">
        <v>2023</v>
      </c>
      <c r="D101" s="184">
        <v>-6.491233176959466</v>
      </c>
      <c r="E101" s="184">
        <v>-0.11564795503733383</v>
      </c>
      <c r="F101" s="184">
        <v>4.673908169229934</v>
      </c>
      <c r="G101" s="184">
        <v>-2.4042187115244364</v>
      </c>
      <c r="M101" s="22"/>
    </row>
    <row r="102" spans="3:13">
      <c r="C102" s="26">
        <v>2024</v>
      </c>
      <c r="D102" s="184">
        <v>-5.9195907809109345</v>
      </c>
      <c r="E102" s="184">
        <v>0.54043642210605558</v>
      </c>
      <c r="F102" s="184">
        <v>5.1183898460977302</v>
      </c>
      <c r="G102" s="184">
        <v>-0.35687711255691423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topLeftCell="C1" zoomScaleNormal="100" workbookViewId="0">
      <selection activeCell="F17" sqref="F17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</cols>
  <sheetData>
    <row r="2" spans="2:6" ht="21" customHeight="1">
      <c r="B2" s="97" t="s">
        <v>28</v>
      </c>
      <c r="C2" s="28"/>
      <c r="D2" s="28"/>
      <c r="F2" s="43" t="s">
        <v>233</v>
      </c>
    </row>
    <row r="3" spans="2:6">
      <c r="B3" s="29"/>
      <c r="C3" s="157" t="s">
        <v>24</v>
      </c>
      <c r="D3" s="36" t="s">
        <v>14</v>
      </c>
    </row>
    <row r="4" spans="2:6">
      <c r="B4" s="29">
        <v>1881</v>
      </c>
      <c r="C4" s="157">
        <v>19.940000000000001</v>
      </c>
      <c r="D4" s="37">
        <v>15.913783293408484</v>
      </c>
    </row>
    <row r="5" spans="2:6">
      <c r="B5" s="29"/>
      <c r="C5" s="157"/>
      <c r="D5" s="37"/>
    </row>
    <row r="6" spans="2:6">
      <c r="B6" s="29">
        <v>1901</v>
      </c>
      <c r="C6" s="157">
        <v>22.27</v>
      </c>
      <c r="D6" s="37">
        <v>18.0854183246778</v>
      </c>
    </row>
    <row r="7" spans="2:6">
      <c r="B7" s="29">
        <v>1911</v>
      </c>
      <c r="C7" s="157">
        <v>24.1</v>
      </c>
      <c r="D7" s="37">
        <v>19.129833000447871</v>
      </c>
    </row>
    <row r="8" spans="2:6">
      <c r="B8" s="29">
        <v>1921</v>
      </c>
      <c r="C8" s="157">
        <v>29.3</v>
      </c>
      <c r="D8" s="37">
        <v>21.610463789294357</v>
      </c>
    </row>
    <row r="9" spans="2:6">
      <c r="B9" s="29">
        <v>1931</v>
      </c>
      <c r="C9" s="157">
        <v>26.24</v>
      </c>
      <c r="D9" s="37">
        <v>24.626870770154216</v>
      </c>
    </row>
    <row r="10" spans="2:6">
      <c r="B10" s="29">
        <v>1936</v>
      </c>
      <c r="C10" s="157">
        <v>24.38</v>
      </c>
      <c r="D10" s="37">
        <v>24.276084370347093</v>
      </c>
    </row>
    <row r="11" spans="2:6">
      <c r="B11" s="29"/>
      <c r="C11" s="157"/>
      <c r="D11" s="37"/>
    </row>
    <row r="12" spans="2:6">
      <c r="B12" s="29">
        <v>1951</v>
      </c>
      <c r="C12" s="157">
        <v>32.68</v>
      </c>
      <c r="D12" s="37">
        <v>33.531266062719183</v>
      </c>
    </row>
    <row r="13" spans="2:6">
      <c r="B13" s="29">
        <v>1961</v>
      </c>
      <c r="C13" s="157">
        <v>42.5</v>
      </c>
      <c r="D13" s="37">
        <v>41.871290228037921</v>
      </c>
    </row>
    <row r="14" spans="2:6">
      <c r="B14" s="29">
        <v>1971</v>
      </c>
      <c r="C14" s="157">
        <v>51.81</v>
      </c>
      <c r="D14" s="37">
        <v>47.600159347126329</v>
      </c>
    </row>
    <row r="15" spans="2:6">
      <c r="B15" s="29">
        <v>1981</v>
      </c>
      <c r="C15" s="157">
        <v>69.02</v>
      </c>
      <c r="D15" s="37">
        <v>61.719691936105484</v>
      </c>
    </row>
    <row r="16" spans="2:6">
      <c r="B16" s="29">
        <v>1991</v>
      </c>
      <c r="C16" s="157">
        <v>103.14</v>
      </c>
      <c r="D16" s="37">
        <v>96.572418060878178</v>
      </c>
    </row>
    <row r="17" spans="2:6">
      <c r="B17" s="29">
        <v>2001</v>
      </c>
      <c r="C17" s="157">
        <v>146.87</v>
      </c>
      <c r="D17" s="37">
        <v>131.37888373522264</v>
      </c>
      <c r="F17" s="35" t="s">
        <v>15</v>
      </c>
    </row>
    <row r="18" spans="2:6">
      <c r="B18" s="29">
        <v>2011</v>
      </c>
      <c r="C18" s="157">
        <v>167.13</v>
      </c>
      <c r="D18" s="37">
        <v>148.74979627177038</v>
      </c>
      <c r="F18" s="35" t="s">
        <v>29</v>
      </c>
    </row>
    <row r="19" spans="2:6">
      <c r="B19" s="29">
        <v>2021</v>
      </c>
      <c r="C19" s="157">
        <v>207.33</v>
      </c>
      <c r="D19" s="37">
        <v>187.60732436602069</v>
      </c>
      <c r="F19" s="16"/>
    </row>
    <row r="20" spans="2:6">
      <c r="B20" s="29">
        <v>2024</v>
      </c>
      <c r="C20" s="157">
        <v>228.89</v>
      </c>
      <c r="D20" s="37">
        <v>207.68896342461426</v>
      </c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zoomScaleNormal="100" workbookViewId="0">
      <selection activeCell="L15" sqref="L15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97" t="s">
        <v>30</v>
      </c>
      <c r="F2" s="43" t="s">
        <v>234</v>
      </c>
    </row>
    <row r="3" spans="2:6">
      <c r="B3" s="79"/>
      <c r="C3" s="79">
        <v>2025</v>
      </c>
      <c r="D3" s="79">
        <v>1974</v>
      </c>
      <c r="E3" s="7"/>
    </row>
    <row r="4" spans="2:6">
      <c r="B4" s="29" t="s">
        <v>31</v>
      </c>
      <c r="C4" s="32">
        <v>82.075000000000003</v>
      </c>
      <c r="D4" s="32">
        <v>71.314999999999998</v>
      </c>
      <c r="E4" s="7"/>
    </row>
    <row r="5" spans="2:6">
      <c r="B5" s="29" t="s">
        <v>32</v>
      </c>
      <c r="C5" s="32">
        <v>82.593999999999994</v>
      </c>
      <c r="D5" s="32">
        <v>73.768000000000001</v>
      </c>
      <c r="E5" s="7"/>
    </row>
    <row r="6" spans="2:6">
      <c r="B6" s="29" t="s">
        <v>33</v>
      </c>
      <c r="C6" s="32">
        <v>82.605999999999995</v>
      </c>
      <c r="D6" s="32">
        <v>73.165000000000006</v>
      </c>
      <c r="E6" s="7"/>
    </row>
    <row r="7" spans="2:6">
      <c r="B7" s="29" t="s">
        <v>34</v>
      </c>
      <c r="C7" s="32">
        <v>82.864999999999995</v>
      </c>
      <c r="D7" s="32">
        <v>73.873000000000005</v>
      </c>
      <c r="E7" s="7"/>
    </row>
    <row r="8" spans="2:6">
      <c r="B8" s="29" t="s">
        <v>35</v>
      </c>
      <c r="C8" s="32">
        <v>83.091999999999999</v>
      </c>
      <c r="D8" s="32">
        <v>73.375</v>
      </c>
      <c r="E8" s="7"/>
    </row>
    <row r="9" spans="2:6">
      <c r="B9" s="29" t="s">
        <v>36</v>
      </c>
      <c r="C9" s="32">
        <v>83.106999999999999</v>
      </c>
      <c r="D9" s="32">
        <v>73.777000000000001</v>
      </c>
      <c r="E9" s="7"/>
    </row>
    <row r="10" spans="2:6">
      <c r="B10" s="29" t="s">
        <v>37</v>
      </c>
      <c r="C10" s="32">
        <v>83.507000000000005</v>
      </c>
      <c r="D10" s="32">
        <v>73.149000000000001</v>
      </c>
      <c r="E10" s="7"/>
    </row>
    <row r="11" spans="2:6">
      <c r="B11" s="29" t="s">
        <v>38</v>
      </c>
      <c r="C11" s="32">
        <v>83.591999999999999</v>
      </c>
      <c r="D11" s="32">
        <v>71.960999999999999</v>
      </c>
      <c r="E11" s="7"/>
    </row>
    <row r="12" spans="2:6">
      <c r="B12" s="29" t="s">
        <v>39</v>
      </c>
      <c r="C12" s="32">
        <v>83.641000000000005</v>
      </c>
      <c r="D12" s="32">
        <v>73.552999999999997</v>
      </c>
      <c r="E12" s="7"/>
    </row>
    <row r="13" spans="2:6">
      <c r="B13" s="29" t="s">
        <v>40</v>
      </c>
      <c r="C13" s="32">
        <v>83.688999999999993</v>
      </c>
      <c r="D13" s="32">
        <v>72.671999999999997</v>
      </c>
      <c r="E13" s="7"/>
    </row>
    <row r="14" spans="2:6">
      <c r="B14" s="29" t="s">
        <v>13</v>
      </c>
      <c r="C14" s="32">
        <v>83.695999999999998</v>
      </c>
      <c r="D14" s="32">
        <v>73.768000000000001</v>
      </c>
      <c r="E14" s="7"/>
    </row>
    <row r="15" spans="2:6">
      <c r="B15" s="29" t="s">
        <v>41</v>
      </c>
      <c r="C15" s="32">
        <v>83.72</v>
      </c>
      <c r="D15" s="32">
        <v>71.960999999999999</v>
      </c>
      <c r="E15" s="7"/>
      <c r="F15" s="35" t="s">
        <v>42</v>
      </c>
    </row>
    <row r="16" spans="2:6">
      <c r="B16" s="29" t="s">
        <v>43</v>
      </c>
      <c r="C16" s="32">
        <v>83.741</v>
      </c>
      <c r="D16" s="32">
        <v>72.430999999999997</v>
      </c>
      <c r="E16" s="7"/>
      <c r="F16" s="35" t="s">
        <v>44</v>
      </c>
    </row>
    <row r="17" spans="2:5">
      <c r="B17" s="29" t="s">
        <v>45</v>
      </c>
      <c r="C17" s="32">
        <v>84.102000000000004</v>
      </c>
      <c r="D17" s="32">
        <v>74.335999999999999</v>
      </c>
      <c r="E17" s="7"/>
    </row>
    <row r="18" spans="2:5">
      <c r="B18" s="29" t="s">
        <v>46</v>
      </c>
      <c r="C18" s="32">
        <v>84.105000000000004</v>
      </c>
      <c r="D18" s="32">
        <v>71.858999999999995</v>
      </c>
      <c r="E18" s="7"/>
    </row>
    <row r="19" spans="2:5">
      <c r="B19" s="29" t="s">
        <v>47</v>
      </c>
      <c r="C19" s="32">
        <v>84.218999999999994</v>
      </c>
      <c r="D19" s="32">
        <v>73.224000000000004</v>
      </c>
      <c r="E19" s="7"/>
    </row>
    <row r="20" spans="2:5">
      <c r="B20" s="29" t="s">
        <v>48</v>
      </c>
      <c r="C20" s="32">
        <v>84.262</v>
      </c>
      <c r="D20" s="32">
        <v>71.712000000000003</v>
      </c>
      <c r="E20" s="7"/>
    </row>
    <row r="21" spans="2:5">
      <c r="B21" s="29" t="s">
        <v>49</v>
      </c>
      <c r="C21" s="32">
        <v>84.308999999999997</v>
      </c>
      <c r="D21" s="32">
        <v>74.197999999999993</v>
      </c>
      <c r="E21" s="7"/>
    </row>
    <row r="22" spans="2:5">
      <c r="B22" s="29" t="s">
        <v>50</v>
      </c>
      <c r="C22" s="32">
        <v>84.424000000000007</v>
      </c>
      <c r="D22" s="32">
        <v>72.384</v>
      </c>
      <c r="E22" s="7"/>
    </row>
    <row r="23" spans="2:5">
      <c r="B23" s="29" t="s">
        <v>51</v>
      </c>
      <c r="C23" s="32">
        <v>84.448999999999998</v>
      </c>
      <c r="D23" s="32">
        <v>74.316999999999993</v>
      </c>
      <c r="E23" s="7"/>
    </row>
    <row r="24" spans="2:5">
      <c r="B24" s="29" t="s">
        <v>52</v>
      </c>
      <c r="C24" s="32">
        <v>84.799000000000007</v>
      </c>
      <c r="D24" s="32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1"/>
  <sheetViews>
    <sheetView topLeftCell="A7" zoomScaleNormal="100" workbookViewId="0">
      <selection activeCell="J25" sqref="J25"/>
    </sheetView>
  </sheetViews>
  <sheetFormatPr defaultColWidth="8.6640625" defaultRowHeight="14.4"/>
  <cols>
    <col min="1" max="1" width="3.33203125" style="24" customWidth="1"/>
    <col min="2" max="10" width="7.33203125" style="24" customWidth="1"/>
    <col min="11" max="11" width="10.33203125" style="24" customWidth="1"/>
    <col min="12" max="12" width="10.44140625" style="24" customWidth="1"/>
    <col min="13" max="47" width="7.44140625" style="24" customWidth="1"/>
    <col min="48" max="48" width="9.33203125" style="24" customWidth="1"/>
    <col min="49" max="49" width="8.6640625" style="24"/>
  </cols>
  <sheetData>
    <row r="1" spans="2:47" ht="12" customHeight="1"/>
    <row r="2" spans="2:47">
      <c r="B2" s="46" t="s">
        <v>53</v>
      </c>
    </row>
    <row r="3" spans="2:47">
      <c r="B3" s="47"/>
      <c r="C3" s="47">
        <v>1980</v>
      </c>
      <c r="D3" s="47">
        <v>1981</v>
      </c>
      <c r="E3" s="47">
        <v>1982</v>
      </c>
      <c r="F3" s="47">
        <v>1983</v>
      </c>
      <c r="G3" s="47">
        <v>1984</v>
      </c>
      <c r="H3" s="47">
        <v>1985</v>
      </c>
      <c r="I3" s="47">
        <v>1986</v>
      </c>
      <c r="J3" s="47">
        <v>1987</v>
      </c>
      <c r="K3" s="47">
        <v>1988</v>
      </c>
      <c r="L3" s="47">
        <v>1989</v>
      </c>
      <c r="M3" s="47">
        <v>1990</v>
      </c>
      <c r="N3" s="47">
        <v>1991</v>
      </c>
      <c r="O3" s="47">
        <v>1992</v>
      </c>
      <c r="P3" s="47">
        <v>1993</v>
      </c>
      <c r="Q3" s="47">
        <v>1994</v>
      </c>
      <c r="R3" s="47">
        <v>1995</v>
      </c>
      <c r="S3" s="48">
        <v>1996</v>
      </c>
      <c r="T3" s="48" t="s">
        <v>54</v>
      </c>
      <c r="U3" s="48" t="s">
        <v>55</v>
      </c>
      <c r="V3" s="48" t="s">
        <v>56</v>
      </c>
      <c r="W3" s="48">
        <v>2000</v>
      </c>
      <c r="X3" s="48">
        <v>2001</v>
      </c>
      <c r="Y3" s="48">
        <v>2002</v>
      </c>
      <c r="Z3" s="48">
        <v>2003</v>
      </c>
      <c r="AA3" s="48">
        <v>2004</v>
      </c>
      <c r="AB3" s="48">
        <v>2005</v>
      </c>
      <c r="AC3" s="48">
        <v>2006</v>
      </c>
      <c r="AD3" s="48">
        <v>2007</v>
      </c>
      <c r="AE3" s="48">
        <v>2008</v>
      </c>
      <c r="AF3" s="48">
        <v>2009</v>
      </c>
      <c r="AG3" s="48">
        <v>2010</v>
      </c>
      <c r="AH3" s="48">
        <v>2011</v>
      </c>
      <c r="AI3" s="48">
        <v>2012</v>
      </c>
      <c r="AJ3" s="48">
        <v>2013</v>
      </c>
      <c r="AK3" s="48">
        <v>2014</v>
      </c>
      <c r="AL3" s="48">
        <v>2015</v>
      </c>
      <c r="AM3" s="48">
        <v>2016</v>
      </c>
      <c r="AN3" s="48">
        <v>2017</v>
      </c>
      <c r="AO3" s="48">
        <v>2018</v>
      </c>
      <c r="AP3" s="48">
        <v>2019</v>
      </c>
      <c r="AQ3" s="48">
        <v>2020</v>
      </c>
      <c r="AR3" s="48">
        <v>2021</v>
      </c>
      <c r="AS3" s="48">
        <v>2022</v>
      </c>
      <c r="AT3" s="48">
        <v>2023</v>
      </c>
      <c r="AU3" s="48">
        <v>2024</v>
      </c>
    </row>
    <row r="4" spans="2:47">
      <c r="B4" s="47" t="s">
        <v>14</v>
      </c>
      <c r="C4" s="49">
        <v>100</v>
      </c>
      <c r="D4" s="49">
        <v>100.78086567443879</v>
      </c>
      <c r="E4" s="49">
        <v>101.41684313837888</v>
      </c>
      <c r="F4" s="49">
        <v>102.67084194299576</v>
      </c>
      <c r="G4" s="49">
        <v>105.50288410026344</v>
      </c>
      <c r="H4" s="49">
        <v>108.64118833249898</v>
      </c>
      <c r="I4" s="49">
        <v>111.38533389869873</v>
      </c>
      <c r="J4" s="49">
        <v>114.71006208287578</v>
      </c>
      <c r="K4" s="49">
        <v>119.23965992322279</v>
      </c>
      <c r="L4" s="49">
        <v>122.66371342196449</v>
      </c>
      <c r="M4" s="49">
        <v>125.08519411476473</v>
      </c>
      <c r="N4" s="49">
        <v>126.82407840043982</v>
      </c>
      <c r="O4" s="49">
        <v>127.78865717835448</v>
      </c>
      <c r="P4" s="49">
        <v>126.6593317092801</v>
      </c>
      <c r="Q4" s="49">
        <v>129.45528205157103</v>
      </c>
      <c r="R4" s="49">
        <v>133.24036730166381</v>
      </c>
      <c r="S4" s="49">
        <v>135.03322939413661</v>
      </c>
      <c r="T4" s="49">
        <v>137.6335929548479</v>
      </c>
      <c r="U4" s="49">
        <v>140.11701673299436</v>
      </c>
      <c r="V4" s="49">
        <v>142.46816847512846</v>
      </c>
      <c r="W4" s="49">
        <v>147.99893196601741</v>
      </c>
      <c r="X4" s="49">
        <v>150.96842329048107</v>
      </c>
      <c r="Y4" s="49">
        <v>151.37593184789623</v>
      </c>
      <c r="Z4" s="49">
        <v>151.47668665626568</v>
      </c>
      <c r="AA4" s="49">
        <v>153.70947741458843</v>
      </c>
      <c r="AB4" s="49">
        <v>154.88137488242924</v>
      </c>
      <c r="AC4" s="49">
        <v>157.66844248689381</v>
      </c>
      <c r="AD4" s="49">
        <v>159.97400710904463</v>
      </c>
      <c r="AE4" s="49">
        <v>158.33725143348877</v>
      </c>
      <c r="AF4" s="49">
        <v>149.93721638603631</v>
      </c>
      <c r="AG4" s="49">
        <v>152.22991495690263</v>
      </c>
      <c r="AH4" s="49">
        <v>153.28861792546351</v>
      </c>
      <c r="AI4" s="49">
        <v>148.49798260372177</v>
      </c>
      <c r="AJ4" s="49">
        <v>145.79825199585818</v>
      </c>
      <c r="AK4" s="49">
        <v>145.79622887408377</v>
      </c>
      <c r="AL4" s="49">
        <v>147.08749888662314</v>
      </c>
      <c r="AM4" s="49">
        <v>148.90582556143022</v>
      </c>
      <c r="AN4" s="49">
        <v>151.2938282158853</v>
      </c>
      <c r="AO4" s="49">
        <v>152.54449367281146</v>
      </c>
      <c r="AP4" s="49">
        <v>153.19915748700009</v>
      </c>
      <c r="AQ4" s="49">
        <v>139.61311729103724</v>
      </c>
      <c r="AR4" s="49">
        <v>152.08205150721545</v>
      </c>
      <c r="AS4" s="49">
        <v>159.41419593804881</v>
      </c>
      <c r="AT4" s="49">
        <v>160.96959202224627</v>
      </c>
      <c r="AU4" s="49">
        <v>162.08458292017585</v>
      </c>
    </row>
    <row r="5" spans="2:47">
      <c r="B5" s="47" t="s">
        <v>13</v>
      </c>
      <c r="C5" s="47">
        <v>100</v>
      </c>
      <c r="D5" s="47">
        <v>100.7</v>
      </c>
      <c r="E5" s="47">
        <v>103.1</v>
      </c>
      <c r="F5" s="47">
        <v>105.1</v>
      </c>
      <c r="G5" s="47">
        <v>108.6</v>
      </c>
      <c r="H5" s="47">
        <v>111</v>
      </c>
      <c r="I5" s="47">
        <v>114.8</v>
      </c>
      <c r="J5" s="47">
        <v>118.1</v>
      </c>
      <c r="K5" s="47">
        <v>123</v>
      </c>
      <c r="L5" s="47">
        <v>128.30000000000001</v>
      </c>
      <c r="M5" s="47">
        <v>130.69999999999999</v>
      </c>
      <c r="N5" s="47">
        <v>133.6</v>
      </c>
      <c r="O5" s="47">
        <v>135.80000000000001</v>
      </c>
      <c r="P5" s="47">
        <v>131.4</v>
      </c>
      <c r="Q5" s="47">
        <v>133.30000000000001</v>
      </c>
      <c r="R5" s="47">
        <v>136.80000000000001</v>
      </c>
      <c r="S5" s="47">
        <v>139.4</v>
      </c>
      <c r="T5" s="47">
        <v>141.19999999999999</v>
      </c>
      <c r="U5" s="47">
        <v>140.5</v>
      </c>
      <c r="V5" s="47">
        <v>143.4</v>
      </c>
      <c r="W5" s="47">
        <v>150.80000000000001</v>
      </c>
      <c r="X5" s="47">
        <v>153.6</v>
      </c>
      <c r="Y5" s="47">
        <v>152.5</v>
      </c>
      <c r="Z5" s="47">
        <v>150.5</v>
      </c>
      <c r="AA5" s="47">
        <v>147.19999999999999</v>
      </c>
      <c r="AB5" s="47">
        <v>150.6</v>
      </c>
      <c r="AC5" s="47">
        <v>153.5</v>
      </c>
      <c r="AD5" s="47">
        <v>156</v>
      </c>
      <c r="AE5" s="47">
        <v>156</v>
      </c>
      <c r="AF5" s="47">
        <v>146.9</v>
      </c>
      <c r="AG5" s="47">
        <v>149.80000000000001</v>
      </c>
      <c r="AH5" s="47">
        <v>153.5</v>
      </c>
      <c r="AI5" s="47">
        <v>150.69999999999999</v>
      </c>
      <c r="AJ5" s="47">
        <v>147.1</v>
      </c>
      <c r="AK5" s="47">
        <v>145.19999999999999</v>
      </c>
      <c r="AL5" s="47">
        <v>145.6</v>
      </c>
      <c r="AM5" s="47">
        <v>146.5</v>
      </c>
      <c r="AN5" s="47">
        <v>147</v>
      </c>
      <c r="AO5" s="47">
        <v>146.5</v>
      </c>
      <c r="AP5" s="47">
        <v>147.4</v>
      </c>
      <c r="AQ5" s="47">
        <v>134.80000000000001</v>
      </c>
      <c r="AR5" s="47">
        <v>146</v>
      </c>
      <c r="AS5" s="47">
        <v>154.19999999999999</v>
      </c>
      <c r="AT5" s="47">
        <v>157.5</v>
      </c>
      <c r="AU5" s="47">
        <v>158.6</v>
      </c>
    </row>
    <row r="8" spans="2:47" ht="27.6" customHeight="1">
      <c r="B8" s="80"/>
      <c r="C8" s="253" t="s">
        <v>57</v>
      </c>
      <c r="D8" s="254"/>
      <c r="E8" s="255"/>
      <c r="F8" s="80"/>
      <c r="G8" s="80"/>
    </row>
    <row r="9" spans="2:47" ht="31.2" customHeight="1">
      <c r="B9" s="80"/>
      <c r="C9" s="47" t="s">
        <v>58</v>
      </c>
      <c r="D9" s="253" t="s">
        <v>59</v>
      </c>
      <c r="E9" s="255"/>
      <c r="F9" s="80"/>
      <c r="G9" s="182" t="s">
        <v>235</v>
      </c>
    </row>
    <row r="10" spans="2:47" ht="14.7" customHeight="1">
      <c r="B10" s="80"/>
      <c r="C10" s="47"/>
      <c r="D10" s="47">
        <v>1980</v>
      </c>
      <c r="E10" s="47">
        <v>2024</v>
      </c>
      <c r="F10" s="80"/>
      <c r="G10" s="80"/>
    </row>
    <row r="11" spans="2:47">
      <c r="B11" s="80"/>
      <c r="C11" s="47" t="s">
        <v>60</v>
      </c>
      <c r="D11" s="50">
        <v>149.30472193287761</v>
      </c>
      <c r="E11" s="50">
        <v>141.98482437738528</v>
      </c>
      <c r="F11" s="80"/>
      <c r="G11" s="80"/>
    </row>
    <row r="12" spans="2:47">
      <c r="B12" s="80"/>
      <c r="C12" s="47" t="s">
        <v>61</v>
      </c>
      <c r="D12" s="50">
        <v>125.11263399392858</v>
      </c>
      <c r="E12" s="50">
        <v>134.90758328398252</v>
      </c>
      <c r="F12" s="80"/>
      <c r="G12" s="80"/>
    </row>
    <row r="13" spans="2:47">
      <c r="B13" s="80"/>
      <c r="C13" s="47" t="s">
        <v>62</v>
      </c>
      <c r="D13" s="50">
        <v>176.41712211270649</v>
      </c>
      <c r="E13" s="50">
        <v>125.20784005248231</v>
      </c>
      <c r="F13" s="80"/>
      <c r="G13" s="80"/>
    </row>
    <row r="14" spans="2:47">
      <c r="B14" s="80"/>
      <c r="C14" s="47" t="s">
        <v>63</v>
      </c>
      <c r="D14" s="50">
        <v>117.76698066075613</v>
      </c>
      <c r="E14" s="50">
        <v>119.32844715878876</v>
      </c>
      <c r="F14" s="80"/>
      <c r="G14" s="80"/>
    </row>
    <row r="15" spans="2:47">
      <c r="B15" s="80"/>
      <c r="C15" s="47" t="s">
        <v>64</v>
      </c>
      <c r="D15" s="50">
        <v>119.57578601462022</v>
      </c>
      <c r="E15" s="50">
        <v>116.20036217513344</v>
      </c>
      <c r="F15" s="80"/>
      <c r="G15" s="80"/>
    </row>
    <row r="16" spans="2:47">
      <c r="B16" s="80"/>
      <c r="C16" s="47" t="s">
        <v>65</v>
      </c>
      <c r="D16" s="50">
        <v>105.36763735270354</v>
      </c>
      <c r="E16" s="50">
        <v>110.77096122556608</v>
      </c>
      <c r="F16" s="80"/>
      <c r="G16" s="80"/>
    </row>
    <row r="17" spans="2:7">
      <c r="B17" s="80"/>
      <c r="C17" s="47" t="s">
        <v>66</v>
      </c>
      <c r="D17" s="50">
        <v>106.41060243182538</v>
      </c>
      <c r="E17" s="50">
        <v>105.41430990041205</v>
      </c>
      <c r="F17" s="80"/>
      <c r="G17" s="80"/>
    </row>
    <row r="18" spans="2:7">
      <c r="B18" s="80"/>
      <c r="C18" s="47" t="s">
        <v>67</v>
      </c>
      <c r="D18" s="50">
        <v>114.53652846875787</v>
      </c>
      <c r="E18" s="50">
        <v>104.33265241498937</v>
      </c>
      <c r="F18" s="80"/>
      <c r="G18" s="80"/>
    </row>
    <row r="19" spans="2:7">
      <c r="C19" s="47" t="s">
        <v>68</v>
      </c>
      <c r="D19" s="50">
        <v>107.67930233357623</v>
      </c>
      <c r="E19" s="50">
        <v>103.66931924729887</v>
      </c>
      <c r="F19" s="75"/>
      <c r="G19" s="75"/>
    </row>
    <row r="20" spans="2:7">
      <c r="C20" s="47" t="s">
        <v>69</v>
      </c>
      <c r="D20" s="50">
        <v>95.675189555475498</v>
      </c>
      <c r="E20" s="50">
        <v>103.52576446342682</v>
      </c>
      <c r="F20" s="75"/>
      <c r="G20" s="75"/>
    </row>
    <row r="21" spans="2:7">
      <c r="C21" s="47" t="s">
        <v>70</v>
      </c>
      <c r="D21" s="50">
        <v>92.316300807073929</v>
      </c>
      <c r="E21" s="50">
        <v>91.440265673653442</v>
      </c>
      <c r="F21" s="75"/>
      <c r="G21" s="75"/>
    </row>
    <row r="22" spans="2:7">
      <c r="C22" s="47" t="s">
        <v>71</v>
      </c>
      <c r="D22" s="50">
        <v>103.32698646976564</v>
      </c>
      <c r="E22" s="50">
        <v>86.88484107136064</v>
      </c>
      <c r="F22" s="75"/>
      <c r="G22" s="35" t="s">
        <v>72</v>
      </c>
    </row>
    <row r="23" spans="2:7">
      <c r="C23" s="47" t="s">
        <v>73</v>
      </c>
      <c r="D23" s="50">
        <v>88.078630084804459</v>
      </c>
      <c r="E23" s="50">
        <v>86.135597505812513</v>
      </c>
      <c r="F23" s="75"/>
      <c r="G23" s="35" t="s">
        <v>245</v>
      </c>
    </row>
    <row r="24" spans="2:7">
      <c r="C24" s="47" t="s">
        <v>74</v>
      </c>
      <c r="D24" s="50">
        <v>77.918558223729562</v>
      </c>
      <c r="E24" s="50">
        <v>75.494933010993435</v>
      </c>
      <c r="F24" s="75"/>
    </row>
    <row r="25" spans="2:7">
      <c r="C25" s="47" t="s">
        <v>75</v>
      </c>
      <c r="D25" s="50">
        <v>81.663094846308198</v>
      </c>
      <c r="E25" s="50">
        <v>74.022457775165194</v>
      </c>
      <c r="F25" s="75"/>
      <c r="G25" s="75"/>
    </row>
    <row r="26" spans="2:7">
      <c r="C26" s="47" t="s">
        <v>76</v>
      </c>
      <c r="D26" s="50">
        <v>60.875797363006953</v>
      </c>
      <c r="E26" s="50">
        <v>73.455096819518843</v>
      </c>
      <c r="F26" s="75"/>
      <c r="G26" s="75"/>
    </row>
    <row r="27" spans="2:7">
      <c r="C27" s="47" t="s">
        <v>77</v>
      </c>
      <c r="D27" s="50">
        <v>75.21308615093551</v>
      </c>
      <c r="E27" s="50">
        <v>66.522545366014867</v>
      </c>
      <c r="F27" s="75"/>
      <c r="G27" s="75"/>
    </row>
    <row r="28" spans="2:7">
      <c r="C28" s="47" t="s">
        <v>78</v>
      </c>
      <c r="D28" s="50">
        <v>69.537312853130985</v>
      </c>
      <c r="E28" s="50">
        <v>65.115379694945489</v>
      </c>
      <c r="F28" s="75"/>
      <c r="G28" s="75"/>
    </row>
    <row r="29" spans="2:7">
      <c r="C29" s="47" t="s">
        <v>79</v>
      </c>
      <c r="D29" s="50">
        <v>75.759749257013283</v>
      </c>
      <c r="E29" s="50">
        <v>63.230149361285825</v>
      </c>
      <c r="F29" s="75"/>
      <c r="G29" s="75"/>
    </row>
    <row r="30" spans="2:7">
      <c r="C30" s="47" t="s">
        <v>80</v>
      </c>
      <c r="D30" s="50">
        <v>58.622669689557441</v>
      </c>
      <c r="E30" s="50">
        <v>58.090240890110564</v>
      </c>
      <c r="F30" s="75"/>
      <c r="G30" s="75"/>
    </row>
    <row r="31" spans="2:7">
      <c r="D31" s="74"/>
      <c r="E31" s="74"/>
      <c r="F31" s="75"/>
      <c r="G31" s="75"/>
    </row>
  </sheetData>
  <sortState ref="J140:L159">
    <sortCondition descending="1" ref="L140:L159"/>
  </sortState>
  <mergeCells count="2">
    <mergeCell ref="C8:E8"/>
    <mergeCell ref="D9:E9"/>
  </mergeCells>
  <pageMargins left="0.7" right="0.7" top="0.75" bottom="0.75" header="0.3" footer="0.3"/>
  <pageSetup paperSize="9" scale="37" orientation="landscape" r:id="rId1"/>
  <ignoredErrors>
    <ignoredError sqref="S4:AU6 T3:V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Normal="100" workbookViewId="0">
      <selection activeCell="J14" sqref="J14"/>
    </sheetView>
  </sheetViews>
  <sheetFormatPr defaultRowHeight="14.4"/>
  <cols>
    <col min="1" max="1" width="3.33203125" style="18" customWidth="1"/>
    <col min="2" max="3" width="8.33203125" style="20" customWidth="1"/>
    <col min="4" max="4" width="10.6640625" style="20" customWidth="1"/>
    <col min="5" max="8" width="8.33203125" style="20" customWidth="1"/>
    <col min="19" max="19" width="8.6640625" customWidth="1"/>
  </cols>
  <sheetData>
    <row r="1" spans="2:15" ht="12" customHeight="1"/>
    <row r="2" spans="2:15">
      <c r="J2" s="43" t="s">
        <v>236</v>
      </c>
    </row>
    <row r="3" spans="2:15" ht="36">
      <c r="B3" s="82"/>
      <c r="C3" s="82"/>
      <c r="D3" s="155" t="s">
        <v>81</v>
      </c>
      <c r="E3" s="155" t="s">
        <v>82</v>
      </c>
      <c r="F3" s="155" t="s">
        <v>83</v>
      </c>
      <c r="G3" s="155" t="s">
        <v>84</v>
      </c>
      <c r="H3" s="155" t="s">
        <v>85</v>
      </c>
    </row>
    <row r="4" spans="2:15">
      <c r="B4" s="82">
        <v>1951</v>
      </c>
      <c r="C4" s="82" t="s">
        <v>13</v>
      </c>
      <c r="D4" s="156">
        <v>18.938053097345133</v>
      </c>
      <c r="E4" s="156">
        <v>74.601769911504419</v>
      </c>
      <c r="F4" s="156">
        <v>3.4513274336283186</v>
      </c>
      <c r="G4" s="156">
        <v>2.3893805309734515</v>
      </c>
      <c r="H4" s="156">
        <v>0.61946902654867253</v>
      </c>
    </row>
    <row r="5" spans="2:15">
      <c r="B5" s="82"/>
      <c r="C5" s="82" t="s">
        <v>14</v>
      </c>
      <c r="D5" s="156">
        <v>12.898040235455399</v>
      </c>
      <c r="E5" s="156">
        <v>76.896527268858904</v>
      </c>
      <c r="F5" s="156">
        <v>5.9454859223186212</v>
      </c>
      <c r="G5" s="156">
        <v>3.2623342237772155</v>
      </c>
      <c r="H5" s="156">
        <v>0.99761234958984424</v>
      </c>
    </row>
    <row r="6" spans="2:15">
      <c r="B6" s="82" t="s">
        <v>86</v>
      </c>
      <c r="C6" s="82"/>
      <c r="D6" s="82"/>
      <c r="E6" s="82"/>
      <c r="F6" s="156"/>
      <c r="G6" s="156"/>
      <c r="H6" s="156"/>
    </row>
    <row r="7" spans="2:15">
      <c r="B7" s="82">
        <v>2024</v>
      </c>
      <c r="C7" s="82" t="s">
        <v>13</v>
      </c>
      <c r="D7" s="156">
        <v>0.41981528127623846</v>
      </c>
      <c r="E7" s="156">
        <v>16.204869857262803</v>
      </c>
      <c r="F7" s="156">
        <v>26.028547439126786</v>
      </c>
      <c r="G7" s="156">
        <v>39.378673383711167</v>
      </c>
      <c r="H7" s="156">
        <v>17.968094038623008</v>
      </c>
      <c r="I7" s="5"/>
    </row>
    <row r="8" spans="2:15">
      <c r="B8" s="82"/>
      <c r="C8" s="82" t="s">
        <v>14</v>
      </c>
      <c r="D8" s="156">
        <v>0.49350460846215255</v>
      </c>
      <c r="E8" s="156">
        <v>16.612236011321578</v>
      </c>
      <c r="F8" s="156">
        <v>28.623267290804851</v>
      </c>
      <c r="G8" s="156">
        <v>37.4283329704623</v>
      </c>
      <c r="H8" s="156">
        <v>16.840844763770956</v>
      </c>
      <c r="I8" s="5"/>
    </row>
    <row r="10" spans="2:15">
      <c r="E10" s="45"/>
    </row>
    <row r="11" spans="2:15">
      <c r="E11" s="45"/>
    </row>
    <row r="13" spans="2:15">
      <c r="J13" s="35" t="s">
        <v>15</v>
      </c>
    </row>
    <row r="14" spans="2:15">
      <c r="J14" s="35" t="s">
        <v>87</v>
      </c>
    </row>
    <row r="16" spans="2:15">
      <c r="B16" s="127"/>
      <c r="C16" s="127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2:15">
      <c r="C17" s="108"/>
      <c r="D17" s="129"/>
      <c r="E17" s="129"/>
      <c r="F17" s="129"/>
      <c r="G17" s="129"/>
      <c r="H17" s="129"/>
      <c r="I17" s="129"/>
      <c r="J17" s="129"/>
      <c r="K17" s="108"/>
      <c r="L17" s="108"/>
      <c r="M17" s="108"/>
      <c r="N17" s="108"/>
      <c r="O17" s="108"/>
    </row>
    <row r="18" spans="2:15">
      <c r="C18" s="130"/>
      <c r="D18" s="129"/>
      <c r="E18" s="129"/>
      <c r="F18" s="129"/>
      <c r="G18" s="129"/>
      <c r="H18" s="129"/>
      <c r="I18" s="129"/>
      <c r="J18" s="129"/>
      <c r="K18" s="108"/>
      <c r="L18" s="108"/>
      <c r="M18" s="108"/>
      <c r="N18" s="108"/>
      <c r="O18" s="108"/>
    </row>
    <row r="30" spans="2:15">
      <c r="B30" s="107"/>
      <c r="C30" s="107"/>
      <c r="D30" s="107"/>
      <c r="E30" s="107"/>
      <c r="F30" s="107"/>
      <c r="G30" s="107"/>
      <c r="H30" s="107"/>
      <c r="I30" s="108"/>
      <c r="J30" s="108"/>
      <c r="K30" s="108"/>
      <c r="L30" s="108"/>
      <c r="M30" s="108"/>
      <c r="N30" s="108"/>
      <c r="O30" s="108"/>
    </row>
    <row r="31" spans="2:15">
      <c r="B31" s="107"/>
      <c r="C31" s="107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</row>
    <row r="32" spans="2:15">
      <c r="B32" s="107"/>
      <c r="C32" s="107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</row>
    <row r="33" spans="2:15">
      <c r="B33" s="107"/>
      <c r="C33" s="107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</row>
    <row r="34" spans="2:15">
      <c r="B34" s="107"/>
      <c r="C34" s="107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</row>
    <row r="35" spans="2:15">
      <c r="B35" s="107"/>
      <c r="C35" s="107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</row>
  </sheetData>
  <pageMargins left="0.7" right="0.7" top="0.75" bottom="0.75" header="0.3" footer="0.3"/>
  <pageSetup paperSize="9" scale="6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29"/>
  <sheetViews>
    <sheetView zoomScaleNormal="100" workbookViewId="0">
      <selection activeCell="U9" sqref="U9"/>
    </sheetView>
  </sheetViews>
  <sheetFormatPr defaultColWidth="9" defaultRowHeight="12"/>
  <cols>
    <col min="1" max="1" width="3.33203125" style="20" customWidth="1"/>
    <col min="2" max="3" width="7.33203125" style="12" customWidth="1"/>
    <col min="4" max="5" width="10.33203125" style="12" customWidth="1"/>
    <col min="6" max="6" width="11.44140625" style="12" customWidth="1"/>
    <col min="7" max="7" width="5.6640625" style="12" customWidth="1"/>
    <col min="8" max="8" width="10.33203125" style="12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3" customWidth="1"/>
    <col min="22" max="22" width="18.6640625" style="13" customWidth="1"/>
    <col min="23" max="23" width="6.6640625" style="13" customWidth="1"/>
    <col min="24" max="24" width="8.33203125" style="13" hidden="1" customWidth="1"/>
    <col min="25" max="25" width="0" style="13" hidden="1" customWidth="1"/>
    <col min="26" max="26" width="9" style="13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3"/>
    <col min="247" max="247" width="5.33203125" style="13" customWidth="1"/>
    <col min="248" max="248" width="6.6640625" style="13" customWidth="1"/>
    <col min="249" max="250" width="7.33203125" style="13" customWidth="1"/>
    <col min="251" max="251" width="6.6640625" style="13" customWidth="1"/>
    <col min="252" max="252" width="7.33203125" style="13" customWidth="1"/>
    <col min="253" max="253" width="0.6640625" style="13" customWidth="1"/>
    <col min="254" max="255" width="7.33203125" style="13" customWidth="1"/>
    <col min="256" max="256" width="6.6640625" style="13" customWidth="1"/>
    <col min="257" max="257" width="0.6640625" style="13" customWidth="1"/>
    <col min="258" max="260" width="7.33203125" style="13" customWidth="1"/>
    <col min="261" max="261" width="6.6640625" style="13" customWidth="1"/>
    <col min="262" max="263" width="0" style="13" hidden="1" customWidth="1"/>
    <col min="264" max="502" width="9" style="13"/>
    <col min="503" max="503" width="5.33203125" style="13" customWidth="1"/>
    <col min="504" max="504" width="6.6640625" style="13" customWidth="1"/>
    <col min="505" max="506" width="7.33203125" style="13" customWidth="1"/>
    <col min="507" max="507" width="6.6640625" style="13" customWidth="1"/>
    <col min="508" max="508" width="7.33203125" style="13" customWidth="1"/>
    <col min="509" max="509" width="0.6640625" style="13" customWidth="1"/>
    <col min="510" max="511" width="7.33203125" style="13" customWidth="1"/>
    <col min="512" max="512" width="6.6640625" style="13" customWidth="1"/>
    <col min="513" max="513" width="0.6640625" style="13" customWidth="1"/>
    <col min="514" max="516" width="7.33203125" style="13" customWidth="1"/>
    <col min="517" max="517" width="6.6640625" style="13" customWidth="1"/>
    <col min="518" max="519" width="0" style="13" hidden="1" customWidth="1"/>
    <col min="520" max="758" width="9" style="13"/>
    <col min="759" max="759" width="5.33203125" style="13" customWidth="1"/>
    <col min="760" max="760" width="6.6640625" style="13" customWidth="1"/>
    <col min="761" max="762" width="7.33203125" style="13" customWidth="1"/>
    <col min="763" max="763" width="6.6640625" style="13" customWidth="1"/>
    <col min="764" max="764" width="7.33203125" style="13" customWidth="1"/>
    <col min="765" max="765" width="0.6640625" style="13" customWidth="1"/>
    <col min="766" max="767" width="7.33203125" style="13" customWidth="1"/>
    <col min="768" max="768" width="6.6640625" style="13" customWidth="1"/>
    <col min="769" max="769" width="0.6640625" style="13" customWidth="1"/>
    <col min="770" max="772" width="7.3320312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33203125" style="13" customWidth="1"/>
    <col min="1016" max="1016" width="6.6640625" style="13" customWidth="1"/>
    <col min="1017" max="1018" width="7.33203125" style="13" customWidth="1"/>
    <col min="1019" max="1019" width="6.6640625" style="13" customWidth="1"/>
    <col min="1020" max="1020" width="7.33203125" style="13" customWidth="1"/>
    <col min="1021" max="1021" width="0.6640625" style="13" customWidth="1"/>
    <col min="1022" max="1023" width="7.33203125" style="13" customWidth="1"/>
    <col min="1024" max="1024" width="6.6640625" style="13" customWidth="1"/>
    <col min="1025" max="1025" width="0.6640625" style="13" customWidth="1"/>
    <col min="1026" max="1028" width="7.3320312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33203125" style="13" customWidth="1"/>
    <col min="1272" max="1272" width="6.6640625" style="13" customWidth="1"/>
    <col min="1273" max="1274" width="7.33203125" style="13" customWidth="1"/>
    <col min="1275" max="1275" width="6.6640625" style="13" customWidth="1"/>
    <col min="1276" max="1276" width="7.33203125" style="13" customWidth="1"/>
    <col min="1277" max="1277" width="0.6640625" style="13" customWidth="1"/>
    <col min="1278" max="1279" width="7.33203125" style="13" customWidth="1"/>
    <col min="1280" max="1280" width="6.6640625" style="13" customWidth="1"/>
    <col min="1281" max="1281" width="0.6640625" style="13" customWidth="1"/>
    <col min="1282" max="1284" width="7.3320312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33203125" style="13" customWidth="1"/>
    <col min="1528" max="1528" width="6.6640625" style="13" customWidth="1"/>
    <col min="1529" max="1530" width="7.33203125" style="13" customWidth="1"/>
    <col min="1531" max="1531" width="6.6640625" style="13" customWidth="1"/>
    <col min="1532" max="1532" width="7.33203125" style="13" customWidth="1"/>
    <col min="1533" max="1533" width="0.6640625" style="13" customWidth="1"/>
    <col min="1534" max="1535" width="7.33203125" style="13" customWidth="1"/>
    <col min="1536" max="1536" width="6.6640625" style="13" customWidth="1"/>
    <col min="1537" max="1537" width="0.6640625" style="13" customWidth="1"/>
    <col min="1538" max="1540" width="7.3320312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33203125" style="13" customWidth="1"/>
    <col min="1784" max="1784" width="6.6640625" style="13" customWidth="1"/>
    <col min="1785" max="1786" width="7.33203125" style="13" customWidth="1"/>
    <col min="1787" max="1787" width="6.6640625" style="13" customWidth="1"/>
    <col min="1788" max="1788" width="7.33203125" style="13" customWidth="1"/>
    <col min="1789" max="1789" width="0.6640625" style="13" customWidth="1"/>
    <col min="1790" max="1791" width="7.33203125" style="13" customWidth="1"/>
    <col min="1792" max="1792" width="6.6640625" style="13" customWidth="1"/>
    <col min="1793" max="1793" width="0.6640625" style="13" customWidth="1"/>
    <col min="1794" max="1796" width="7.3320312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33203125" style="13" customWidth="1"/>
    <col min="2040" max="2040" width="6.6640625" style="13" customWidth="1"/>
    <col min="2041" max="2042" width="7.33203125" style="13" customWidth="1"/>
    <col min="2043" max="2043" width="6.6640625" style="13" customWidth="1"/>
    <col min="2044" max="2044" width="7.33203125" style="13" customWidth="1"/>
    <col min="2045" max="2045" width="0.6640625" style="13" customWidth="1"/>
    <col min="2046" max="2047" width="7.33203125" style="13" customWidth="1"/>
    <col min="2048" max="2048" width="6.6640625" style="13" customWidth="1"/>
    <col min="2049" max="2049" width="0.6640625" style="13" customWidth="1"/>
    <col min="2050" max="2052" width="7.3320312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33203125" style="13" customWidth="1"/>
    <col min="2296" max="2296" width="6.6640625" style="13" customWidth="1"/>
    <col min="2297" max="2298" width="7.33203125" style="13" customWidth="1"/>
    <col min="2299" max="2299" width="6.6640625" style="13" customWidth="1"/>
    <col min="2300" max="2300" width="7.33203125" style="13" customWidth="1"/>
    <col min="2301" max="2301" width="0.6640625" style="13" customWidth="1"/>
    <col min="2302" max="2303" width="7.33203125" style="13" customWidth="1"/>
    <col min="2304" max="2304" width="6.6640625" style="13" customWidth="1"/>
    <col min="2305" max="2305" width="0.6640625" style="13" customWidth="1"/>
    <col min="2306" max="2308" width="7.3320312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33203125" style="13" customWidth="1"/>
    <col min="2552" max="2552" width="6.6640625" style="13" customWidth="1"/>
    <col min="2553" max="2554" width="7.33203125" style="13" customWidth="1"/>
    <col min="2555" max="2555" width="6.6640625" style="13" customWidth="1"/>
    <col min="2556" max="2556" width="7.33203125" style="13" customWidth="1"/>
    <col min="2557" max="2557" width="0.6640625" style="13" customWidth="1"/>
    <col min="2558" max="2559" width="7.33203125" style="13" customWidth="1"/>
    <col min="2560" max="2560" width="6.6640625" style="13" customWidth="1"/>
    <col min="2561" max="2561" width="0.6640625" style="13" customWidth="1"/>
    <col min="2562" max="2564" width="7.3320312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33203125" style="13" customWidth="1"/>
    <col min="2808" max="2808" width="6.6640625" style="13" customWidth="1"/>
    <col min="2809" max="2810" width="7.33203125" style="13" customWidth="1"/>
    <col min="2811" max="2811" width="6.6640625" style="13" customWidth="1"/>
    <col min="2812" max="2812" width="7.33203125" style="13" customWidth="1"/>
    <col min="2813" max="2813" width="0.6640625" style="13" customWidth="1"/>
    <col min="2814" max="2815" width="7.33203125" style="13" customWidth="1"/>
    <col min="2816" max="2816" width="6.6640625" style="13" customWidth="1"/>
    <col min="2817" max="2817" width="0.6640625" style="13" customWidth="1"/>
    <col min="2818" max="2820" width="7.3320312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33203125" style="13" customWidth="1"/>
    <col min="3064" max="3064" width="6.6640625" style="13" customWidth="1"/>
    <col min="3065" max="3066" width="7.33203125" style="13" customWidth="1"/>
    <col min="3067" max="3067" width="6.6640625" style="13" customWidth="1"/>
    <col min="3068" max="3068" width="7.33203125" style="13" customWidth="1"/>
    <col min="3069" max="3069" width="0.6640625" style="13" customWidth="1"/>
    <col min="3070" max="3071" width="7.33203125" style="13" customWidth="1"/>
    <col min="3072" max="3072" width="6.6640625" style="13" customWidth="1"/>
    <col min="3073" max="3073" width="0.6640625" style="13" customWidth="1"/>
    <col min="3074" max="3076" width="7.3320312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33203125" style="13" customWidth="1"/>
    <col min="3320" max="3320" width="6.6640625" style="13" customWidth="1"/>
    <col min="3321" max="3322" width="7.33203125" style="13" customWidth="1"/>
    <col min="3323" max="3323" width="6.6640625" style="13" customWidth="1"/>
    <col min="3324" max="3324" width="7.33203125" style="13" customWidth="1"/>
    <col min="3325" max="3325" width="0.6640625" style="13" customWidth="1"/>
    <col min="3326" max="3327" width="7.33203125" style="13" customWidth="1"/>
    <col min="3328" max="3328" width="6.6640625" style="13" customWidth="1"/>
    <col min="3329" max="3329" width="0.6640625" style="13" customWidth="1"/>
    <col min="3330" max="3332" width="7.3320312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33203125" style="13" customWidth="1"/>
    <col min="3576" max="3576" width="6.6640625" style="13" customWidth="1"/>
    <col min="3577" max="3578" width="7.33203125" style="13" customWidth="1"/>
    <col min="3579" max="3579" width="6.6640625" style="13" customWidth="1"/>
    <col min="3580" max="3580" width="7.33203125" style="13" customWidth="1"/>
    <col min="3581" max="3581" width="0.6640625" style="13" customWidth="1"/>
    <col min="3582" max="3583" width="7.33203125" style="13" customWidth="1"/>
    <col min="3584" max="3584" width="6.6640625" style="13" customWidth="1"/>
    <col min="3585" max="3585" width="0.6640625" style="13" customWidth="1"/>
    <col min="3586" max="3588" width="7.3320312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33203125" style="13" customWidth="1"/>
    <col min="3832" max="3832" width="6.6640625" style="13" customWidth="1"/>
    <col min="3833" max="3834" width="7.33203125" style="13" customWidth="1"/>
    <col min="3835" max="3835" width="6.6640625" style="13" customWidth="1"/>
    <col min="3836" max="3836" width="7.33203125" style="13" customWidth="1"/>
    <col min="3837" max="3837" width="0.6640625" style="13" customWidth="1"/>
    <col min="3838" max="3839" width="7.33203125" style="13" customWidth="1"/>
    <col min="3840" max="3840" width="6.6640625" style="13" customWidth="1"/>
    <col min="3841" max="3841" width="0.6640625" style="13" customWidth="1"/>
    <col min="3842" max="3844" width="7.3320312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33203125" style="13" customWidth="1"/>
    <col min="4088" max="4088" width="6.6640625" style="13" customWidth="1"/>
    <col min="4089" max="4090" width="7.33203125" style="13" customWidth="1"/>
    <col min="4091" max="4091" width="6.6640625" style="13" customWidth="1"/>
    <col min="4092" max="4092" width="7.33203125" style="13" customWidth="1"/>
    <col min="4093" max="4093" width="0.6640625" style="13" customWidth="1"/>
    <col min="4094" max="4095" width="7.33203125" style="13" customWidth="1"/>
    <col min="4096" max="4096" width="6.6640625" style="13" customWidth="1"/>
    <col min="4097" max="4097" width="0.6640625" style="13" customWidth="1"/>
    <col min="4098" max="4100" width="7.3320312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33203125" style="13" customWidth="1"/>
    <col min="4344" max="4344" width="6.6640625" style="13" customWidth="1"/>
    <col min="4345" max="4346" width="7.33203125" style="13" customWidth="1"/>
    <col min="4347" max="4347" width="6.6640625" style="13" customWidth="1"/>
    <col min="4348" max="4348" width="7.33203125" style="13" customWidth="1"/>
    <col min="4349" max="4349" width="0.6640625" style="13" customWidth="1"/>
    <col min="4350" max="4351" width="7.33203125" style="13" customWidth="1"/>
    <col min="4352" max="4352" width="6.6640625" style="13" customWidth="1"/>
    <col min="4353" max="4353" width="0.6640625" style="13" customWidth="1"/>
    <col min="4354" max="4356" width="7.3320312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33203125" style="13" customWidth="1"/>
    <col min="4600" max="4600" width="6.6640625" style="13" customWidth="1"/>
    <col min="4601" max="4602" width="7.33203125" style="13" customWidth="1"/>
    <col min="4603" max="4603" width="6.6640625" style="13" customWidth="1"/>
    <col min="4604" max="4604" width="7.33203125" style="13" customWidth="1"/>
    <col min="4605" max="4605" width="0.6640625" style="13" customWidth="1"/>
    <col min="4606" max="4607" width="7.33203125" style="13" customWidth="1"/>
    <col min="4608" max="4608" width="6.6640625" style="13" customWidth="1"/>
    <col min="4609" max="4609" width="0.6640625" style="13" customWidth="1"/>
    <col min="4610" max="4612" width="7.3320312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33203125" style="13" customWidth="1"/>
    <col min="4856" max="4856" width="6.6640625" style="13" customWidth="1"/>
    <col min="4857" max="4858" width="7.33203125" style="13" customWidth="1"/>
    <col min="4859" max="4859" width="6.6640625" style="13" customWidth="1"/>
    <col min="4860" max="4860" width="7.33203125" style="13" customWidth="1"/>
    <col min="4861" max="4861" width="0.6640625" style="13" customWidth="1"/>
    <col min="4862" max="4863" width="7.33203125" style="13" customWidth="1"/>
    <col min="4864" max="4864" width="6.6640625" style="13" customWidth="1"/>
    <col min="4865" max="4865" width="0.6640625" style="13" customWidth="1"/>
    <col min="4866" max="4868" width="7.3320312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33203125" style="13" customWidth="1"/>
    <col min="5112" max="5112" width="6.6640625" style="13" customWidth="1"/>
    <col min="5113" max="5114" width="7.33203125" style="13" customWidth="1"/>
    <col min="5115" max="5115" width="6.6640625" style="13" customWidth="1"/>
    <col min="5116" max="5116" width="7.33203125" style="13" customWidth="1"/>
    <col min="5117" max="5117" width="0.6640625" style="13" customWidth="1"/>
    <col min="5118" max="5119" width="7.33203125" style="13" customWidth="1"/>
    <col min="5120" max="5120" width="6.6640625" style="13" customWidth="1"/>
    <col min="5121" max="5121" width="0.6640625" style="13" customWidth="1"/>
    <col min="5122" max="5124" width="7.3320312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33203125" style="13" customWidth="1"/>
    <col min="5368" max="5368" width="6.6640625" style="13" customWidth="1"/>
    <col min="5369" max="5370" width="7.33203125" style="13" customWidth="1"/>
    <col min="5371" max="5371" width="6.6640625" style="13" customWidth="1"/>
    <col min="5372" max="5372" width="7.33203125" style="13" customWidth="1"/>
    <col min="5373" max="5373" width="0.6640625" style="13" customWidth="1"/>
    <col min="5374" max="5375" width="7.33203125" style="13" customWidth="1"/>
    <col min="5376" max="5376" width="6.6640625" style="13" customWidth="1"/>
    <col min="5377" max="5377" width="0.6640625" style="13" customWidth="1"/>
    <col min="5378" max="5380" width="7.3320312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33203125" style="13" customWidth="1"/>
    <col min="5624" max="5624" width="6.6640625" style="13" customWidth="1"/>
    <col min="5625" max="5626" width="7.33203125" style="13" customWidth="1"/>
    <col min="5627" max="5627" width="6.6640625" style="13" customWidth="1"/>
    <col min="5628" max="5628" width="7.33203125" style="13" customWidth="1"/>
    <col min="5629" max="5629" width="0.6640625" style="13" customWidth="1"/>
    <col min="5630" max="5631" width="7.33203125" style="13" customWidth="1"/>
    <col min="5632" max="5632" width="6.6640625" style="13" customWidth="1"/>
    <col min="5633" max="5633" width="0.6640625" style="13" customWidth="1"/>
    <col min="5634" max="5636" width="7.3320312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33203125" style="13" customWidth="1"/>
    <col min="5880" max="5880" width="6.6640625" style="13" customWidth="1"/>
    <col min="5881" max="5882" width="7.33203125" style="13" customWidth="1"/>
    <col min="5883" max="5883" width="6.6640625" style="13" customWidth="1"/>
    <col min="5884" max="5884" width="7.33203125" style="13" customWidth="1"/>
    <col min="5885" max="5885" width="0.6640625" style="13" customWidth="1"/>
    <col min="5886" max="5887" width="7.33203125" style="13" customWidth="1"/>
    <col min="5888" max="5888" width="6.6640625" style="13" customWidth="1"/>
    <col min="5889" max="5889" width="0.6640625" style="13" customWidth="1"/>
    <col min="5890" max="5892" width="7.3320312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33203125" style="13" customWidth="1"/>
    <col min="6136" max="6136" width="6.6640625" style="13" customWidth="1"/>
    <col min="6137" max="6138" width="7.33203125" style="13" customWidth="1"/>
    <col min="6139" max="6139" width="6.6640625" style="13" customWidth="1"/>
    <col min="6140" max="6140" width="7.33203125" style="13" customWidth="1"/>
    <col min="6141" max="6141" width="0.6640625" style="13" customWidth="1"/>
    <col min="6142" max="6143" width="7.33203125" style="13" customWidth="1"/>
    <col min="6144" max="6144" width="6.6640625" style="13" customWidth="1"/>
    <col min="6145" max="6145" width="0.6640625" style="13" customWidth="1"/>
    <col min="6146" max="6148" width="7.3320312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33203125" style="13" customWidth="1"/>
    <col min="6392" max="6392" width="6.6640625" style="13" customWidth="1"/>
    <col min="6393" max="6394" width="7.33203125" style="13" customWidth="1"/>
    <col min="6395" max="6395" width="6.6640625" style="13" customWidth="1"/>
    <col min="6396" max="6396" width="7.33203125" style="13" customWidth="1"/>
    <col min="6397" max="6397" width="0.6640625" style="13" customWidth="1"/>
    <col min="6398" max="6399" width="7.33203125" style="13" customWidth="1"/>
    <col min="6400" max="6400" width="6.6640625" style="13" customWidth="1"/>
    <col min="6401" max="6401" width="0.6640625" style="13" customWidth="1"/>
    <col min="6402" max="6404" width="7.3320312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33203125" style="13" customWidth="1"/>
    <col min="6648" max="6648" width="6.6640625" style="13" customWidth="1"/>
    <col min="6649" max="6650" width="7.33203125" style="13" customWidth="1"/>
    <col min="6651" max="6651" width="6.6640625" style="13" customWidth="1"/>
    <col min="6652" max="6652" width="7.33203125" style="13" customWidth="1"/>
    <col min="6653" max="6653" width="0.6640625" style="13" customWidth="1"/>
    <col min="6654" max="6655" width="7.33203125" style="13" customWidth="1"/>
    <col min="6656" max="6656" width="6.6640625" style="13" customWidth="1"/>
    <col min="6657" max="6657" width="0.6640625" style="13" customWidth="1"/>
    <col min="6658" max="6660" width="7.3320312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33203125" style="13" customWidth="1"/>
    <col min="6904" max="6904" width="6.6640625" style="13" customWidth="1"/>
    <col min="6905" max="6906" width="7.33203125" style="13" customWidth="1"/>
    <col min="6907" max="6907" width="6.6640625" style="13" customWidth="1"/>
    <col min="6908" max="6908" width="7.33203125" style="13" customWidth="1"/>
    <col min="6909" max="6909" width="0.6640625" style="13" customWidth="1"/>
    <col min="6910" max="6911" width="7.33203125" style="13" customWidth="1"/>
    <col min="6912" max="6912" width="6.6640625" style="13" customWidth="1"/>
    <col min="6913" max="6913" width="0.6640625" style="13" customWidth="1"/>
    <col min="6914" max="6916" width="7.3320312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33203125" style="13" customWidth="1"/>
    <col min="7160" max="7160" width="6.6640625" style="13" customWidth="1"/>
    <col min="7161" max="7162" width="7.33203125" style="13" customWidth="1"/>
    <col min="7163" max="7163" width="6.6640625" style="13" customWidth="1"/>
    <col min="7164" max="7164" width="7.33203125" style="13" customWidth="1"/>
    <col min="7165" max="7165" width="0.6640625" style="13" customWidth="1"/>
    <col min="7166" max="7167" width="7.33203125" style="13" customWidth="1"/>
    <col min="7168" max="7168" width="6.6640625" style="13" customWidth="1"/>
    <col min="7169" max="7169" width="0.6640625" style="13" customWidth="1"/>
    <col min="7170" max="7172" width="7.3320312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33203125" style="13" customWidth="1"/>
    <col min="7416" max="7416" width="6.6640625" style="13" customWidth="1"/>
    <col min="7417" max="7418" width="7.33203125" style="13" customWidth="1"/>
    <col min="7419" max="7419" width="6.6640625" style="13" customWidth="1"/>
    <col min="7420" max="7420" width="7.33203125" style="13" customWidth="1"/>
    <col min="7421" max="7421" width="0.6640625" style="13" customWidth="1"/>
    <col min="7422" max="7423" width="7.33203125" style="13" customWidth="1"/>
    <col min="7424" max="7424" width="6.6640625" style="13" customWidth="1"/>
    <col min="7425" max="7425" width="0.6640625" style="13" customWidth="1"/>
    <col min="7426" max="7428" width="7.3320312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33203125" style="13" customWidth="1"/>
    <col min="7672" max="7672" width="6.6640625" style="13" customWidth="1"/>
    <col min="7673" max="7674" width="7.33203125" style="13" customWidth="1"/>
    <col min="7675" max="7675" width="6.6640625" style="13" customWidth="1"/>
    <col min="7676" max="7676" width="7.33203125" style="13" customWidth="1"/>
    <col min="7677" max="7677" width="0.6640625" style="13" customWidth="1"/>
    <col min="7678" max="7679" width="7.33203125" style="13" customWidth="1"/>
    <col min="7680" max="7680" width="6.6640625" style="13" customWidth="1"/>
    <col min="7681" max="7681" width="0.6640625" style="13" customWidth="1"/>
    <col min="7682" max="7684" width="7.3320312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33203125" style="13" customWidth="1"/>
    <col min="7928" max="7928" width="6.6640625" style="13" customWidth="1"/>
    <col min="7929" max="7930" width="7.33203125" style="13" customWidth="1"/>
    <col min="7931" max="7931" width="6.6640625" style="13" customWidth="1"/>
    <col min="7932" max="7932" width="7.33203125" style="13" customWidth="1"/>
    <col min="7933" max="7933" width="0.6640625" style="13" customWidth="1"/>
    <col min="7934" max="7935" width="7.33203125" style="13" customWidth="1"/>
    <col min="7936" max="7936" width="6.6640625" style="13" customWidth="1"/>
    <col min="7937" max="7937" width="0.6640625" style="13" customWidth="1"/>
    <col min="7938" max="7940" width="7.3320312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33203125" style="13" customWidth="1"/>
    <col min="8184" max="8184" width="6.6640625" style="13" customWidth="1"/>
    <col min="8185" max="8186" width="7.33203125" style="13" customWidth="1"/>
    <col min="8187" max="8187" width="6.6640625" style="13" customWidth="1"/>
    <col min="8188" max="8188" width="7.33203125" style="13" customWidth="1"/>
    <col min="8189" max="8189" width="0.6640625" style="13" customWidth="1"/>
    <col min="8190" max="8191" width="7.33203125" style="13" customWidth="1"/>
    <col min="8192" max="8192" width="6.6640625" style="13" customWidth="1"/>
    <col min="8193" max="8193" width="0.6640625" style="13" customWidth="1"/>
    <col min="8194" max="8196" width="7.3320312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33203125" style="13" customWidth="1"/>
    <col min="8440" max="8440" width="6.6640625" style="13" customWidth="1"/>
    <col min="8441" max="8442" width="7.33203125" style="13" customWidth="1"/>
    <col min="8443" max="8443" width="6.6640625" style="13" customWidth="1"/>
    <col min="8444" max="8444" width="7.33203125" style="13" customWidth="1"/>
    <col min="8445" max="8445" width="0.6640625" style="13" customWidth="1"/>
    <col min="8446" max="8447" width="7.33203125" style="13" customWidth="1"/>
    <col min="8448" max="8448" width="6.6640625" style="13" customWidth="1"/>
    <col min="8449" max="8449" width="0.6640625" style="13" customWidth="1"/>
    <col min="8450" max="8452" width="7.3320312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33203125" style="13" customWidth="1"/>
    <col min="8696" max="8696" width="6.6640625" style="13" customWidth="1"/>
    <col min="8697" max="8698" width="7.33203125" style="13" customWidth="1"/>
    <col min="8699" max="8699" width="6.6640625" style="13" customWidth="1"/>
    <col min="8700" max="8700" width="7.33203125" style="13" customWidth="1"/>
    <col min="8701" max="8701" width="0.6640625" style="13" customWidth="1"/>
    <col min="8702" max="8703" width="7.33203125" style="13" customWidth="1"/>
    <col min="8704" max="8704" width="6.6640625" style="13" customWidth="1"/>
    <col min="8705" max="8705" width="0.6640625" style="13" customWidth="1"/>
    <col min="8706" max="8708" width="7.3320312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33203125" style="13" customWidth="1"/>
    <col min="8952" max="8952" width="6.6640625" style="13" customWidth="1"/>
    <col min="8953" max="8954" width="7.33203125" style="13" customWidth="1"/>
    <col min="8955" max="8955" width="6.6640625" style="13" customWidth="1"/>
    <col min="8956" max="8956" width="7.33203125" style="13" customWidth="1"/>
    <col min="8957" max="8957" width="0.6640625" style="13" customWidth="1"/>
    <col min="8958" max="8959" width="7.33203125" style="13" customWidth="1"/>
    <col min="8960" max="8960" width="6.6640625" style="13" customWidth="1"/>
    <col min="8961" max="8961" width="0.6640625" style="13" customWidth="1"/>
    <col min="8962" max="8964" width="7.3320312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33203125" style="13" customWidth="1"/>
    <col min="9208" max="9208" width="6.6640625" style="13" customWidth="1"/>
    <col min="9209" max="9210" width="7.33203125" style="13" customWidth="1"/>
    <col min="9211" max="9211" width="6.6640625" style="13" customWidth="1"/>
    <col min="9212" max="9212" width="7.33203125" style="13" customWidth="1"/>
    <col min="9213" max="9213" width="0.6640625" style="13" customWidth="1"/>
    <col min="9214" max="9215" width="7.33203125" style="13" customWidth="1"/>
    <col min="9216" max="9216" width="6.6640625" style="13" customWidth="1"/>
    <col min="9217" max="9217" width="0.6640625" style="13" customWidth="1"/>
    <col min="9218" max="9220" width="7.3320312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33203125" style="13" customWidth="1"/>
    <col min="9464" max="9464" width="6.6640625" style="13" customWidth="1"/>
    <col min="9465" max="9466" width="7.33203125" style="13" customWidth="1"/>
    <col min="9467" max="9467" width="6.6640625" style="13" customWidth="1"/>
    <col min="9468" max="9468" width="7.33203125" style="13" customWidth="1"/>
    <col min="9469" max="9469" width="0.6640625" style="13" customWidth="1"/>
    <col min="9470" max="9471" width="7.33203125" style="13" customWidth="1"/>
    <col min="9472" max="9472" width="6.6640625" style="13" customWidth="1"/>
    <col min="9473" max="9473" width="0.6640625" style="13" customWidth="1"/>
    <col min="9474" max="9476" width="7.3320312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33203125" style="13" customWidth="1"/>
    <col min="9720" max="9720" width="6.6640625" style="13" customWidth="1"/>
    <col min="9721" max="9722" width="7.33203125" style="13" customWidth="1"/>
    <col min="9723" max="9723" width="6.6640625" style="13" customWidth="1"/>
    <col min="9724" max="9724" width="7.33203125" style="13" customWidth="1"/>
    <col min="9725" max="9725" width="0.6640625" style="13" customWidth="1"/>
    <col min="9726" max="9727" width="7.33203125" style="13" customWidth="1"/>
    <col min="9728" max="9728" width="6.6640625" style="13" customWidth="1"/>
    <col min="9729" max="9729" width="0.6640625" style="13" customWidth="1"/>
    <col min="9730" max="9732" width="7.3320312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33203125" style="13" customWidth="1"/>
    <col min="9976" max="9976" width="6.6640625" style="13" customWidth="1"/>
    <col min="9977" max="9978" width="7.33203125" style="13" customWidth="1"/>
    <col min="9979" max="9979" width="6.6640625" style="13" customWidth="1"/>
    <col min="9980" max="9980" width="7.33203125" style="13" customWidth="1"/>
    <col min="9981" max="9981" width="0.6640625" style="13" customWidth="1"/>
    <col min="9982" max="9983" width="7.33203125" style="13" customWidth="1"/>
    <col min="9984" max="9984" width="6.6640625" style="13" customWidth="1"/>
    <col min="9985" max="9985" width="0.6640625" style="13" customWidth="1"/>
    <col min="9986" max="9988" width="7.3320312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33203125" style="13" customWidth="1"/>
    <col min="10232" max="10232" width="6.6640625" style="13" customWidth="1"/>
    <col min="10233" max="10234" width="7.33203125" style="13" customWidth="1"/>
    <col min="10235" max="10235" width="6.6640625" style="13" customWidth="1"/>
    <col min="10236" max="10236" width="7.33203125" style="13" customWidth="1"/>
    <col min="10237" max="10237" width="0.6640625" style="13" customWidth="1"/>
    <col min="10238" max="10239" width="7.33203125" style="13" customWidth="1"/>
    <col min="10240" max="10240" width="6.6640625" style="13" customWidth="1"/>
    <col min="10241" max="10241" width="0.6640625" style="13" customWidth="1"/>
    <col min="10242" max="10244" width="7.3320312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33203125" style="13" customWidth="1"/>
    <col min="10488" max="10488" width="6.6640625" style="13" customWidth="1"/>
    <col min="10489" max="10490" width="7.33203125" style="13" customWidth="1"/>
    <col min="10491" max="10491" width="6.6640625" style="13" customWidth="1"/>
    <col min="10492" max="10492" width="7.33203125" style="13" customWidth="1"/>
    <col min="10493" max="10493" width="0.6640625" style="13" customWidth="1"/>
    <col min="10494" max="10495" width="7.33203125" style="13" customWidth="1"/>
    <col min="10496" max="10496" width="6.6640625" style="13" customWidth="1"/>
    <col min="10497" max="10497" width="0.6640625" style="13" customWidth="1"/>
    <col min="10498" max="10500" width="7.3320312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33203125" style="13" customWidth="1"/>
    <col min="10744" max="10744" width="6.6640625" style="13" customWidth="1"/>
    <col min="10745" max="10746" width="7.33203125" style="13" customWidth="1"/>
    <col min="10747" max="10747" width="6.6640625" style="13" customWidth="1"/>
    <col min="10748" max="10748" width="7.33203125" style="13" customWidth="1"/>
    <col min="10749" max="10749" width="0.6640625" style="13" customWidth="1"/>
    <col min="10750" max="10751" width="7.33203125" style="13" customWidth="1"/>
    <col min="10752" max="10752" width="6.6640625" style="13" customWidth="1"/>
    <col min="10753" max="10753" width="0.6640625" style="13" customWidth="1"/>
    <col min="10754" max="10756" width="7.3320312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33203125" style="13" customWidth="1"/>
    <col min="11000" max="11000" width="6.6640625" style="13" customWidth="1"/>
    <col min="11001" max="11002" width="7.33203125" style="13" customWidth="1"/>
    <col min="11003" max="11003" width="6.6640625" style="13" customWidth="1"/>
    <col min="11004" max="11004" width="7.33203125" style="13" customWidth="1"/>
    <col min="11005" max="11005" width="0.6640625" style="13" customWidth="1"/>
    <col min="11006" max="11007" width="7.33203125" style="13" customWidth="1"/>
    <col min="11008" max="11008" width="6.6640625" style="13" customWidth="1"/>
    <col min="11009" max="11009" width="0.6640625" style="13" customWidth="1"/>
    <col min="11010" max="11012" width="7.3320312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33203125" style="13" customWidth="1"/>
    <col min="11256" max="11256" width="6.6640625" style="13" customWidth="1"/>
    <col min="11257" max="11258" width="7.33203125" style="13" customWidth="1"/>
    <col min="11259" max="11259" width="6.6640625" style="13" customWidth="1"/>
    <col min="11260" max="11260" width="7.33203125" style="13" customWidth="1"/>
    <col min="11261" max="11261" width="0.6640625" style="13" customWidth="1"/>
    <col min="11262" max="11263" width="7.33203125" style="13" customWidth="1"/>
    <col min="11264" max="11264" width="6.6640625" style="13" customWidth="1"/>
    <col min="11265" max="11265" width="0.6640625" style="13" customWidth="1"/>
    <col min="11266" max="11268" width="7.3320312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33203125" style="13" customWidth="1"/>
    <col min="11512" max="11512" width="6.6640625" style="13" customWidth="1"/>
    <col min="11513" max="11514" width="7.33203125" style="13" customWidth="1"/>
    <col min="11515" max="11515" width="6.6640625" style="13" customWidth="1"/>
    <col min="11516" max="11516" width="7.33203125" style="13" customWidth="1"/>
    <col min="11517" max="11517" width="0.6640625" style="13" customWidth="1"/>
    <col min="11518" max="11519" width="7.33203125" style="13" customWidth="1"/>
    <col min="11520" max="11520" width="6.6640625" style="13" customWidth="1"/>
    <col min="11521" max="11521" width="0.6640625" style="13" customWidth="1"/>
    <col min="11522" max="11524" width="7.3320312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33203125" style="13" customWidth="1"/>
    <col min="11768" max="11768" width="6.6640625" style="13" customWidth="1"/>
    <col min="11769" max="11770" width="7.33203125" style="13" customWidth="1"/>
    <col min="11771" max="11771" width="6.6640625" style="13" customWidth="1"/>
    <col min="11772" max="11772" width="7.33203125" style="13" customWidth="1"/>
    <col min="11773" max="11773" width="0.6640625" style="13" customWidth="1"/>
    <col min="11774" max="11775" width="7.33203125" style="13" customWidth="1"/>
    <col min="11776" max="11776" width="6.6640625" style="13" customWidth="1"/>
    <col min="11777" max="11777" width="0.6640625" style="13" customWidth="1"/>
    <col min="11778" max="11780" width="7.3320312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33203125" style="13" customWidth="1"/>
    <col min="12024" max="12024" width="6.6640625" style="13" customWidth="1"/>
    <col min="12025" max="12026" width="7.33203125" style="13" customWidth="1"/>
    <col min="12027" max="12027" width="6.6640625" style="13" customWidth="1"/>
    <col min="12028" max="12028" width="7.33203125" style="13" customWidth="1"/>
    <col min="12029" max="12029" width="0.6640625" style="13" customWidth="1"/>
    <col min="12030" max="12031" width="7.33203125" style="13" customWidth="1"/>
    <col min="12032" max="12032" width="6.6640625" style="13" customWidth="1"/>
    <col min="12033" max="12033" width="0.6640625" style="13" customWidth="1"/>
    <col min="12034" max="12036" width="7.3320312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33203125" style="13" customWidth="1"/>
    <col min="12280" max="12280" width="6.6640625" style="13" customWidth="1"/>
    <col min="12281" max="12282" width="7.33203125" style="13" customWidth="1"/>
    <col min="12283" max="12283" width="6.6640625" style="13" customWidth="1"/>
    <col min="12284" max="12284" width="7.33203125" style="13" customWidth="1"/>
    <col min="12285" max="12285" width="0.6640625" style="13" customWidth="1"/>
    <col min="12286" max="12287" width="7.33203125" style="13" customWidth="1"/>
    <col min="12288" max="12288" width="6.6640625" style="13" customWidth="1"/>
    <col min="12289" max="12289" width="0.6640625" style="13" customWidth="1"/>
    <col min="12290" max="12292" width="7.3320312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33203125" style="13" customWidth="1"/>
    <col min="12536" max="12536" width="6.6640625" style="13" customWidth="1"/>
    <col min="12537" max="12538" width="7.33203125" style="13" customWidth="1"/>
    <col min="12539" max="12539" width="6.6640625" style="13" customWidth="1"/>
    <col min="12540" max="12540" width="7.33203125" style="13" customWidth="1"/>
    <col min="12541" max="12541" width="0.6640625" style="13" customWidth="1"/>
    <col min="12542" max="12543" width="7.33203125" style="13" customWidth="1"/>
    <col min="12544" max="12544" width="6.6640625" style="13" customWidth="1"/>
    <col min="12545" max="12545" width="0.6640625" style="13" customWidth="1"/>
    <col min="12546" max="12548" width="7.3320312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33203125" style="13" customWidth="1"/>
    <col min="12792" max="12792" width="6.6640625" style="13" customWidth="1"/>
    <col min="12793" max="12794" width="7.33203125" style="13" customWidth="1"/>
    <col min="12795" max="12795" width="6.6640625" style="13" customWidth="1"/>
    <col min="12796" max="12796" width="7.33203125" style="13" customWidth="1"/>
    <col min="12797" max="12797" width="0.6640625" style="13" customWidth="1"/>
    <col min="12798" max="12799" width="7.33203125" style="13" customWidth="1"/>
    <col min="12800" max="12800" width="6.6640625" style="13" customWidth="1"/>
    <col min="12801" max="12801" width="0.6640625" style="13" customWidth="1"/>
    <col min="12802" max="12804" width="7.3320312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33203125" style="13" customWidth="1"/>
    <col min="13048" max="13048" width="6.6640625" style="13" customWidth="1"/>
    <col min="13049" max="13050" width="7.33203125" style="13" customWidth="1"/>
    <col min="13051" max="13051" width="6.6640625" style="13" customWidth="1"/>
    <col min="13052" max="13052" width="7.33203125" style="13" customWidth="1"/>
    <col min="13053" max="13053" width="0.6640625" style="13" customWidth="1"/>
    <col min="13054" max="13055" width="7.33203125" style="13" customWidth="1"/>
    <col min="13056" max="13056" width="6.6640625" style="13" customWidth="1"/>
    <col min="13057" max="13057" width="0.6640625" style="13" customWidth="1"/>
    <col min="13058" max="13060" width="7.3320312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33203125" style="13" customWidth="1"/>
    <col min="13304" max="13304" width="6.6640625" style="13" customWidth="1"/>
    <col min="13305" max="13306" width="7.33203125" style="13" customWidth="1"/>
    <col min="13307" max="13307" width="6.6640625" style="13" customWidth="1"/>
    <col min="13308" max="13308" width="7.33203125" style="13" customWidth="1"/>
    <col min="13309" max="13309" width="0.6640625" style="13" customWidth="1"/>
    <col min="13310" max="13311" width="7.33203125" style="13" customWidth="1"/>
    <col min="13312" max="13312" width="6.6640625" style="13" customWidth="1"/>
    <col min="13313" max="13313" width="0.6640625" style="13" customWidth="1"/>
    <col min="13314" max="13316" width="7.3320312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33203125" style="13" customWidth="1"/>
    <col min="13560" max="13560" width="6.6640625" style="13" customWidth="1"/>
    <col min="13561" max="13562" width="7.33203125" style="13" customWidth="1"/>
    <col min="13563" max="13563" width="6.6640625" style="13" customWidth="1"/>
    <col min="13564" max="13564" width="7.33203125" style="13" customWidth="1"/>
    <col min="13565" max="13565" width="0.6640625" style="13" customWidth="1"/>
    <col min="13566" max="13567" width="7.33203125" style="13" customWidth="1"/>
    <col min="13568" max="13568" width="6.6640625" style="13" customWidth="1"/>
    <col min="13569" max="13569" width="0.6640625" style="13" customWidth="1"/>
    <col min="13570" max="13572" width="7.3320312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33203125" style="13" customWidth="1"/>
    <col min="13816" max="13816" width="6.6640625" style="13" customWidth="1"/>
    <col min="13817" max="13818" width="7.33203125" style="13" customWidth="1"/>
    <col min="13819" max="13819" width="6.6640625" style="13" customWidth="1"/>
    <col min="13820" max="13820" width="7.33203125" style="13" customWidth="1"/>
    <col min="13821" max="13821" width="0.6640625" style="13" customWidth="1"/>
    <col min="13822" max="13823" width="7.33203125" style="13" customWidth="1"/>
    <col min="13824" max="13824" width="6.6640625" style="13" customWidth="1"/>
    <col min="13825" max="13825" width="0.6640625" style="13" customWidth="1"/>
    <col min="13826" max="13828" width="7.3320312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33203125" style="13" customWidth="1"/>
    <col min="14072" max="14072" width="6.6640625" style="13" customWidth="1"/>
    <col min="14073" max="14074" width="7.33203125" style="13" customWidth="1"/>
    <col min="14075" max="14075" width="6.6640625" style="13" customWidth="1"/>
    <col min="14076" max="14076" width="7.33203125" style="13" customWidth="1"/>
    <col min="14077" max="14077" width="0.6640625" style="13" customWidth="1"/>
    <col min="14078" max="14079" width="7.33203125" style="13" customWidth="1"/>
    <col min="14080" max="14080" width="6.6640625" style="13" customWidth="1"/>
    <col min="14081" max="14081" width="0.6640625" style="13" customWidth="1"/>
    <col min="14082" max="14084" width="7.3320312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33203125" style="13" customWidth="1"/>
    <col min="14328" max="14328" width="6.6640625" style="13" customWidth="1"/>
    <col min="14329" max="14330" width="7.33203125" style="13" customWidth="1"/>
    <col min="14331" max="14331" width="6.6640625" style="13" customWidth="1"/>
    <col min="14332" max="14332" width="7.33203125" style="13" customWidth="1"/>
    <col min="14333" max="14333" width="0.6640625" style="13" customWidth="1"/>
    <col min="14334" max="14335" width="7.33203125" style="13" customWidth="1"/>
    <col min="14336" max="14336" width="6.6640625" style="13" customWidth="1"/>
    <col min="14337" max="14337" width="0.6640625" style="13" customWidth="1"/>
    <col min="14338" max="14340" width="7.3320312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33203125" style="13" customWidth="1"/>
    <col min="14584" max="14584" width="6.6640625" style="13" customWidth="1"/>
    <col min="14585" max="14586" width="7.33203125" style="13" customWidth="1"/>
    <col min="14587" max="14587" width="6.6640625" style="13" customWidth="1"/>
    <col min="14588" max="14588" width="7.33203125" style="13" customWidth="1"/>
    <col min="14589" max="14589" width="0.6640625" style="13" customWidth="1"/>
    <col min="14590" max="14591" width="7.33203125" style="13" customWidth="1"/>
    <col min="14592" max="14592" width="6.6640625" style="13" customWidth="1"/>
    <col min="14593" max="14593" width="0.6640625" style="13" customWidth="1"/>
    <col min="14594" max="14596" width="7.3320312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33203125" style="13" customWidth="1"/>
    <col min="14840" max="14840" width="6.6640625" style="13" customWidth="1"/>
    <col min="14841" max="14842" width="7.33203125" style="13" customWidth="1"/>
    <col min="14843" max="14843" width="6.6640625" style="13" customWidth="1"/>
    <col min="14844" max="14844" width="7.33203125" style="13" customWidth="1"/>
    <col min="14845" max="14845" width="0.6640625" style="13" customWidth="1"/>
    <col min="14846" max="14847" width="7.33203125" style="13" customWidth="1"/>
    <col min="14848" max="14848" width="6.6640625" style="13" customWidth="1"/>
    <col min="14849" max="14849" width="0.6640625" style="13" customWidth="1"/>
    <col min="14850" max="14852" width="7.3320312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33203125" style="13" customWidth="1"/>
    <col min="15096" max="15096" width="6.6640625" style="13" customWidth="1"/>
    <col min="15097" max="15098" width="7.33203125" style="13" customWidth="1"/>
    <col min="15099" max="15099" width="6.6640625" style="13" customWidth="1"/>
    <col min="15100" max="15100" width="7.33203125" style="13" customWidth="1"/>
    <col min="15101" max="15101" width="0.6640625" style="13" customWidth="1"/>
    <col min="15102" max="15103" width="7.33203125" style="13" customWidth="1"/>
    <col min="15104" max="15104" width="6.6640625" style="13" customWidth="1"/>
    <col min="15105" max="15105" width="0.6640625" style="13" customWidth="1"/>
    <col min="15106" max="15108" width="7.3320312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33203125" style="13" customWidth="1"/>
    <col min="15352" max="15352" width="6.6640625" style="13" customWidth="1"/>
    <col min="15353" max="15354" width="7.33203125" style="13" customWidth="1"/>
    <col min="15355" max="15355" width="6.6640625" style="13" customWidth="1"/>
    <col min="15356" max="15356" width="7.33203125" style="13" customWidth="1"/>
    <col min="15357" max="15357" width="0.6640625" style="13" customWidth="1"/>
    <col min="15358" max="15359" width="7.33203125" style="13" customWidth="1"/>
    <col min="15360" max="15360" width="6.6640625" style="13" customWidth="1"/>
    <col min="15361" max="15361" width="0.6640625" style="13" customWidth="1"/>
    <col min="15362" max="15364" width="7.3320312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33203125" style="13" customWidth="1"/>
    <col min="15608" max="15608" width="6.6640625" style="13" customWidth="1"/>
    <col min="15609" max="15610" width="7.33203125" style="13" customWidth="1"/>
    <col min="15611" max="15611" width="6.6640625" style="13" customWidth="1"/>
    <col min="15612" max="15612" width="7.33203125" style="13" customWidth="1"/>
    <col min="15613" max="15613" width="0.6640625" style="13" customWidth="1"/>
    <col min="15614" max="15615" width="7.33203125" style="13" customWidth="1"/>
    <col min="15616" max="15616" width="6.6640625" style="13" customWidth="1"/>
    <col min="15617" max="15617" width="0.6640625" style="13" customWidth="1"/>
    <col min="15618" max="15620" width="7.3320312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33203125" style="13" customWidth="1"/>
    <col min="15864" max="15864" width="6.6640625" style="13" customWidth="1"/>
    <col min="15865" max="15866" width="7.33203125" style="13" customWidth="1"/>
    <col min="15867" max="15867" width="6.6640625" style="13" customWidth="1"/>
    <col min="15868" max="15868" width="7.33203125" style="13" customWidth="1"/>
    <col min="15869" max="15869" width="0.6640625" style="13" customWidth="1"/>
    <col min="15870" max="15871" width="7.33203125" style="13" customWidth="1"/>
    <col min="15872" max="15872" width="6.6640625" style="13" customWidth="1"/>
    <col min="15873" max="15873" width="0.6640625" style="13" customWidth="1"/>
    <col min="15874" max="15876" width="7.3320312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33203125" style="13" customWidth="1"/>
    <col min="16120" max="16120" width="6.6640625" style="13" customWidth="1"/>
    <col min="16121" max="16122" width="7.33203125" style="13" customWidth="1"/>
    <col min="16123" max="16123" width="6.6640625" style="13" customWidth="1"/>
    <col min="16124" max="16124" width="7.33203125" style="13" customWidth="1"/>
    <col min="16125" max="16125" width="0.6640625" style="13" customWidth="1"/>
    <col min="16126" max="16127" width="7.33203125" style="13" customWidth="1"/>
    <col min="16128" max="16128" width="6.6640625" style="13" customWidth="1"/>
    <col min="16129" max="16129" width="0.6640625" style="13" customWidth="1"/>
    <col min="16130" max="16132" width="7.3320312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43" t="s">
        <v>246</v>
      </c>
    </row>
    <row r="3" spans="2:11">
      <c r="B3" s="81"/>
      <c r="C3" s="81"/>
      <c r="D3" s="153" t="s">
        <v>88</v>
      </c>
      <c r="E3" s="153" t="s">
        <v>89</v>
      </c>
      <c r="F3" s="153"/>
      <c r="G3" s="153"/>
      <c r="H3" s="153" t="s">
        <v>90</v>
      </c>
    </row>
    <row r="4" spans="2:11">
      <c r="B4" s="81">
        <v>1977</v>
      </c>
      <c r="C4" s="81" t="s">
        <v>13</v>
      </c>
      <c r="D4" s="154">
        <v>71.900000000000006</v>
      </c>
      <c r="E4" s="29">
        <v>31.6</v>
      </c>
      <c r="F4" s="154"/>
      <c r="G4" s="154"/>
      <c r="H4" s="154">
        <v>51.3</v>
      </c>
    </row>
    <row r="5" spans="2:11">
      <c r="B5" s="81"/>
      <c r="C5" s="81" t="s">
        <v>14</v>
      </c>
      <c r="D5" s="154">
        <v>74.599999999999994</v>
      </c>
      <c r="E5" s="29">
        <v>33.5</v>
      </c>
      <c r="F5" s="154"/>
      <c r="G5" s="154"/>
      <c r="H5" s="154">
        <v>53.8</v>
      </c>
    </row>
    <row r="6" spans="2:11">
      <c r="B6" s="81" t="s">
        <v>86</v>
      </c>
      <c r="C6" s="81"/>
      <c r="D6" s="154"/>
      <c r="E6" s="29"/>
      <c r="F6" s="154"/>
      <c r="G6" s="154"/>
      <c r="H6" s="154"/>
    </row>
    <row r="7" spans="2:11">
      <c r="B7" s="81">
        <v>2025</v>
      </c>
      <c r="C7" s="81" t="s">
        <v>13</v>
      </c>
      <c r="D7" s="154">
        <v>72.099999999999994</v>
      </c>
      <c r="E7" s="29">
        <v>52.6</v>
      </c>
      <c r="F7" s="154"/>
      <c r="G7" s="154"/>
      <c r="H7" s="154">
        <v>62.4</v>
      </c>
    </row>
    <row r="8" spans="2:11">
      <c r="B8" s="81"/>
      <c r="C8" s="81" t="s">
        <v>14</v>
      </c>
      <c r="D8" s="154">
        <v>71.2</v>
      </c>
      <c r="E8" s="29">
        <v>53.8</v>
      </c>
      <c r="F8" s="154"/>
      <c r="G8" s="154"/>
      <c r="H8" s="154">
        <v>62.5</v>
      </c>
    </row>
    <row r="18" spans="3:11">
      <c r="K18" s="35" t="s">
        <v>91</v>
      </c>
    </row>
    <row r="19" spans="3:11">
      <c r="K19" s="35"/>
    </row>
    <row r="29" spans="3:11">
      <c r="C29" s="131"/>
      <c r="D29" s="131"/>
      <c r="E29" s="131"/>
      <c r="F29" s="131"/>
      <c r="G29" s="131"/>
      <c r="H29" s="131"/>
      <c r="I29" s="132"/>
    </row>
  </sheetData>
  <pageMargins left="0.59055118110236227" right="0.59055118110236227" top="0.78740157480314965" bottom="0.78740157480314965" header="0" footer="0"/>
  <pageSetup paperSize="9" scale="7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44"/>
  <sheetViews>
    <sheetView zoomScaleNormal="100" workbookViewId="0">
      <selection activeCell="L17" sqref="L17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5.6640625" style="20" customWidth="1"/>
    <col min="9" max="10" width="6.6640625" style="20" customWidth="1"/>
    <col min="11" max="11" width="7.44140625" style="20" customWidth="1"/>
  </cols>
  <sheetData>
    <row r="2" spans="2:29" ht="24">
      <c r="B2" s="29"/>
      <c r="C2" s="21" t="s">
        <v>92</v>
      </c>
      <c r="D2" s="21" t="s">
        <v>93</v>
      </c>
      <c r="E2" s="21" t="s">
        <v>94</v>
      </c>
      <c r="F2" s="21" t="s">
        <v>95</v>
      </c>
      <c r="G2" s="2"/>
      <c r="H2" s="21" t="s">
        <v>96</v>
      </c>
      <c r="I2" s="21" t="s">
        <v>97</v>
      </c>
      <c r="J2" s="21" t="s">
        <v>98</v>
      </c>
      <c r="L2" s="43" t="s">
        <v>200</v>
      </c>
    </row>
    <row r="3" spans="2:29">
      <c r="B3" s="51">
        <v>1861</v>
      </c>
      <c r="C3" s="149">
        <v>74.5</v>
      </c>
      <c r="D3" s="149">
        <v>69.7</v>
      </c>
      <c r="E3" s="149">
        <v>19.8</v>
      </c>
      <c r="F3" s="149">
        <v>18.100000000000001</v>
      </c>
      <c r="G3" s="150"/>
      <c r="H3" s="149">
        <v>1861</v>
      </c>
      <c r="I3" s="149">
        <v>5.7</v>
      </c>
      <c r="J3" s="149">
        <v>12.2</v>
      </c>
    </row>
    <row r="4" spans="2:29">
      <c r="B4" s="52">
        <v>1871</v>
      </c>
      <c r="C4" s="149">
        <v>76.599999999999994</v>
      </c>
      <c r="D4" s="149">
        <v>67.5</v>
      </c>
      <c r="E4" s="149">
        <v>16.899999999999999</v>
      </c>
      <c r="F4" s="149">
        <v>19.2</v>
      </c>
      <c r="G4" s="150"/>
      <c r="H4" s="151">
        <v>1871</v>
      </c>
      <c r="I4" s="149">
        <v>6.5</v>
      </c>
      <c r="J4" s="149">
        <v>13.3</v>
      </c>
    </row>
    <row r="5" spans="2:29">
      <c r="B5" s="52">
        <v>1881</v>
      </c>
      <c r="C5" s="149">
        <v>76.7</v>
      </c>
      <c r="D5" s="149">
        <v>65.400000000000006</v>
      </c>
      <c r="E5" s="149">
        <v>16.2</v>
      </c>
      <c r="F5" s="149">
        <v>20.2</v>
      </c>
      <c r="G5" s="150"/>
      <c r="H5" s="151">
        <v>1881</v>
      </c>
      <c r="I5" s="149">
        <v>7.1</v>
      </c>
      <c r="J5" s="149">
        <v>14.4</v>
      </c>
    </row>
    <row r="6" spans="2:29">
      <c r="B6" s="52">
        <v>1891</v>
      </c>
      <c r="C6" s="152"/>
      <c r="D6" s="152"/>
      <c r="E6" s="152"/>
      <c r="F6" s="152"/>
      <c r="G6" s="150"/>
      <c r="H6" s="151">
        <v>1891</v>
      </c>
      <c r="I6" s="152"/>
      <c r="J6" s="152"/>
    </row>
    <row r="7" spans="2:29">
      <c r="B7" s="52">
        <v>1901</v>
      </c>
      <c r="C7" s="149">
        <v>78.5</v>
      </c>
      <c r="D7" s="149">
        <v>61.7</v>
      </c>
      <c r="E7" s="149">
        <v>13.7</v>
      </c>
      <c r="F7" s="149">
        <v>22.3</v>
      </c>
      <c r="G7" s="150"/>
      <c r="H7" s="151">
        <v>1901</v>
      </c>
      <c r="I7" s="149">
        <v>7.8</v>
      </c>
      <c r="J7" s="149">
        <v>16</v>
      </c>
    </row>
    <row r="8" spans="2:29">
      <c r="B8" s="52">
        <v>1911</v>
      </c>
      <c r="C8" s="149">
        <v>78.3</v>
      </c>
      <c r="D8" s="149">
        <v>58.4</v>
      </c>
      <c r="E8" s="149">
        <v>12.7</v>
      </c>
      <c r="F8" s="149">
        <v>23.7</v>
      </c>
      <c r="G8" s="150"/>
      <c r="H8" s="151">
        <v>1911</v>
      </c>
      <c r="I8" s="149">
        <v>9</v>
      </c>
      <c r="J8" s="149">
        <v>17.899999999999999</v>
      </c>
    </row>
    <row r="9" spans="2:29">
      <c r="B9" s="52">
        <v>1921</v>
      </c>
      <c r="C9" s="149">
        <v>76.900000000000006</v>
      </c>
      <c r="D9" s="149">
        <v>55.7</v>
      </c>
      <c r="E9" s="149">
        <v>12.9</v>
      </c>
      <c r="F9" s="149">
        <v>24.8</v>
      </c>
      <c r="G9" s="150"/>
      <c r="H9" s="151">
        <v>1921</v>
      </c>
      <c r="I9" s="149">
        <v>10.199999999999999</v>
      </c>
      <c r="J9" s="149">
        <v>19.5</v>
      </c>
    </row>
    <row r="10" spans="2:29">
      <c r="B10" s="52">
        <v>1931</v>
      </c>
      <c r="C10" s="149">
        <v>73.900000000000006</v>
      </c>
      <c r="D10" s="149">
        <v>51.7</v>
      </c>
      <c r="E10" s="149">
        <v>14.3</v>
      </c>
      <c r="F10" s="149">
        <v>26.3</v>
      </c>
      <c r="G10" s="150"/>
      <c r="H10" s="151">
        <v>1931</v>
      </c>
      <c r="I10" s="149">
        <v>11.8</v>
      </c>
      <c r="J10" s="149">
        <v>22</v>
      </c>
    </row>
    <row r="11" spans="2:29">
      <c r="B11" s="52">
        <v>1936</v>
      </c>
      <c r="C11" s="149">
        <v>72.099999999999994</v>
      </c>
      <c r="D11" s="149">
        <v>49.4</v>
      </c>
      <c r="E11" s="149">
        <v>14.9</v>
      </c>
      <c r="F11" s="149">
        <v>27.3</v>
      </c>
      <c r="G11" s="150"/>
      <c r="H11" s="151">
        <v>1936</v>
      </c>
      <c r="I11" s="149">
        <v>13</v>
      </c>
      <c r="J11" s="149">
        <v>23.3</v>
      </c>
    </row>
    <row r="12" spans="2:29">
      <c r="B12" s="52">
        <v>1941</v>
      </c>
      <c r="C12" s="152"/>
      <c r="D12" s="152"/>
      <c r="E12" s="152"/>
      <c r="F12" s="152"/>
      <c r="G12" s="150"/>
      <c r="H12" s="151">
        <v>1941</v>
      </c>
      <c r="I12" s="152"/>
      <c r="J12" s="15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52">
        <v>1951</v>
      </c>
      <c r="C13" s="149">
        <v>64.7</v>
      </c>
      <c r="D13" s="149">
        <v>42.2</v>
      </c>
      <c r="E13" s="149">
        <v>19.8</v>
      </c>
      <c r="F13" s="149">
        <v>32.1</v>
      </c>
      <c r="G13" s="150"/>
      <c r="H13" s="151">
        <v>1951</v>
      </c>
      <c r="I13" s="149">
        <v>15.5</v>
      </c>
      <c r="J13" s="149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52">
        <v>1961</v>
      </c>
      <c r="C14" s="149">
        <v>47.4</v>
      </c>
      <c r="D14" s="149">
        <v>29</v>
      </c>
      <c r="E14" s="149">
        <v>30.3</v>
      </c>
      <c r="F14" s="149">
        <v>40.4</v>
      </c>
      <c r="G14" s="150"/>
      <c r="H14" s="151">
        <v>1961</v>
      </c>
      <c r="I14" s="149">
        <v>22.3</v>
      </c>
      <c r="J14" s="149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2">
        <v>1971</v>
      </c>
      <c r="C15" s="149">
        <v>27.6</v>
      </c>
      <c r="D15" s="149">
        <v>17.2</v>
      </c>
      <c r="E15" s="149">
        <v>37</v>
      </c>
      <c r="F15" s="149">
        <v>44.3</v>
      </c>
      <c r="G15" s="150"/>
      <c r="H15" s="151">
        <v>1971</v>
      </c>
      <c r="I15" s="149">
        <v>35.4</v>
      </c>
      <c r="J15" s="149">
        <v>38.4</v>
      </c>
    </row>
    <row r="16" spans="2:29">
      <c r="B16" s="52">
        <v>1981</v>
      </c>
      <c r="C16" s="149">
        <v>14.4</v>
      </c>
      <c r="D16" s="149">
        <v>11.1</v>
      </c>
      <c r="E16" s="149">
        <v>37.200000000000003</v>
      </c>
      <c r="F16" s="149">
        <v>39.5</v>
      </c>
      <c r="G16" s="150"/>
      <c r="H16" s="151">
        <v>1981</v>
      </c>
      <c r="I16" s="149">
        <v>48.4</v>
      </c>
      <c r="J16" s="149">
        <v>49.4</v>
      </c>
      <c r="L16" s="35" t="s">
        <v>201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B17" s="52">
        <v>1991</v>
      </c>
      <c r="C17" s="149">
        <v>9.1999999999999993</v>
      </c>
      <c r="D17" s="149">
        <v>7.6</v>
      </c>
      <c r="E17" s="149">
        <v>36.4</v>
      </c>
      <c r="F17" s="149">
        <v>35.6</v>
      </c>
      <c r="G17" s="150"/>
      <c r="H17" s="151">
        <v>1991</v>
      </c>
      <c r="I17" s="149">
        <v>54.4</v>
      </c>
      <c r="J17" s="149">
        <v>56.7</v>
      </c>
      <c r="L17" s="244" t="s">
        <v>202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B18" s="52">
        <v>2001</v>
      </c>
      <c r="C18" s="149">
        <v>6.2</v>
      </c>
      <c r="D18" s="149">
        <v>5.5</v>
      </c>
      <c r="E18" s="149">
        <v>35</v>
      </c>
      <c r="F18" s="149">
        <v>33.5</v>
      </c>
      <c r="G18" s="150"/>
      <c r="H18" s="151">
        <v>2001</v>
      </c>
      <c r="I18" s="149">
        <v>58.8</v>
      </c>
      <c r="J18" s="149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B19" s="52">
        <v>2011</v>
      </c>
      <c r="C19" s="149">
        <v>5.2</v>
      </c>
      <c r="D19" s="149">
        <v>5.5</v>
      </c>
      <c r="E19" s="149">
        <v>29.2</v>
      </c>
      <c r="F19" s="149">
        <v>27.1</v>
      </c>
      <c r="G19" s="150"/>
      <c r="H19" s="151">
        <v>2011</v>
      </c>
      <c r="I19" s="149">
        <v>65.7</v>
      </c>
      <c r="J19" s="149">
        <v>67.400000000000006</v>
      </c>
    </row>
    <row r="20" spans="1:29">
      <c r="B20" s="52">
        <v>2021</v>
      </c>
      <c r="C20" s="149">
        <v>4</v>
      </c>
      <c r="D20" s="149">
        <v>3.6</v>
      </c>
      <c r="E20" s="149">
        <v>25.6</v>
      </c>
      <c r="F20" s="149">
        <v>24.2</v>
      </c>
      <c r="G20" s="150"/>
      <c r="H20" s="151">
        <v>2021</v>
      </c>
      <c r="I20" s="149">
        <v>70.400000000000006</v>
      </c>
      <c r="J20" s="149">
        <v>72.2</v>
      </c>
    </row>
    <row r="21" spans="1:29">
      <c r="B21" s="52">
        <v>2024</v>
      </c>
      <c r="C21" s="152">
        <v>3.6</v>
      </c>
      <c r="D21" s="152">
        <v>3.4351130984197469</v>
      </c>
      <c r="E21" s="152">
        <v>25.3</v>
      </c>
      <c r="F21" s="152">
        <v>24.373506933770937</v>
      </c>
      <c r="G21" s="150"/>
      <c r="H21" s="151">
        <v>2024</v>
      </c>
      <c r="I21" s="152">
        <v>71.099999999999994</v>
      </c>
      <c r="J21" s="152">
        <v>72.19137996780934</v>
      </c>
    </row>
    <row r="22" spans="1:29">
      <c r="A22" s="20"/>
      <c r="E22" s="108"/>
      <c r="G22" s="20"/>
    </row>
    <row r="23" spans="1:29">
      <c r="C23" s="53"/>
      <c r="D23" s="53"/>
      <c r="E23" s="53"/>
      <c r="F23" s="53"/>
    </row>
    <row r="24" spans="1:29">
      <c r="C24" s="53"/>
      <c r="D24" s="53"/>
      <c r="E24" s="53"/>
      <c r="F24" s="53"/>
    </row>
    <row r="26" spans="1:29">
      <c r="C26" s="54"/>
      <c r="L26" s="108"/>
      <c r="M26" s="108"/>
      <c r="N26" s="108"/>
    </row>
    <row r="27" spans="1:29">
      <c r="L27" s="108"/>
      <c r="M27" s="108"/>
      <c r="N27" s="108"/>
    </row>
    <row r="28" spans="1:29">
      <c r="L28" s="108"/>
      <c r="M28" s="108"/>
      <c r="N28" s="108"/>
    </row>
    <row r="29" spans="1:29">
      <c r="L29" s="108"/>
      <c r="M29" s="108"/>
      <c r="N29" s="108"/>
    </row>
    <row r="30" spans="1:29">
      <c r="L30" s="108"/>
      <c r="M30" s="108"/>
      <c r="N30" s="108"/>
    </row>
    <row r="31" spans="1:29">
      <c r="L31" s="108"/>
      <c r="M31" s="108"/>
      <c r="N31" s="108"/>
    </row>
    <row r="32" spans="1:29">
      <c r="L32" s="108"/>
      <c r="M32" s="108"/>
      <c r="N32" s="108"/>
    </row>
    <row r="33" spans="12:14">
      <c r="L33" s="108"/>
      <c r="M33" s="108"/>
      <c r="N33" s="108"/>
    </row>
    <row r="34" spans="12:14">
      <c r="L34" s="108"/>
      <c r="M34" s="108"/>
      <c r="N34" s="108"/>
    </row>
    <row r="35" spans="12:14">
      <c r="L35" s="108"/>
      <c r="M35" s="108"/>
      <c r="N35" s="108"/>
    </row>
    <row r="36" spans="12:14">
      <c r="L36" s="108"/>
      <c r="M36" s="108"/>
      <c r="N36" s="108"/>
    </row>
    <row r="37" spans="12:14">
      <c r="L37" s="108"/>
      <c r="M37" s="108"/>
      <c r="N37" s="108"/>
    </row>
    <row r="38" spans="12:14">
      <c r="L38" s="108"/>
      <c r="M38" s="108"/>
      <c r="N38" s="108"/>
    </row>
    <row r="39" spans="12:14">
      <c r="L39" s="108"/>
      <c r="M39" s="108"/>
      <c r="N39" s="108"/>
    </row>
    <row r="40" spans="12:14">
      <c r="L40" s="108"/>
      <c r="M40" s="108"/>
      <c r="N40" s="108"/>
    </row>
    <row r="41" spans="12:14">
      <c r="L41" s="108"/>
      <c r="M41" s="108"/>
      <c r="N41" s="108"/>
    </row>
    <row r="42" spans="12:14">
      <c r="L42" s="108"/>
      <c r="M42" s="108"/>
      <c r="N42" s="108"/>
    </row>
    <row r="43" spans="12:14">
      <c r="L43" s="108"/>
      <c r="M43" s="108"/>
      <c r="N43" s="108"/>
    </row>
    <row r="44" spans="12:14">
      <c r="L44" s="108"/>
      <c r="M44" s="108"/>
      <c r="N44" s="108"/>
    </row>
  </sheetData>
  <pageMargins left="0.7" right="0.7" top="0.75" bottom="0.75" header="0.3" footer="0.3"/>
  <pageSetup paperSize="9" scale="7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opLeftCell="J2" zoomScaleNormal="100" workbookViewId="0">
      <selection activeCell="N3" sqref="N3"/>
    </sheetView>
  </sheetViews>
  <sheetFormatPr defaultColWidth="8.6640625" defaultRowHeight="13.2"/>
  <cols>
    <col min="1" max="1" width="3.33203125" style="18" customWidth="1"/>
    <col min="2" max="2" width="10.44140625" style="55" customWidth="1"/>
    <col min="3" max="3" width="7.6640625" style="55" customWidth="1"/>
    <col min="4" max="4" width="9.44140625" style="55" customWidth="1"/>
    <col min="5" max="5" width="3.44140625" style="55" customWidth="1"/>
    <col min="6" max="8" width="7.5546875" style="55" customWidth="1"/>
    <col min="9" max="9" width="3.6640625" style="55" customWidth="1"/>
    <col min="10" max="10" width="7.5546875" style="66" customWidth="1"/>
    <col min="11" max="12" width="5.6640625" style="66" customWidth="1"/>
    <col min="13" max="14" width="8.6640625" style="4" bestFit="1" customWidth="1"/>
    <col min="15" max="15" width="10.6640625" style="4" bestFit="1" customWidth="1"/>
    <col min="16" max="17" width="8.6640625" style="4" bestFit="1" customWidth="1"/>
    <col min="18" max="18" width="10.6640625" style="4" bestFit="1" customWidth="1"/>
    <col min="19" max="22" width="8.6640625" style="4" bestFit="1" customWidth="1"/>
    <col min="23" max="23" width="9.33203125" style="4" bestFit="1" customWidth="1"/>
    <col min="24" max="16384" width="8.6640625" style="4"/>
  </cols>
  <sheetData>
    <row r="1" spans="1:14" s="6" customFormat="1" ht="24.6" customHeight="1">
      <c r="A1" s="18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1"/>
    </row>
    <row r="2" spans="1:14" s="6" customFormat="1" ht="25.95" customHeight="1">
      <c r="A2" s="18"/>
      <c r="B2" s="256" t="s">
        <v>99</v>
      </c>
      <c r="C2" s="256"/>
      <c r="D2" s="256"/>
      <c r="E2" s="55"/>
      <c r="F2" s="257" t="s">
        <v>100</v>
      </c>
      <c r="G2" s="257"/>
      <c r="H2" s="257"/>
      <c r="I2" s="55"/>
      <c r="J2" s="257" t="s">
        <v>101</v>
      </c>
      <c r="K2" s="257"/>
      <c r="L2" s="257"/>
      <c r="M2" s="11"/>
      <c r="N2" s="43" t="s">
        <v>242</v>
      </c>
    </row>
    <row r="3" spans="1:14" s="6" customFormat="1" ht="6" customHeight="1">
      <c r="A3" s="18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11"/>
    </row>
    <row r="4" spans="1:14" s="6" customFormat="1" ht="14.4">
      <c r="A4" s="18"/>
      <c r="B4" s="56" t="s">
        <v>96</v>
      </c>
      <c r="C4" s="44" t="s">
        <v>13</v>
      </c>
      <c r="D4" s="44" t="s">
        <v>14</v>
      </c>
      <c r="E4" s="57"/>
      <c r="F4" s="56" t="s">
        <v>96</v>
      </c>
      <c r="G4" s="44" t="s">
        <v>13</v>
      </c>
      <c r="H4" s="44" t="s">
        <v>14</v>
      </c>
      <c r="I4" s="55"/>
      <c r="J4" s="56" t="s">
        <v>96</v>
      </c>
      <c r="K4" s="44" t="s">
        <v>13</v>
      </c>
      <c r="L4" s="56" t="s">
        <v>14</v>
      </c>
      <c r="M4" s="11"/>
    </row>
    <row r="5" spans="1:14" s="6" customFormat="1" ht="18" customHeight="1">
      <c r="A5" s="18"/>
      <c r="B5" s="29">
        <v>1961</v>
      </c>
      <c r="C5" s="148">
        <v>162479</v>
      </c>
      <c r="D5" s="58">
        <v>4294004</v>
      </c>
      <c r="E5" s="59"/>
      <c r="F5" s="60">
        <v>1961</v>
      </c>
      <c r="G5" s="148">
        <v>1206.2660000000001</v>
      </c>
      <c r="H5" s="58">
        <v>50623.569000000003</v>
      </c>
      <c r="I5" s="55"/>
      <c r="J5" s="61">
        <v>1961</v>
      </c>
      <c r="K5" s="62">
        <f>C5/G5</f>
        <v>134.69582994132304</v>
      </c>
      <c r="L5" s="62">
        <f>D5/H5</f>
        <v>84.82222974045942</v>
      </c>
      <c r="M5" s="11"/>
    </row>
    <row r="6" spans="1:14" s="6" customFormat="1" ht="12.75" customHeight="1">
      <c r="A6" s="18"/>
      <c r="B6" s="29">
        <v>1970</v>
      </c>
      <c r="C6" s="148">
        <v>135555</v>
      </c>
      <c r="D6" s="58">
        <v>3607298</v>
      </c>
      <c r="E6" s="59"/>
      <c r="F6" s="60">
        <v>1971</v>
      </c>
      <c r="G6" s="148">
        <v>1166.694</v>
      </c>
      <c r="H6" s="58">
        <v>54136.546999999999</v>
      </c>
      <c r="I6" s="55"/>
      <c r="J6" s="61">
        <v>1970</v>
      </c>
      <c r="K6" s="62">
        <f t="shared" ref="K6:K11" si="0">C6/G6</f>
        <v>116.18727789806067</v>
      </c>
      <c r="L6" s="62">
        <f t="shared" ref="L6:L11" si="1">D6/H6</f>
        <v>66.633322587050117</v>
      </c>
      <c r="M6" s="11"/>
    </row>
    <row r="7" spans="1:14" s="6" customFormat="1" ht="12.75" customHeight="1">
      <c r="A7" s="18"/>
      <c r="B7" s="29">
        <v>1982</v>
      </c>
      <c r="C7" s="148">
        <v>116177</v>
      </c>
      <c r="D7" s="58">
        <v>3269170</v>
      </c>
      <c r="E7" s="59"/>
      <c r="F7" s="60">
        <v>1981</v>
      </c>
      <c r="G7" s="148">
        <v>1217.7909999999999</v>
      </c>
      <c r="H7" s="58">
        <v>56556.911</v>
      </c>
      <c r="I7" s="55"/>
      <c r="J7" s="61">
        <v>1982</v>
      </c>
      <c r="K7" s="62">
        <f t="shared" si="0"/>
        <v>95.399785349045942</v>
      </c>
      <c r="L7" s="62">
        <f t="shared" si="1"/>
        <v>57.80319225708773</v>
      </c>
      <c r="M7" s="11"/>
    </row>
    <row r="8" spans="1:14" s="6" customFormat="1" ht="12.75" customHeight="1">
      <c r="A8" s="18"/>
      <c r="B8" s="29">
        <v>1990</v>
      </c>
      <c r="C8" s="148">
        <v>106780</v>
      </c>
      <c r="D8" s="58">
        <v>3023344</v>
      </c>
      <c r="E8" s="59"/>
      <c r="F8" s="60">
        <v>1991</v>
      </c>
      <c r="G8" s="148">
        <v>1249.0540000000001</v>
      </c>
      <c r="H8" s="58">
        <v>56778.031000000003</v>
      </c>
      <c r="I8" s="55"/>
      <c r="J8" s="61">
        <v>1990</v>
      </c>
      <c r="K8" s="62">
        <f t="shared" si="0"/>
        <v>85.488697846530243</v>
      </c>
      <c r="L8" s="62">
        <f t="shared" si="1"/>
        <v>53.248482674575307</v>
      </c>
      <c r="M8" s="11"/>
    </row>
    <row r="9" spans="1:14" s="6" customFormat="1" ht="12.75" customHeight="1">
      <c r="A9" s="18"/>
      <c r="B9" s="29">
        <v>2000</v>
      </c>
      <c r="C9" s="148">
        <v>76629</v>
      </c>
      <c r="D9" s="58">
        <v>2396274</v>
      </c>
      <c r="E9" s="59"/>
      <c r="F9" s="63">
        <v>2001</v>
      </c>
      <c r="G9" s="148">
        <v>1262.3920000000001</v>
      </c>
      <c r="H9" s="58">
        <v>56995.743999999999</v>
      </c>
      <c r="I9" s="55"/>
      <c r="J9" s="64">
        <v>2000</v>
      </c>
      <c r="K9" s="62">
        <f t="shared" si="0"/>
        <v>60.701430300572241</v>
      </c>
      <c r="L9" s="62">
        <f t="shared" si="1"/>
        <v>42.043033950043707</v>
      </c>
      <c r="M9" s="11"/>
    </row>
    <row r="10" spans="1:14" s="6" customFormat="1" ht="12.75" customHeight="1">
      <c r="A10" s="18"/>
      <c r="B10" s="29">
        <v>2010</v>
      </c>
      <c r="C10" s="148">
        <v>66837</v>
      </c>
      <c r="D10" s="58">
        <v>1620884</v>
      </c>
      <c r="E10" s="59"/>
      <c r="F10" s="63">
        <v>2011</v>
      </c>
      <c r="G10" s="148">
        <v>1307.309</v>
      </c>
      <c r="H10" s="58">
        <v>59433.743999999999</v>
      </c>
      <c r="I10" s="55"/>
      <c r="J10" s="64">
        <v>2010</v>
      </c>
      <c r="K10" s="62">
        <f t="shared" si="0"/>
        <v>51.125632884038893</v>
      </c>
      <c r="L10" s="62">
        <f t="shared" si="1"/>
        <v>27.272116661538266</v>
      </c>
      <c r="M10" s="9"/>
    </row>
    <row r="11" spans="1:14" s="6" customFormat="1" ht="12.75" customHeight="1">
      <c r="A11" s="18"/>
      <c r="B11" s="29">
        <v>2020</v>
      </c>
      <c r="C11" s="148">
        <v>44055</v>
      </c>
      <c r="D11" s="58">
        <v>1118014</v>
      </c>
      <c r="E11" s="59"/>
      <c r="F11" s="63">
        <v>2021</v>
      </c>
      <c r="G11" s="148">
        <v>1275.95</v>
      </c>
      <c r="H11" s="58">
        <v>59030.133000000002</v>
      </c>
      <c r="I11" s="55"/>
      <c r="J11" s="64">
        <v>2020</v>
      </c>
      <c r="K11" s="62">
        <f t="shared" si="0"/>
        <v>34.527215016262389</v>
      </c>
      <c r="L11" s="62">
        <f t="shared" si="1"/>
        <v>18.93971677143265</v>
      </c>
      <c r="M11" s="9"/>
    </row>
    <row r="12" spans="1:14" s="6" customFormat="1" ht="12.75" customHeight="1">
      <c r="A12" s="18"/>
      <c r="B12" s="65"/>
      <c r="C12" s="65"/>
      <c r="D12" s="55"/>
      <c r="E12" s="55"/>
      <c r="F12" s="55"/>
      <c r="G12" s="66"/>
      <c r="H12" s="55"/>
      <c r="I12" s="55"/>
      <c r="J12" s="55"/>
      <c r="K12" s="55"/>
      <c r="L12" s="55"/>
      <c r="M12" s="9"/>
    </row>
    <row r="13" spans="1:14" s="6" customFormat="1" ht="12.75" customHeight="1">
      <c r="A13" s="18"/>
      <c r="B13" s="65"/>
      <c r="C13" s="65"/>
      <c r="D13" s="55"/>
      <c r="E13" s="55"/>
      <c r="F13" s="55"/>
      <c r="G13" s="66"/>
      <c r="H13" s="55"/>
      <c r="I13" s="55"/>
      <c r="J13" s="55"/>
      <c r="K13" s="55"/>
      <c r="L13" s="55"/>
      <c r="M13" s="9"/>
    </row>
    <row r="14" spans="1:14" s="6" customFormat="1" ht="12.75" customHeight="1">
      <c r="A14" s="18"/>
      <c r="B14" s="65"/>
      <c r="C14" s="65"/>
      <c r="D14" s="55"/>
      <c r="E14" s="55"/>
      <c r="F14" s="55"/>
      <c r="G14" s="66"/>
      <c r="H14" s="55"/>
      <c r="I14" s="55"/>
      <c r="J14" s="55"/>
      <c r="K14" s="55"/>
      <c r="L14" s="55"/>
      <c r="M14" s="9"/>
    </row>
    <row r="15" spans="1:14" s="6" customFormat="1" ht="12">
      <c r="A15" s="18"/>
      <c r="B15" s="55"/>
      <c r="C15" s="55"/>
      <c r="D15" s="55"/>
      <c r="E15" s="55"/>
      <c r="F15" s="55"/>
      <c r="G15" s="55"/>
      <c r="H15" s="55"/>
      <c r="I15" s="55"/>
      <c r="J15" s="66"/>
      <c r="K15" s="66"/>
      <c r="L15" s="66"/>
    </row>
    <row r="17" spans="2:17">
      <c r="N17" s="35" t="s">
        <v>102</v>
      </c>
    </row>
    <row r="18" spans="2:17">
      <c r="N18" s="35" t="s">
        <v>103</v>
      </c>
    </row>
    <row r="19" spans="2:17" ht="22.95" customHeight="1">
      <c r="B19" s="256" t="s">
        <v>104</v>
      </c>
      <c r="C19" s="256"/>
      <c r="D19" s="256"/>
      <c r="E19" s="68"/>
      <c r="F19" s="257" t="s">
        <v>100</v>
      </c>
      <c r="G19" s="257"/>
      <c r="H19" s="257"/>
      <c r="I19" s="69"/>
      <c r="J19" s="257" t="s">
        <v>105</v>
      </c>
      <c r="K19" s="257"/>
      <c r="L19" s="257"/>
    </row>
    <row r="20" spans="2:17">
      <c r="J20" s="55"/>
      <c r="K20" s="55"/>
      <c r="L20" s="55"/>
    </row>
    <row r="21" spans="2:17">
      <c r="B21" s="56" t="s">
        <v>96</v>
      </c>
      <c r="C21" s="44" t="s">
        <v>13</v>
      </c>
      <c r="D21" s="44" t="s">
        <v>14</v>
      </c>
      <c r="E21" s="57"/>
      <c r="F21" s="56" t="s">
        <v>96</v>
      </c>
      <c r="G21" s="44" t="s">
        <v>13</v>
      </c>
      <c r="H21" s="44" t="s">
        <v>14</v>
      </c>
      <c r="I21" s="57"/>
      <c r="J21" s="56" t="s">
        <v>96</v>
      </c>
      <c r="K21" s="44" t="s">
        <v>13</v>
      </c>
      <c r="L21" s="56" t="s">
        <v>14</v>
      </c>
    </row>
    <row r="22" spans="2:17">
      <c r="B22" s="60">
        <v>1951</v>
      </c>
      <c r="C22" s="70">
        <v>38165</v>
      </c>
      <c r="D22" s="70">
        <v>1631467</v>
      </c>
      <c r="E22" s="67"/>
      <c r="F22" s="60">
        <v>1951</v>
      </c>
      <c r="G22" s="31">
        <v>1277.2070000000001</v>
      </c>
      <c r="H22" s="31">
        <v>47515.536999999997</v>
      </c>
      <c r="I22" s="71"/>
      <c r="J22" s="72">
        <v>1951</v>
      </c>
      <c r="K22" s="62">
        <f t="shared" ref="K22:L29" si="2">C22/G22</f>
        <v>29.881608854320401</v>
      </c>
      <c r="L22" s="62">
        <f t="shared" si="2"/>
        <v>34.335442741602606</v>
      </c>
    </row>
    <row r="23" spans="2:17">
      <c r="B23" s="60">
        <v>1961</v>
      </c>
      <c r="C23" s="70">
        <v>46599</v>
      </c>
      <c r="D23" s="70">
        <v>2035039</v>
      </c>
      <c r="E23" s="67"/>
      <c r="F23" s="60">
        <v>1961</v>
      </c>
      <c r="G23" s="31">
        <v>1206.2660000000001</v>
      </c>
      <c r="H23" s="31">
        <v>50623.569000000003</v>
      </c>
      <c r="I23" s="71"/>
      <c r="J23" s="72">
        <v>1961</v>
      </c>
      <c r="K23" s="62">
        <f t="shared" si="2"/>
        <v>38.630782928475142</v>
      </c>
      <c r="L23" s="62">
        <f t="shared" si="2"/>
        <v>40.199437538668995</v>
      </c>
    </row>
    <row r="24" spans="2:17">
      <c r="B24" s="60">
        <v>1971</v>
      </c>
      <c r="C24" s="70">
        <v>51151</v>
      </c>
      <c r="D24" s="70">
        <v>2389102</v>
      </c>
      <c r="E24" s="67"/>
      <c r="F24" s="60">
        <v>1971</v>
      </c>
      <c r="G24" s="31">
        <v>1166.694</v>
      </c>
      <c r="H24" s="31">
        <v>54136.546999999999</v>
      </c>
      <c r="I24" s="71"/>
      <c r="J24" s="72">
        <v>1971</v>
      </c>
      <c r="K24" s="62">
        <f t="shared" si="2"/>
        <v>43.842687114187612</v>
      </c>
      <c r="L24" s="62">
        <f t="shared" si="2"/>
        <v>44.131037762715088</v>
      </c>
    </row>
    <row r="25" spans="2:17">
      <c r="B25" s="60">
        <v>1981</v>
      </c>
      <c r="C25" s="70">
        <v>64194</v>
      </c>
      <c r="D25" s="70">
        <v>3044262</v>
      </c>
      <c r="E25" s="67"/>
      <c r="F25" s="60">
        <v>1981</v>
      </c>
      <c r="G25" s="31">
        <v>1217.7909999999999</v>
      </c>
      <c r="H25" s="31">
        <v>56556.911</v>
      </c>
      <c r="I25" s="71"/>
      <c r="J25" s="72">
        <v>1981</v>
      </c>
      <c r="K25" s="62">
        <f t="shared" si="2"/>
        <v>52.713478749637666</v>
      </c>
      <c r="L25" s="62">
        <f t="shared" si="2"/>
        <v>53.826525285300676</v>
      </c>
    </row>
    <row r="26" spans="2:17">
      <c r="B26" s="60">
        <v>1991</v>
      </c>
      <c r="C26" s="70">
        <v>72107</v>
      </c>
      <c r="D26" s="70">
        <v>3161689</v>
      </c>
      <c r="E26" s="67"/>
      <c r="F26" s="60">
        <v>1991</v>
      </c>
      <c r="G26" s="31">
        <v>1249.0540000000001</v>
      </c>
      <c r="H26" s="31">
        <v>56778.031000000003</v>
      </c>
      <c r="I26" s="71"/>
      <c r="J26" s="72">
        <v>1991</v>
      </c>
      <c r="K26" s="62">
        <f t="shared" si="2"/>
        <v>57.729289526313508</v>
      </c>
      <c r="L26" s="62">
        <f t="shared" si="2"/>
        <v>55.685076504326119</v>
      </c>
    </row>
    <row r="27" spans="2:17">
      <c r="B27" s="63">
        <v>2001</v>
      </c>
      <c r="C27" s="70">
        <v>78617</v>
      </c>
      <c r="D27" s="70">
        <v>3566745</v>
      </c>
      <c r="E27" s="67"/>
      <c r="F27" s="63">
        <v>2001</v>
      </c>
      <c r="G27" s="31">
        <v>1262.3920000000001</v>
      </c>
      <c r="H27" s="31">
        <v>56995.743999999999</v>
      </c>
      <c r="I27" s="71"/>
      <c r="J27" s="72">
        <v>2001</v>
      </c>
      <c r="K27" s="62">
        <f t="shared" si="2"/>
        <v>62.276218480471989</v>
      </c>
      <c r="L27" s="62">
        <f t="shared" si="2"/>
        <v>62.57914626046464</v>
      </c>
    </row>
    <row r="28" spans="2:17">
      <c r="B28" s="63">
        <v>2011</v>
      </c>
      <c r="C28" s="70">
        <v>109018</v>
      </c>
      <c r="D28" s="70">
        <v>4775856</v>
      </c>
      <c r="E28" s="67"/>
      <c r="F28" s="63">
        <v>2011</v>
      </c>
      <c r="G28" s="31">
        <v>1307.309</v>
      </c>
      <c r="H28" s="31">
        <v>59433.743999999999</v>
      </c>
      <c r="I28" s="71"/>
      <c r="J28" s="72">
        <v>2011</v>
      </c>
      <c r="K28" s="62">
        <f t="shared" si="2"/>
        <v>83.391149299821237</v>
      </c>
      <c r="L28" s="62">
        <f t="shared" si="2"/>
        <v>80.35596747867676</v>
      </c>
    </row>
    <row r="29" spans="2:17">
      <c r="B29" s="63">
        <v>2021</v>
      </c>
      <c r="C29" s="70">
        <v>113013</v>
      </c>
      <c r="D29" s="70">
        <v>5144482</v>
      </c>
      <c r="E29" s="67"/>
      <c r="F29" s="63">
        <v>2021</v>
      </c>
      <c r="G29" s="31">
        <v>1275.95</v>
      </c>
      <c r="H29" s="31">
        <v>59030.133000000002</v>
      </c>
      <c r="I29" s="71"/>
      <c r="J29" s="72">
        <v>2023</v>
      </c>
      <c r="K29" s="62">
        <f t="shared" si="2"/>
        <v>88.57165249421999</v>
      </c>
      <c r="L29" s="62">
        <f t="shared" si="2"/>
        <v>87.150100102264716</v>
      </c>
    </row>
    <row r="31" spans="2:17">
      <c r="Q31" s="133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6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zoomScaleNormal="100" workbookViewId="0">
      <selection activeCell="J15" sqref="J15"/>
    </sheetView>
  </sheetViews>
  <sheetFormatPr defaultRowHeight="14.4"/>
  <cols>
    <col min="1" max="1" width="3.33203125" style="18" customWidth="1"/>
    <col min="2" max="2" width="14.6640625" style="20" bestFit="1" customWidth="1"/>
    <col min="3" max="5" width="9.6640625" style="20" customWidth="1"/>
  </cols>
  <sheetData>
    <row r="2" spans="2:8" ht="32.700000000000003" customHeight="1">
      <c r="B2" s="29"/>
      <c r="C2" s="29"/>
      <c r="D2" s="146" t="s">
        <v>24</v>
      </c>
      <c r="E2" s="83" t="s">
        <v>14</v>
      </c>
      <c r="H2" s="43" t="s">
        <v>237</v>
      </c>
    </row>
    <row r="3" spans="2:8" ht="24">
      <c r="B3" s="83" t="s">
        <v>106</v>
      </c>
      <c r="C3" s="21" t="s">
        <v>204</v>
      </c>
      <c r="D3" s="147">
        <v>6.5</v>
      </c>
      <c r="E3" s="84">
        <v>6.3594478498222431</v>
      </c>
    </row>
    <row r="4" spans="2:8" ht="24">
      <c r="B4" s="83"/>
      <c r="C4" s="21" t="s">
        <v>205</v>
      </c>
      <c r="D4" s="147">
        <v>15.8</v>
      </c>
      <c r="E4" s="84">
        <v>14.335683517239115</v>
      </c>
      <c r="F4" s="1"/>
    </row>
    <row r="5" spans="2:8" ht="24">
      <c r="B5" s="83" t="s">
        <v>207</v>
      </c>
      <c r="C5" s="233" t="s">
        <v>206</v>
      </c>
      <c r="D5" s="147">
        <v>12.9</v>
      </c>
      <c r="E5" s="84">
        <v>10.42</v>
      </c>
      <c r="F5" s="1"/>
    </row>
    <row r="6" spans="2:8" ht="24">
      <c r="B6" s="83" t="s">
        <v>107</v>
      </c>
      <c r="C6" s="21" t="s">
        <v>208</v>
      </c>
      <c r="D6" s="147">
        <v>23</v>
      </c>
      <c r="E6" s="84">
        <v>25.68955238471332</v>
      </c>
      <c r="F6" s="1"/>
    </row>
    <row r="7" spans="2:8">
      <c r="B7" s="83"/>
      <c r="C7" s="83" t="s">
        <v>108</v>
      </c>
      <c r="D7" s="147">
        <v>41.8</v>
      </c>
      <c r="E7" s="84">
        <v>43.187465639923964</v>
      </c>
      <c r="F7" s="1"/>
    </row>
    <row r="8" spans="2:8">
      <c r="B8" s="28"/>
      <c r="C8" s="28"/>
      <c r="D8" s="28"/>
      <c r="E8" s="28"/>
      <c r="F8" s="1"/>
    </row>
    <row r="9" spans="2:8">
      <c r="B9" s="28"/>
      <c r="C9" s="28"/>
      <c r="D9" s="134"/>
      <c r="E9" s="28"/>
      <c r="F9" s="1"/>
    </row>
    <row r="10" spans="2:8">
      <c r="B10" s="28"/>
      <c r="C10" s="28"/>
      <c r="D10" s="28"/>
      <c r="E10" s="28"/>
      <c r="F10" s="1"/>
    </row>
    <row r="11" spans="2:8">
      <c r="H11" s="35" t="s">
        <v>109</v>
      </c>
    </row>
    <row r="14" spans="2:8">
      <c r="H14" s="16"/>
    </row>
  </sheetData>
  <pageMargins left="0.7" right="0.7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topLeftCell="B1" zoomScaleNormal="100" workbookViewId="0">
      <selection activeCell="J3" sqref="J3:J7"/>
    </sheetView>
  </sheetViews>
  <sheetFormatPr defaultColWidth="8.6640625" defaultRowHeight="14.4"/>
  <cols>
    <col min="1" max="1" width="3.33203125" style="18" customWidth="1"/>
    <col min="2" max="2" width="12.33203125" style="86" customWidth="1"/>
    <col min="3" max="3" width="8.6640625" style="86"/>
    <col min="4" max="9" width="7.6640625" style="86" customWidth="1"/>
    <col min="10" max="16384" width="8.6640625" style="14"/>
  </cols>
  <sheetData>
    <row r="2" spans="2:11">
      <c r="B2" s="96" t="s">
        <v>110</v>
      </c>
      <c r="C2" s="85"/>
      <c r="D2" s="88" t="s">
        <v>111</v>
      </c>
      <c r="E2" s="88" t="s">
        <v>112</v>
      </c>
      <c r="F2" s="88" t="s">
        <v>113</v>
      </c>
      <c r="G2" s="88" t="s">
        <v>114</v>
      </c>
      <c r="H2" s="88" t="s">
        <v>115</v>
      </c>
      <c r="I2" s="88" t="s">
        <v>90</v>
      </c>
      <c r="K2" s="183" t="s">
        <v>238</v>
      </c>
    </row>
    <row r="3" spans="2:11">
      <c r="B3" s="85" t="s">
        <v>116</v>
      </c>
      <c r="C3" s="85" t="s">
        <v>14</v>
      </c>
      <c r="D3" s="87">
        <v>44.847549632057969</v>
      </c>
      <c r="E3" s="87">
        <v>16.8061633974805</v>
      </c>
      <c r="F3" s="87">
        <v>16.187305224869906</v>
      </c>
      <c r="G3" s="87">
        <v>14.217298207079349</v>
      </c>
      <c r="H3" s="87">
        <v>7.9416835385122759</v>
      </c>
      <c r="I3" s="87">
        <v>100</v>
      </c>
      <c r="J3" s="267"/>
    </row>
    <row r="4" spans="2:11" ht="14.25" customHeight="1">
      <c r="B4" s="85"/>
      <c r="C4" s="85" t="s">
        <v>13</v>
      </c>
      <c r="D4" s="87">
        <v>23.287184697480093</v>
      </c>
      <c r="E4" s="87">
        <v>34.708913137942226</v>
      </c>
      <c r="F4" s="87">
        <v>26.854137150948389</v>
      </c>
      <c r="G4" s="87">
        <v>12.268795177220033</v>
      </c>
      <c r="H4" s="87">
        <v>2.8809698364092542</v>
      </c>
      <c r="I4" s="87">
        <v>100</v>
      </c>
      <c r="J4" s="267"/>
    </row>
    <row r="5" spans="2:11">
      <c r="B5" s="85" t="s">
        <v>86</v>
      </c>
      <c r="C5" s="85"/>
      <c r="D5" s="87"/>
      <c r="E5" s="87"/>
      <c r="F5" s="87"/>
      <c r="G5" s="87"/>
      <c r="H5" s="87"/>
      <c r="I5" s="87"/>
    </row>
    <row r="6" spans="2:11">
      <c r="B6" s="85" t="s">
        <v>117</v>
      </c>
      <c r="C6" s="85" t="s">
        <v>14</v>
      </c>
      <c r="D6" s="87">
        <v>26.799949386308995</v>
      </c>
      <c r="E6" s="87">
        <v>18.575224598253829</v>
      </c>
      <c r="F6" s="87">
        <v>19.815260027837532</v>
      </c>
      <c r="G6" s="87">
        <v>19.865873718840945</v>
      </c>
      <c r="H6" s="87">
        <v>14.943692268758699</v>
      </c>
      <c r="I6" s="87">
        <v>100</v>
      </c>
      <c r="J6" s="267"/>
    </row>
    <row r="7" spans="2:11">
      <c r="B7" s="85"/>
      <c r="C7" s="85" t="s">
        <v>13</v>
      </c>
      <c r="D7" s="87">
        <v>12.131147540983607</v>
      </c>
      <c r="E7" s="87">
        <v>23.278688524590162</v>
      </c>
      <c r="F7" s="87">
        <v>20.983606557377048</v>
      </c>
      <c r="G7" s="87">
        <v>28.852459016393446</v>
      </c>
      <c r="H7" s="87">
        <v>14.754098360655737</v>
      </c>
      <c r="I7" s="87">
        <v>100</v>
      </c>
      <c r="J7" s="267"/>
    </row>
    <row r="9" spans="2:11">
      <c r="B9" s="98"/>
      <c r="D9" s="99"/>
      <c r="E9" s="99"/>
      <c r="F9" s="99"/>
      <c r="G9" s="99"/>
      <c r="H9" s="99"/>
      <c r="I9" s="99"/>
    </row>
    <row r="10" spans="2:11">
      <c r="D10" s="100"/>
      <c r="E10" s="100"/>
      <c r="F10" s="100"/>
      <c r="G10" s="100"/>
      <c r="H10" s="100"/>
      <c r="I10" s="100"/>
    </row>
    <row r="11" spans="2:11">
      <c r="D11" s="100"/>
      <c r="E11" s="100"/>
      <c r="F11" s="100"/>
      <c r="G11" s="100"/>
      <c r="H11" s="100"/>
      <c r="I11" s="100"/>
    </row>
    <row r="12" spans="2:11">
      <c r="D12" s="101"/>
      <c r="E12" s="101"/>
      <c r="F12" s="101"/>
      <c r="G12" s="101"/>
      <c r="H12" s="101"/>
      <c r="I12" s="101"/>
    </row>
    <row r="13" spans="2:11">
      <c r="D13" s="100"/>
      <c r="E13" s="100"/>
      <c r="F13" s="100"/>
      <c r="G13" s="100"/>
      <c r="H13" s="100"/>
      <c r="I13" s="100"/>
    </row>
    <row r="14" spans="2:11">
      <c r="D14" s="100"/>
      <c r="E14" s="100"/>
      <c r="F14" s="100"/>
      <c r="G14" s="100"/>
      <c r="H14" s="100"/>
      <c r="I14" s="100"/>
    </row>
    <row r="15" spans="2:11">
      <c r="K15" s="35" t="s">
        <v>118</v>
      </c>
    </row>
  </sheetData>
  <pageMargins left="0.7" right="0.7" top="0.75" bottom="0.75" header="0.3" footer="0.3"/>
  <pageSetup paperSize="9" scale="4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9"/>
  <sheetViews>
    <sheetView zoomScaleNormal="100" workbookViewId="0">
      <selection activeCell="R13" sqref="R13"/>
    </sheetView>
  </sheetViews>
  <sheetFormatPr defaultRowHeight="14.4"/>
  <cols>
    <col min="1" max="1" width="3.33203125" style="18" customWidth="1"/>
    <col min="2" max="2" width="13.6640625" style="20" customWidth="1"/>
    <col min="3" max="21" width="7.33203125" style="20" customWidth="1"/>
  </cols>
  <sheetData>
    <row r="2" spans="1:22" s="145" customFormat="1" ht="36">
      <c r="A2" s="142"/>
      <c r="B2" s="143" t="s">
        <v>119</v>
      </c>
      <c r="C2" s="144">
        <v>1861</v>
      </c>
      <c r="D2" s="144">
        <v>1871</v>
      </c>
      <c r="E2" s="144">
        <v>1881</v>
      </c>
      <c r="F2" s="144"/>
      <c r="G2" s="144">
        <v>1901</v>
      </c>
      <c r="H2" s="144">
        <v>1911</v>
      </c>
      <c r="I2" s="144">
        <v>1921</v>
      </c>
      <c r="J2" s="144">
        <v>1931</v>
      </c>
      <c r="K2" s="144">
        <v>1936</v>
      </c>
      <c r="L2" s="144"/>
      <c r="M2" s="144">
        <v>1951</v>
      </c>
      <c r="N2" s="144">
        <v>1961</v>
      </c>
      <c r="O2" s="144">
        <v>1971</v>
      </c>
      <c r="P2" s="144">
        <v>1981</v>
      </c>
      <c r="Q2" s="144">
        <v>1991</v>
      </c>
      <c r="R2" s="144">
        <v>2001</v>
      </c>
      <c r="S2" s="144">
        <v>2011</v>
      </c>
      <c r="T2" s="144">
        <v>2021</v>
      </c>
      <c r="U2" s="144">
        <v>2024</v>
      </c>
    </row>
    <row r="3" spans="1:22" s="140" customFormat="1">
      <c r="A3" s="142"/>
      <c r="B3" s="82" t="s">
        <v>120</v>
      </c>
      <c r="C3" s="141">
        <v>100</v>
      </c>
      <c r="D3" s="141">
        <v>104.76616026213881</v>
      </c>
      <c r="E3" s="141">
        <v>116.38367590110217</v>
      </c>
      <c r="F3" s="144"/>
      <c r="G3" s="141">
        <v>130.56300268096516</v>
      </c>
      <c r="H3" s="141">
        <v>134.43550789395294</v>
      </c>
      <c r="I3" s="141">
        <v>143.5805778969318</v>
      </c>
      <c r="J3" s="141">
        <v>152.42776288352695</v>
      </c>
      <c r="K3" s="141">
        <v>152.39797438188859</v>
      </c>
      <c r="L3" s="144"/>
      <c r="M3" s="141">
        <v>162.73458445040214</v>
      </c>
      <c r="N3" s="141">
        <v>166.87518617813524</v>
      </c>
      <c r="O3" s="141">
        <v>179.11826035150432</v>
      </c>
      <c r="P3" s="141">
        <v>189.69317843312481</v>
      </c>
      <c r="Q3" s="141">
        <v>199.01697944593388</v>
      </c>
      <c r="R3" s="141">
        <v>204.05123622281801</v>
      </c>
      <c r="S3" s="141">
        <v>199.46380697050935</v>
      </c>
      <c r="T3" s="141">
        <v>206.16621983914206</v>
      </c>
      <c r="U3" s="141">
        <v>209.80041703902293</v>
      </c>
    </row>
    <row r="4" spans="1:22" s="140" customFormat="1">
      <c r="A4" s="142"/>
      <c r="B4" s="82" t="s">
        <v>121</v>
      </c>
      <c r="C4" s="141">
        <v>100</v>
      </c>
      <c r="D4" s="141">
        <v>105.62813095108137</v>
      </c>
      <c r="E4" s="141">
        <v>110.00691386776317</v>
      </c>
      <c r="F4" s="144"/>
      <c r="G4" s="141">
        <v>124.47024004463691</v>
      </c>
      <c r="H4" s="141">
        <v>129.89338088133621</v>
      </c>
      <c r="I4" s="141">
        <v>131.3392283153209</v>
      </c>
      <c r="J4" s="141">
        <v>135.46692866586611</v>
      </c>
      <c r="K4" s="141">
        <v>139.59220309789794</v>
      </c>
      <c r="L4" s="144"/>
      <c r="M4" s="141">
        <v>148.26850066106277</v>
      </c>
      <c r="N4" s="141">
        <v>139.48788860182188</v>
      </c>
      <c r="O4" s="141">
        <v>134.25882124619432</v>
      </c>
      <c r="P4" s="141">
        <v>140.01431291922904</v>
      </c>
      <c r="Q4" s="141">
        <v>143.39483036764798</v>
      </c>
      <c r="R4" s="141">
        <v>144.76668728697405</v>
      </c>
      <c r="S4" s="141">
        <v>150.41179966764918</v>
      </c>
      <c r="T4" s="141">
        <v>146.37871013912641</v>
      </c>
      <c r="U4" s="141">
        <v>145.38287058937692</v>
      </c>
    </row>
    <row r="5" spans="1:22">
      <c r="V5" s="35"/>
    </row>
    <row r="7" spans="1:22">
      <c r="B7" s="29"/>
      <c r="C7" s="29">
        <v>1881</v>
      </c>
      <c r="D7" s="29"/>
      <c r="E7" s="29">
        <v>2024</v>
      </c>
      <c r="F7" s="29"/>
      <c r="I7" s="10" t="s">
        <v>239</v>
      </c>
      <c r="L7" s="90"/>
    </row>
    <row r="8" spans="1:22" ht="26.7" customHeight="1">
      <c r="B8" s="83" t="s">
        <v>122</v>
      </c>
      <c r="C8" s="21" t="s">
        <v>120</v>
      </c>
      <c r="D8" s="21" t="s">
        <v>121</v>
      </c>
      <c r="E8" s="21" t="s">
        <v>120</v>
      </c>
      <c r="F8" s="21" t="s">
        <v>121</v>
      </c>
      <c r="I8" s="258"/>
      <c r="J8" s="258"/>
    </row>
    <row r="9" spans="1:22">
      <c r="B9" s="89" t="s">
        <v>123</v>
      </c>
      <c r="C9" s="91"/>
      <c r="D9" s="91"/>
      <c r="E9" s="91"/>
      <c r="F9" s="91"/>
      <c r="H9" s="106"/>
      <c r="I9" s="106"/>
      <c r="J9" s="106"/>
      <c r="K9" s="106"/>
    </row>
    <row r="10" spans="1:22">
      <c r="B10" s="89" t="s">
        <v>124</v>
      </c>
      <c r="C10" s="91"/>
      <c r="D10" s="91"/>
      <c r="E10" s="91"/>
      <c r="F10" s="91"/>
      <c r="H10" s="105"/>
      <c r="I10" s="104"/>
      <c r="J10" s="104"/>
    </row>
    <row r="11" spans="1:22">
      <c r="B11" s="89" t="s">
        <v>125</v>
      </c>
      <c r="C11" s="95">
        <v>5.7</v>
      </c>
      <c r="D11" s="95">
        <v>7.1</v>
      </c>
      <c r="E11" s="91">
        <v>24.103656372026979</v>
      </c>
      <c r="F11" s="91">
        <v>26.214718864630061</v>
      </c>
      <c r="H11" s="105"/>
      <c r="I11" s="104"/>
      <c r="J11" s="104"/>
    </row>
    <row r="12" spans="1:22">
      <c r="B12" s="102"/>
      <c r="C12" s="103"/>
      <c r="D12" s="103"/>
      <c r="E12" s="104"/>
      <c r="F12" s="104"/>
      <c r="G12" s="104"/>
      <c r="H12" s="105"/>
      <c r="I12" s="104"/>
      <c r="J12" s="104"/>
    </row>
    <row r="13" spans="1:22">
      <c r="C13" s="103"/>
      <c r="D13" s="135"/>
      <c r="E13" s="104"/>
      <c r="F13" s="104"/>
      <c r="G13" s="104"/>
      <c r="H13" s="104"/>
      <c r="I13" s="104"/>
      <c r="J13" s="104"/>
    </row>
    <row r="14" spans="1:22">
      <c r="D14" s="45"/>
    </row>
    <row r="18" spans="9:16">
      <c r="I18" s="259" t="s">
        <v>15</v>
      </c>
      <c r="J18" s="259"/>
      <c r="K18" s="259"/>
      <c r="L18" s="259"/>
      <c r="M18" s="259"/>
      <c r="N18" s="259"/>
      <c r="O18" s="259"/>
      <c r="P18" s="259"/>
    </row>
    <row r="19" spans="9:16" ht="24" customHeight="1">
      <c r="I19" s="259" t="s">
        <v>243</v>
      </c>
      <c r="J19" s="259"/>
      <c r="K19" s="259"/>
      <c r="L19" s="259"/>
      <c r="M19" s="259"/>
      <c r="N19" s="259"/>
      <c r="O19" s="259"/>
      <c r="P19" s="259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G16" sqref="G16"/>
    </sheetView>
  </sheetViews>
  <sheetFormatPr defaultRowHeight="14.4"/>
  <cols>
    <col min="1" max="1" width="3.33203125" style="18" customWidth="1"/>
    <col min="2" max="2" width="8.6640625" style="20"/>
    <col min="3" max="3" width="9.33203125" style="20" bestFit="1" customWidth="1"/>
    <col min="4" max="5" width="8.6640625" style="20"/>
    <col min="6" max="6" width="11" bestFit="1" customWidth="1"/>
    <col min="7" max="7" width="12.33203125" bestFit="1" customWidth="1"/>
    <col min="8" max="8" width="13.33203125" bestFit="1" customWidth="1"/>
    <col min="9" max="10" width="12.33203125" bestFit="1" customWidth="1"/>
    <col min="11" max="11" width="13.33203125" bestFit="1" customWidth="1"/>
    <col min="12" max="12" width="12.33203125" bestFit="1" customWidth="1"/>
    <col min="13" max="14" width="13.33203125" bestFit="1" customWidth="1"/>
  </cols>
  <sheetData>
    <row r="2" spans="2:7">
      <c r="B2" s="92"/>
      <c r="G2" s="43" t="s">
        <v>240</v>
      </c>
    </row>
    <row r="4" spans="2:7">
      <c r="B4" s="29"/>
      <c r="C4" s="29"/>
      <c r="D4" s="94" t="s">
        <v>126</v>
      </c>
      <c r="E4" s="94" t="s">
        <v>127</v>
      </c>
    </row>
    <row r="5" spans="2:7">
      <c r="B5" s="29">
        <v>1951</v>
      </c>
      <c r="C5" s="29" t="s">
        <v>120</v>
      </c>
      <c r="D5" s="243">
        <v>6.1603942652329744</v>
      </c>
      <c r="E5" s="243">
        <v>1.7412023460410555</v>
      </c>
    </row>
    <row r="6" spans="2:7">
      <c r="B6" s="29"/>
      <c r="C6" s="29" t="s">
        <v>121</v>
      </c>
      <c r="D6" s="243">
        <v>2.2773269517466539</v>
      </c>
      <c r="E6" s="243">
        <v>0.58180155819542501</v>
      </c>
    </row>
    <row r="7" spans="2:7">
      <c r="B7" s="29">
        <v>1991</v>
      </c>
      <c r="C7" s="29" t="s">
        <v>120</v>
      </c>
      <c r="D7" s="243">
        <v>27.250531122173953</v>
      </c>
      <c r="E7" s="243">
        <v>7.9636617306655682</v>
      </c>
    </row>
    <row r="8" spans="2:7">
      <c r="B8" s="29"/>
      <c r="C8" s="29" t="s">
        <v>121</v>
      </c>
      <c r="D8" s="243">
        <v>18.488268381453828</v>
      </c>
      <c r="E8" s="243">
        <v>3.5527527225123361</v>
      </c>
    </row>
    <row r="9" spans="2:7">
      <c r="B9" s="29">
        <v>2024</v>
      </c>
      <c r="C9" s="29" t="s">
        <v>120</v>
      </c>
      <c r="D9" s="243">
        <v>39.9</v>
      </c>
      <c r="E9" s="243">
        <v>27.1</v>
      </c>
    </row>
    <row r="10" spans="2:7">
      <c r="B10" s="29"/>
      <c r="C10" s="29" t="s">
        <v>121</v>
      </c>
      <c r="D10" s="243">
        <v>39.299999999999997</v>
      </c>
      <c r="E10" s="243">
        <v>17.5</v>
      </c>
    </row>
    <row r="13" spans="2:7">
      <c r="D13" s="93"/>
    </row>
    <row r="14" spans="2:7">
      <c r="D14" s="93"/>
      <c r="G14" s="35" t="s">
        <v>15</v>
      </c>
    </row>
    <row r="15" spans="2:7">
      <c r="D15" s="93"/>
      <c r="G15" s="35" t="s">
        <v>244</v>
      </c>
    </row>
    <row r="16" spans="2:7">
      <c r="D16" s="93"/>
    </row>
  </sheetData>
  <pageMargins left="0.7" right="0.7" top="0.75" bottom="0.75" header="0.3" footer="0.3"/>
  <pageSetup paperSize="9" scale="6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30"/>
  <sheetViews>
    <sheetView topLeftCell="G1" zoomScaleNormal="100" workbookViewId="0">
      <selection activeCell="N21" sqref="N21"/>
    </sheetView>
  </sheetViews>
  <sheetFormatPr defaultRowHeight="14.4"/>
  <cols>
    <col min="1" max="1" width="3.33203125" style="18" customWidth="1"/>
    <col min="2" max="2" width="8.6640625" style="20"/>
    <col min="3" max="4" width="11.5546875" style="20" customWidth="1"/>
    <col min="5" max="6" width="8.6640625" style="20"/>
    <col min="7" max="7" width="11.33203125" style="20" customWidth="1"/>
  </cols>
  <sheetData>
    <row r="2" spans="2:9">
      <c r="B2" s="90" t="s">
        <v>128</v>
      </c>
      <c r="I2" s="10" t="s">
        <v>241</v>
      </c>
    </row>
    <row r="4" spans="2:9">
      <c r="B4" s="82"/>
      <c r="C4" s="82"/>
      <c r="D4" s="137" t="s">
        <v>88</v>
      </c>
      <c r="E4" s="137" t="s">
        <v>89</v>
      </c>
      <c r="F4" s="137" t="s">
        <v>90</v>
      </c>
    </row>
    <row r="5" spans="2:9">
      <c r="B5" s="139">
        <v>1951</v>
      </c>
      <c r="C5" s="139" t="s">
        <v>120</v>
      </c>
      <c r="D5" s="161">
        <v>79.144905273937525</v>
      </c>
      <c r="E5" s="161">
        <v>15.696426905494915</v>
      </c>
      <c r="F5" s="161">
        <v>45.943175161101344</v>
      </c>
    </row>
    <row r="6" spans="2:9">
      <c r="B6" s="139"/>
      <c r="C6" s="139" t="s">
        <v>121</v>
      </c>
      <c r="D6" s="161">
        <v>87.290934052150746</v>
      </c>
      <c r="E6" s="161">
        <v>22.099208459175479</v>
      </c>
      <c r="F6" s="161">
        <v>53.755170065390601</v>
      </c>
    </row>
    <row r="7" spans="2:9">
      <c r="B7" s="139" t="s">
        <v>86</v>
      </c>
      <c r="C7" s="139"/>
      <c r="D7" s="161"/>
      <c r="E7" s="161"/>
      <c r="F7" s="161"/>
    </row>
    <row r="8" spans="2:9">
      <c r="B8" s="139">
        <v>2024</v>
      </c>
      <c r="C8" s="139" t="s">
        <v>120</v>
      </c>
      <c r="D8" s="161">
        <v>72.032326444091154</v>
      </c>
      <c r="E8" s="161">
        <v>62.452638388319002</v>
      </c>
      <c r="F8" s="161">
        <v>67.350855800930319</v>
      </c>
    </row>
    <row r="9" spans="2:9">
      <c r="B9" s="139"/>
      <c r="C9" s="139" t="s">
        <v>121</v>
      </c>
      <c r="D9" s="161">
        <v>70.415853523093276</v>
      </c>
      <c r="E9" s="161">
        <v>54.195481664490927</v>
      </c>
      <c r="F9" s="161">
        <v>62.385868679882172</v>
      </c>
    </row>
    <row r="15" spans="2:9">
      <c r="B15" s="90" t="s">
        <v>129</v>
      </c>
      <c r="I15" s="35" t="s">
        <v>130</v>
      </c>
    </row>
    <row r="16" spans="2:9">
      <c r="I16" s="35" t="s">
        <v>203</v>
      </c>
    </row>
    <row r="18" spans="2:27">
      <c r="B18" s="82"/>
      <c r="C18" s="82">
        <v>1951</v>
      </c>
      <c r="D18" s="82"/>
      <c r="E18" s="82" t="s">
        <v>86</v>
      </c>
      <c r="F18" s="52">
        <v>2024</v>
      </c>
      <c r="G18" s="82"/>
    </row>
    <row r="19" spans="2:27">
      <c r="B19" s="82"/>
      <c r="C19" s="82" t="s">
        <v>120</v>
      </c>
      <c r="D19" s="82" t="s">
        <v>121</v>
      </c>
      <c r="E19" s="82"/>
      <c r="F19" s="82" t="s">
        <v>120</v>
      </c>
      <c r="G19" s="82" t="s">
        <v>121</v>
      </c>
    </row>
    <row r="20" spans="2:27">
      <c r="B20" s="138" t="s">
        <v>131</v>
      </c>
      <c r="C20" s="139">
        <v>35.4</v>
      </c>
      <c r="D20" s="139">
        <v>61.3</v>
      </c>
      <c r="E20" s="139"/>
      <c r="F20" s="139">
        <v>0.7</v>
      </c>
      <c r="G20" s="139">
        <v>3.9</v>
      </c>
    </row>
    <row r="21" spans="2:27">
      <c r="B21" s="138" t="s">
        <v>132</v>
      </c>
      <c r="C21" s="139">
        <v>25.3</v>
      </c>
      <c r="D21" s="139">
        <v>22.4</v>
      </c>
      <c r="E21" s="139"/>
      <c r="F21" s="139">
        <v>17.899999999999999</v>
      </c>
      <c r="G21" s="139">
        <v>25</v>
      </c>
    </row>
    <row r="22" spans="2:27">
      <c r="B22" s="138" t="s">
        <v>107</v>
      </c>
      <c r="C22" s="139">
        <v>39.299999999999997</v>
      </c>
      <c r="D22" s="139">
        <v>16.3</v>
      </c>
      <c r="E22" s="139"/>
      <c r="F22" s="139">
        <v>81.400000000000006</v>
      </c>
      <c r="G22" s="139">
        <v>71.099999999999994</v>
      </c>
    </row>
    <row r="23" spans="2:27">
      <c r="F23" s="160"/>
      <c r="G23" s="160"/>
      <c r="H23" s="160"/>
    </row>
    <row r="24" spans="2:27">
      <c r="F24" s="160"/>
      <c r="G24" s="160"/>
      <c r="H24" s="160"/>
    </row>
    <row r="25" spans="2:27">
      <c r="C25" s="160"/>
      <c r="D25" s="160"/>
      <c r="E25" s="160"/>
    </row>
    <row r="26" spans="2:27">
      <c r="C26" s="160"/>
      <c r="D26" s="160"/>
      <c r="E26" s="160"/>
      <c r="F26" s="160"/>
      <c r="G26" s="160"/>
      <c r="H26" s="160"/>
    </row>
    <row r="27" spans="2:27">
      <c r="F27" s="104"/>
      <c r="G27" s="104"/>
      <c r="H27" s="136"/>
      <c r="J27" s="136"/>
      <c r="L27" s="136"/>
      <c r="N27" s="136"/>
      <c r="O27" s="136"/>
      <c r="P27" s="136"/>
      <c r="R27" s="136"/>
      <c r="T27" s="136"/>
      <c r="V27" s="136"/>
      <c r="X27" s="136"/>
      <c r="Y27" s="136"/>
      <c r="Z27" s="136"/>
      <c r="AA27" s="136"/>
    </row>
    <row r="28" spans="2:27">
      <c r="F28" s="104"/>
      <c r="G28" s="104"/>
      <c r="H28" s="136"/>
      <c r="J28" s="136"/>
      <c r="L28" s="136"/>
      <c r="N28" s="136"/>
      <c r="O28" s="136"/>
      <c r="P28" s="136"/>
      <c r="R28" s="136"/>
      <c r="T28" s="136"/>
      <c r="V28" s="136"/>
      <c r="X28" s="136"/>
      <c r="Y28" s="136"/>
      <c r="Z28" s="136"/>
      <c r="AA28" s="136"/>
    </row>
    <row r="29" spans="2:27">
      <c r="D29" s="160"/>
      <c r="E29" s="160"/>
      <c r="F29" s="160"/>
      <c r="G29" s="160"/>
      <c r="H29" s="160"/>
      <c r="I29" s="160"/>
      <c r="J29" s="136"/>
      <c r="N29" s="136"/>
      <c r="O29" s="136"/>
      <c r="R29" s="136"/>
      <c r="V29" s="136"/>
      <c r="X29" s="136"/>
      <c r="Y29" s="136"/>
      <c r="Z29" s="136"/>
      <c r="AA29" s="136"/>
    </row>
    <row r="30" spans="2:27">
      <c r="D30" s="160"/>
      <c r="E30" s="160"/>
      <c r="F30" s="160"/>
      <c r="G30" s="160"/>
      <c r="H30" s="160"/>
      <c r="I30" s="160"/>
      <c r="J30" s="136"/>
      <c r="L30" s="136"/>
      <c r="N30" s="136"/>
      <c r="O30" s="136"/>
      <c r="P30" s="136"/>
      <c r="R30" s="136"/>
      <c r="T30" s="136"/>
      <c r="V30" s="136"/>
      <c r="X30" s="136"/>
      <c r="Y30" s="136"/>
      <c r="Z30" s="136"/>
      <c r="AA30" s="136"/>
    </row>
  </sheetData>
  <pageMargins left="0.7" right="0.7" top="0.75" bottom="0.75" header="0.3" footer="0.3"/>
  <pageSetup paperSize="9" scale="54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6" sqref="G16"/>
    </sheetView>
  </sheetViews>
  <sheetFormatPr defaultRowHeight="14.4"/>
  <cols>
    <col min="1" max="1" width="3.33203125" style="8" customWidth="1"/>
    <col min="2" max="2" width="6.33203125" style="20" customWidth="1"/>
    <col min="3" max="5" width="9.6640625" style="20" customWidth="1"/>
  </cols>
  <sheetData>
    <row r="1" spans="2:12">
      <c r="B1" s="28"/>
      <c r="C1" s="28"/>
      <c r="D1" s="28"/>
    </row>
    <row r="2" spans="2:12">
      <c r="B2" s="162"/>
      <c r="C2" s="163" t="s">
        <v>123</v>
      </c>
      <c r="D2" s="163" t="s">
        <v>124</v>
      </c>
      <c r="E2" s="163" t="s">
        <v>125</v>
      </c>
      <c r="G2" s="43" t="s">
        <v>133</v>
      </c>
    </row>
    <row r="3" spans="2:12">
      <c r="B3" s="164">
        <v>1881</v>
      </c>
      <c r="C3" s="165">
        <v>301325</v>
      </c>
      <c r="D3" s="31">
        <v>490374</v>
      </c>
      <c r="E3" s="162">
        <v>60082</v>
      </c>
    </row>
    <row r="4" spans="2:12">
      <c r="B4" s="164">
        <v>1901</v>
      </c>
      <c r="C4" s="165">
        <v>369998</v>
      </c>
      <c r="D4" s="31">
        <v>621260</v>
      </c>
      <c r="E4" s="162">
        <v>82411</v>
      </c>
      <c r="L4" s="108"/>
    </row>
    <row r="5" spans="2:12">
      <c r="B5" s="164">
        <v>1911</v>
      </c>
      <c r="C5" s="165">
        <v>374791</v>
      </c>
      <c r="D5" s="31">
        <v>610263</v>
      </c>
      <c r="E5" s="162">
        <v>90319</v>
      </c>
      <c r="L5" s="140"/>
    </row>
    <row r="6" spans="2:12">
      <c r="B6" s="164">
        <v>1921</v>
      </c>
      <c r="C6" s="33">
        <v>376989</v>
      </c>
      <c r="D6" s="33">
        <v>770406</v>
      </c>
      <c r="E6" s="162">
        <v>110476</v>
      </c>
      <c r="L6" s="150"/>
    </row>
    <row r="7" spans="2:12">
      <c r="B7" s="164">
        <v>1931</v>
      </c>
      <c r="C7" s="165">
        <v>379071</v>
      </c>
      <c r="D7" s="31">
        <v>644184</v>
      </c>
      <c r="E7" s="162">
        <v>99478</v>
      </c>
      <c r="L7" s="140"/>
    </row>
    <row r="8" spans="2:12">
      <c r="B8" s="164">
        <v>1936</v>
      </c>
      <c r="C8" s="165">
        <v>415336</v>
      </c>
      <c r="D8" s="31">
        <v>697128</v>
      </c>
      <c r="E8" s="162">
        <v>101249</v>
      </c>
      <c r="L8" s="140"/>
    </row>
    <row r="9" spans="2:12">
      <c r="B9" s="164">
        <v>1951</v>
      </c>
      <c r="C9" s="165">
        <v>324328</v>
      </c>
      <c r="D9" s="31">
        <v>846897</v>
      </c>
      <c r="E9" s="162">
        <v>105982</v>
      </c>
      <c r="L9" s="140"/>
    </row>
    <row r="10" spans="2:12">
      <c r="B10" s="166">
        <v>1961</v>
      </c>
      <c r="C10" s="165">
        <v>279766</v>
      </c>
      <c r="D10" s="31">
        <v>807597</v>
      </c>
      <c r="E10" s="162">
        <v>118903</v>
      </c>
      <c r="L10" s="140"/>
    </row>
    <row r="11" spans="2:12">
      <c r="B11" s="166">
        <v>1971</v>
      </c>
      <c r="C11" s="165">
        <v>276463</v>
      </c>
      <c r="D11" s="31">
        <v>746988</v>
      </c>
      <c r="E11" s="162">
        <v>143243</v>
      </c>
      <c r="L11" s="150"/>
    </row>
    <row r="12" spans="2:12">
      <c r="B12" s="164">
        <v>1981</v>
      </c>
      <c r="C12" s="167">
        <v>255819</v>
      </c>
      <c r="D12" s="33">
        <v>785403</v>
      </c>
      <c r="E12" s="162">
        <v>176569</v>
      </c>
    </row>
    <row r="13" spans="2:12">
      <c r="B13" s="166">
        <v>1991</v>
      </c>
      <c r="C13" s="165">
        <v>204926</v>
      </c>
      <c r="D13" s="31">
        <v>832758</v>
      </c>
      <c r="E13" s="162">
        <v>211370</v>
      </c>
    </row>
    <row r="14" spans="2:12">
      <c r="B14" s="166">
        <v>2001</v>
      </c>
      <c r="C14" s="165">
        <v>175829</v>
      </c>
      <c r="D14" s="31">
        <v>828330</v>
      </c>
      <c r="E14" s="162">
        <v>258233</v>
      </c>
    </row>
    <row r="15" spans="2:12">
      <c r="B15" s="166">
        <v>2011</v>
      </c>
      <c r="C15" s="165">
        <v>169700</v>
      </c>
      <c r="D15" s="31">
        <v>853991</v>
      </c>
      <c r="E15" s="162">
        <v>283618</v>
      </c>
    </row>
    <row r="16" spans="2:12">
      <c r="B16" s="166">
        <v>2021</v>
      </c>
      <c r="C16" s="165">
        <v>153916</v>
      </c>
      <c r="D16" s="31">
        <v>802917</v>
      </c>
      <c r="E16" s="162">
        <v>319117</v>
      </c>
      <c r="G16" s="17" t="s">
        <v>15</v>
      </c>
    </row>
    <row r="17" spans="2:19">
      <c r="B17" s="166">
        <v>2024</v>
      </c>
      <c r="C17" s="165">
        <v>144705</v>
      </c>
      <c r="D17" s="31">
        <v>793204</v>
      </c>
      <c r="E17" s="162">
        <v>331209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50"/>
      <c r="R22" s="168"/>
      <c r="S22" s="16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opLeftCell="K1" zoomScaleNormal="100" workbookViewId="0">
      <selection activeCell="R8" sqref="R8"/>
    </sheetView>
  </sheetViews>
  <sheetFormatPr defaultRowHeight="14.4"/>
  <cols>
    <col min="13" max="13" width="3.6640625" customWidth="1"/>
    <col min="17" max="18" width="7.44140625" customWidth="1"/>
  </cols>
  <sheetData>
    <row r="1" spans="1:27">
      <c r="A1" s="20"/>
      <c r="B1" s="20" t="s">
        <v>134</v>
      </c>
      <c r="C1" s="20"/>
      <c r="D1" s="20"/>
      <c r="E1" s="20"/>
      <c r="F1" s="20" t="s">
        <v>134</v>
      </c>
      <c r="G1" s="20"/>
      <c r="H1" s="20"/>
      <c r="I1" s="20"/>
      <c r="J1" s="20"/>
      <c r="K1" s="20"/>
      <c r="L1" s="20"/>
    </row>
    <row r="2" spans="1:27">
      <c r="A2" s="20" t="s">
        <v>19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43" t="s">
        <v>135</v>
      </c>
    </row>
    <row r="3" spans="1:27">
      <c r="A3" s="20"/>
      <c r="B3" s="186" t="s">
        <v>136</v>
      </c>
      <c r="C3" s="186" t="s">
        <v>137</v>
      </c>
      <c r="D3" s="186" t="s">
        <v>138</v>
      </c>
      <c r="E3" s="20"/>
      <c r="F3" s="94" t="s">
        <v>136</v>
      </c>
      <c r="G3" s="94" t="s">
        <v>137</v>
      </c>
      <c r="H3" s="94" t="s">
        <v>138</v>
      </c>
      <c r="I3" s="20"/>
      <c r="J3" s="94" t="s">
        <v>136</v>
      </c>
      <c r="K3" s="94" t="s">
        <v>137</v>
      </c>
      <c r="L3" s="94" t="s">
        <v>138</v>
      </c>
    </row>
    <row r="4" spans="1:27">
      <c r="A4" s="29" t="s">
        <v>139</v>
      </c>
      <c r="B4" s="29">
        <v>59411</v>
      </c>
      <c r="C4" s="29">
        <v>57159</v>
      </c>
      <c r="D4" s="29">
        <v>116570</v>
      </c>
      <c r="E4" s="20"/>
      <c r="F4" s="29">
        <v>46418</v>
      </c>
      <c r="G4" s="29">
        <v>44282</v>
      </c>
      <c r="H4" s="29">
        <v>90700</v>
      </c>
      <c r="I4" s="20"/>
      <c r="J4" s="29">
        <v>20801</v>
      </c>
      <c r="K4" s="29">
        <v>19481</v>
      </c>
      <c r="L4" s="29">
        <v>40282</v>
      </c>
    </row>
    <row r="5" spans="1:27">
      <c r="A5" s="29" t="s">
        <v>140</v>
      </c>
      <c r="B5" s="29">
        <v>50001</v>
      </c>
      <c r="C5" s="29">
        <v>48351</v>
      </c>
      <c r="D5" s="29">
        <v>98352</v>
      </c>
      <c r="E5" s="20"/>
      <c r="F5" s="29">
        <v>56223</v>
      </c>
      <c r="G5" s="29">
        <v>53721</v>
      </c>
      <c r="H5" s="29">
        <v>109944</v>
      </c>
      <c r="I5" s="20"/>
      <c r="J5" s="29">
        <v>24967</v>
      </c>
      <c r="K5" s="29">
        <v>23570</v>
      </c>
      <c r="L5" s="29">
        <v>48537</v>
      </c>
      <c r="P5" s="169" t="s">
        <v>141</v>
      </c>
      <c r="U5" s="169" t="s">
        <v>142</v>
      </c>
      <c r="AA5" s="169" t="s">
        <v>143</v>
      </c>
    </row>
    <row r="6" spans="1:27">
      <c r="A6" s="29" t="s">
        <v>144</v>
      </c>
      <c r="B6" s="29">
        <v>43724</v>
      </c>
      <c r="C6" s="29">
        <v>42679</v>
      </c>
      <c r="D6" s="29">
        <v>86403</v>
      </c>
      <c r="E6" s="20"/>
      <c r="F6" s="29">
        <v>58878</v>
      </c>
      <c r="G6" s="29">
        <v>56666</v>
      </c>
      <c r="H6" s="29">
        <v>115544</v>
      </c>
      <c r="I6" s="20"/>
      <c r="J6" s="29">
        <v>28756</v>
      </c>
      <c r="K6" s="29">
        <v>27130</v>
      </c>
      <c r="L6" s="29">
        <v>55886</v>
      </c>
    </row>
    <row r="7" spans="1:27">
      <c r="A7" s="29" t="s">
        <v>145</v>
      </c>
      <c r="B7" s="29">
        <v>38710</v>
      </c>
      <c r="C7" s="29">
        <v>43373</v>
      </c>
      <c r="D7" s="29">
        <v>82083</v>
      </c>
      <c r="E7" s="20"/>
      <c r="F7" s="29">
        <v>63627</v>
      </c>
      <c r="G7" s="29">
        <v>61713</v>
      </c>
      <c r="H7" s="29">
        <v>125340</v>
      </c>
      <c r="I7" s="20"/>
      <c r="J7" s="29">
        <v>30841</v>
      </c>
      <c r="K7" s="29">
        <v>28545</v>
      </c>
      <c r="L7" s="29">
        <v>59386</v>
      </c>
    </row>
    <row r="8" spans="1:27">
      <c r="A8" s="29" t="s">
        <v>146</v>
      </c>
      <c r="B8" s="29">
        <v>35503</v>
      </c>
      <c r="C8" s="29">
        <v>41648</v>
      </c>
      <c r="D8" s="29">
        <v>77151</v>
      </c>
      <c r="E8" s="20"/>
      <c r="F8" s="29">
        <v>61762</v>
      </c>
      <c r="G8" s="29">
        <v>60096</v>
      </c>
      <c r="H8" s="29">
        <v>121858</v>
      </c>
      <c r="I8" s="20"/>
      <c r="J8" s="29">
        <v>32463</v>
      </c>
      <c r="K8" s="29">
        <v>28450</v>
      </c>
      <c r="L8" s="29">
        <v>60913</v>
      </c>
    </row>
    <row r="9" spans="1:27">
      <c r="A9" s="29" t="s">
        <v>147</v>
      </c>
      <c r="B9" s="29">
        <v>32090</v>
      </c>
      <c r="C9" s="29">
        <v>37272</v>
      </c>
      <c r="D9" s="29">
        <v>69362</v>
      </c>
      <c r="E9" s="20"/>
      <c r="F9" s="29">
        <v>55454</v>
      </c>
      <c r="G9" s="29">
        <v>56454</v>
      </c>
      <c r="H9" s="29">
        <v>111908</v>
      </c>
      <c r="I9" s="20"/>
      <c r="J9" s="29">
        <v>32944</v>
      </c>
      <c r="K9" s="29">
        <v>29127</v>
      </c>
      <c r="L9" s="29">
        <v>62071</v>
      </c>
    </row>
    <row r="10" spans="1:27">
      <c r="A10" s="29" t="s">
        <v>148</v>
      </c>
      <c r="B10" s="29">
        <v>31405</v>
      </c>
      <c r="C10" s="29">
        <v>35630</v>
      </c>
      <c r="D10" s="29">
        <v>67035</v>
      </c>
      <c r="E10" s="20"/>
      <c r="F10" s="29">
        <v>43339</v>
      </c>
      <c r="G10" s="29">
        <v>46655</v>
      </c>
      <c r="H10" s="29">
        <v>89994</v>
      </c>
      <c r="I10" s="20"/>
      <c r="J10" s="29">
        <v>34557</v>
      </c>
      <c r="K10" s="29">
        <v>32133</v>
      </c>
      <c r="L10" s="29">
        <v>66690</v>
      </c>
    </row>
    <row r="11" spans="1:27">
      <c r="A11" s="29" t="s">
        <v>149</v>
      </c>
      <c r="B11" s="29">
        <v>26912</v>
      </c>
      <c r="C11" s="29">
        <v>30659</v>
      </c>
      <c r="D11" s="29">
        <v>57571</v>
      </c>
      <c r="E11" s="20"/>
      <c r="F11" s="29">
        <v>37868</v>
      </c>
      <c r="G11" s="29">
        <v>40138</v>
      </c>
      <c r="H11" s="29">
        <v>78006</v>
      </c>
      <c r="I11" s="20"/>
      <c r="J11" s="29">
        <v>36565</v>
      </c>
      <c r="K11" s="29">
        <v>35224</v>
      </c>
      <c r="L11" s="29">
        <v>71789</v>
      </c>
    </row>
    <row r="12" spans="1:27">
      <c r="A12" s="29" t="s">
        <v>150</v>
      </c>
      <c r="B12" s="29">
        <v>26928</v>
      </c>
      <c r="C12" s="29">
        <v>31148</v>
      </c>
      <c r="D12" s="29">
        <v>58076</v>
      </c>
      <c r="E12" s="20"/>
      <c r="F12" s="29">
        <v>41473</v>
      </c>
      <c r="G12" s="29">
        <v>43514</v>
      </c>
      <c r="H12" s="29">
        <v>84987</v>
      </c>
      <c r="I12" s="20"/>
      <c r="J12" s="29">
        <v>39773</v>
      </c>
      <c r="K12" s="29">
        <v>39092</v>
      </c>
      <c r="L12" s="29">
        <v>78865</v>
      </c>
    </row>
    <row r="13" spans="1:27">
      <c r="A13" s="29" t="s">
        <v>151</v>
      </c>
      <c r="B13" s="29">
        <v>23216</v>
      </c>
      <c r="C13" s="29">
        <v>26005</v>
      </c>
      <c r="D13" s="29">
        <v>49221</v>
      </c>
      <c r="E13" s="20"/>
      <c r="F13" s="29">
        <v>34826</v>
      </c>
      <c r="G13" s="29">
        <v>36990</v>
      </c>
      <c r="H13" s="29">
        <v>71816</v>
      </c>
      <c r="I13" s="20"/>
      <c r="J13" s="29">
        <v>45343</v>
      </c>
      <c r="K13" s="29">
        <v>45008</v>
      </c>
      <c r="L13" s="29">
        <v>90351</v>
      </c>
    </row>
    <row r="14" spans="1:27">
      <c r="A14" s="29" t="s">
        <v>152</v>
      </c>
      <c r="B14" s="29">
        <v>22252</v>
      </c>
      <c r="C14" s="29">
        <v>25250</v>
      </c>
      <c r="D14" s="29">
        <v>47502</v>
      </c>
      <c r="E14" s="20"/>
      <c r="F14" s="29">
        <v>30076</v>
      </c>
      <c r="G14" s="29">
        <v>33526</v>
      </c>
      <c r="H14" s="29">
        <v>63602</v>
      </c>
      <c r="I14" s="20"/>
      <c r="J14" s="29">
        <v>49498</v>
      </c>
      <c r="K14" s="29">
        <v>50984</v>
      </c>
      <c r="L14" s="29">
        <v>100482</v>
      </c>
    </row>
    <row r="15" spans="1:27">
      <c r="A15" s="29" t="s">
        <v>153</v>
      </c>
      <c r="B15" s="29">
        <v>19120</v>
      </c>
      <c r="C15" s="29">
        <v>21366</v>
      </c>
      <c r="D15" s="29">
        <v>40486</v>
      </c>
      <c r="E15" s="20"/>
      <c r="F15" s="29">
        <v>20465</v>
      </c>
      <c r="G15" s="29">
        <v>29526</v>
      </c>
      <c r="H15" s="29">
        <v>49991</v>
      </c>
      <c r="I15" s="20"/>
      <c r="J15" s="29">
        <v>51475</v>
      </c>
      <c r="K15" s="29">
        <v>53485</v>
      </c>
      <c r="L15" s="29">
        <v>104960</v>
      </c>
    </row>
    <row r="16" spans="1:27">
      <c r="A16" s="29" t="s">
        <v>154</v>
      </c>
      <c r="B16" s="29">
        <v>20311</v>
      </c>
      <c r="C16" s="29">
        <v>21532</v>
      </c>
      <c r="D16" s="29">
        <v>41843</v>
      </c>
      <c r="E16" s="20"/>
      <c r="F16" s="29">
        <v>19108</v>
      </c>
      <c r="G16" s="29">
        <v>27019</v>
      </c>
      <c r="H16" s="29">
        <v>46127</v>
      </c>
      <c r="I16" s="20"/>
      <c r="J16" s="29">
        <v>47347</v>
      </c>
      <c r="K16" s="29">
        <v>50350</v>
      </c>
      <c r="L16" s="29">
        <v>97697</v>
      </c>
    </row>
    <row r="17" spans="1:15">
      <c r="A17" s="29" t="s">
        <v>155</v>
      </c>
      <c r="B17" s="29">
        <v>12388</v>
      </c>
      <c r="C17" s="29">
        <v>11574</v>
      </c>
      <c r="D17" s="29">
        <v>23962</v>
      </c>
      <c r="E17" s="20"/>
      <c r="F17" s="29">
        <v>17971</v>
      </c>
      <c r="G17" s="29">
        <v>23709</v>
      </c>
      <c r="H17" s="29">
        <v>41680</v>
      </c>
      <c r="I17" s="20"/>
      <c r="J17" s="29">
        <v>41134</v>
      </c>
      <c r="K17" s="29">
        <v>44768</v>
      </c>
      <c r="L17" s="29">
        <v>85902</v>
      </c>
    </row>
    <row r="18" spans="1:15">
      <c r="A18" s="29" t="s">
        <v>156</v>
      </c>
      <c r="B18" s="29">
        <v>10212</v>
      </c>
      <c r="C18" s="29">
        <v>10270</v>
      </c>
      <c r="D18" s="29">
        <v>20482</v>
      </c>
      <c r="E18" s="20"/>
      <c r="F18" s="29">
        <v>15285</v>
      </c>
      <c r="G18" s="29">
        <v>18187</v>
      </c>
      <c r="H18" s="29">
        <v>33472</v>
      </c>
      <c r="I18" s="20"/>
      <c r="J18" s="29">
        <v>35562</v>
      </c>
      <c r="K18" s="29">
        <v>40062</v>
      </c>
      <c r="L18" s="29">
        <v>75624</v>
      </c>
    </row>
    <row r="19" spans="1:15">
      <c r="A19" s="29" t="s">
        <v>157</v>
      </c>
      <c r="B19" s="29">
        <v>4913</v>
      </c>
      <c r="C19" s="29">
        <v>4174</v>
      </c>
      <c r="D19" s="29">
        <v>9087</v>
      </c>
      <c r="E19" s="20"/>
      <c r="F19" s="29">
        <v>9430</v>
      </c>
      <c r="G19" s="29">
        <v>10798</v>
      </c>
      <c r="H19" s="29">
        <v>20228</v>
      </c>
      <c r="I19" s="20"/>
      <c r="J19" s="29">
        <v>30851</v>
      </c>
      <c r="K19" s="29">
        <v>36324</v>
      </c>
      <c r="L19" s="29">
        <v>67175</v>
      </c>
    </row>
    <row r="20" spans="1:15">
      <c r="A20" s="29" t="s">
        <v>158</v>
      </c>
      <c r="B20" s="29">
        <v>2576</v>
      </c>
      <c r="C20" s="29">
        <v>2402</v>
      </c>
      <c r="D20" s="29">
        <v>4978</v>
      </c>
      <c r="E20" s="20"/>
      <c r="F20" s="29">
        <v>4718</v>
      </c>
      <c r="G20" s="29">
        <v>5332</v>
      </c>
      <c r="H20" s="29">
        <v>10050</v>
      </c>
      <c r="I20" s="20"/>
      <c r="J20" s="29">
        <v>20250</v>
      </c>
      <c r="K20" s="29">
        <v>26512</v>
      </c>
      <c r="L20" s="29">
        <v>46762</v>
      </c>
    </row>
    <row r="21" spans="1:15">
      <c r="A21" s="29" t="s">
        <v>159</v>
      </c>
      <c r="B21" s="29">
        <v>621</v>
      </c>
      <c r="C21" s="29">
        <v>540</v>
      </c>
      <c r="D21" s="29">
        <v>1161</v>
      </c>
      <c r="E21" s="20"/>
      <c r="F21" s="29">
        <v>1710</v>
      </c>
      <c r="G21" s="29">
        <v>2244</v>
      </c>
      <c r="H21" s="29">
        <v>3954</v>
      </c>
      <c r="I21" s="20"/>
      <c r="J21" s="29">
        <v>13767</v>
      </c>
      <c r="K21" s="29">
        <v>21246</v>
      </c>
      <c r="L21" s="29">
        <v>35013</v>
      </c>
    </row>
    <row r="22" spans="1:15">
      <c r="A22" s="29" t="s">
        <v>160</v>
      </c>
      <c r="B22" s="29">
        <v>140</v>
      </c>
      <c r="C22" s="29">
        <v>170</v>
      </c>
      <c r="D22" s="29">
        <v>310</v>
      </c>
      <c r="E22" s="20"/>
      <c r="F22" s="29">
        <v>312</v>
      </c>
      <c r="G22" s="29">
        <v>436</v>
      </c>
      <c r="H22" s="29">
        <v>748</v>
      </c>
      <c r="I22" s="20"/>
      <c r="J22" s="29">
        <v>5189</v>
      </c>
      <c r="K22" s="29">
        <v>10892</v>
      </c>
      <c r="L22" s="29">
        <v>16081</v>
      </c>
    </row>
    <row r="23" spans="1:15">
      <c r="A23" s="29" t="s">
        <v>161</v>
      </c>
      <c r="B23" s="29">
        <v>52</v>
      </c>
      <c r="C23" s="29">
        <v>50</v>
      </c>
      <c r="D23" s="29">
        <v>102</v>
      </c>
      <c r="E23" s="20"/>
      <c r="F23" s="29">
        <v>34</v>
      </c>
      <c r="G23" s="29">
        <v>74</v>
      </c>
      <c r="H23" s="29">
        <v>108</v>
      </c>
      <c r="I23" s="20"/>
      <c r="J23" s="29">
        <v>1022</v>
      </c>
      <c r="K23" s="29">
        <v>3036</v>
      </c>
      <c r="L23" s="29">
        <v>4058</v>
      </c>
    </row>
    <row r="24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5">
      <c r="A25" s="29" t="s">
        <v>162</v>
      </c>
      <c r="B25" s="29">
        <v>17</v>
      </c>
      <c r="C25" s="29">
        <v>27</v>
      </c>
      <c r="D25" s="29">
        <v>44</v>
      </c>
      <c r="E25" s="20"/>
      <c r="F25" s="20"/>
      <c r="G25" s="20"/>
      <c r="H25" s="20"/>
      <c r="I25" s="20"/>
      <c r="J25" s="20"/>
      <c r="K25" s="20"/>
      <c r="L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O28" s="17" t="s">
        <v>15</v>
      </c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5">
      <c r="A30" s="20"/>
      <c r="B30" s="186" t="s">
        <v>136</v>
      </c>
      <c r="C30" s="186" t="s">
        <v>137</v>
      </c>
      <c r="D30" s="20"/>
      <c r="E30" s="20"/>
      <c r="F30" s="186" t="s">
        <v>136</v>
      </c>
      <c r="G30" s="186" t="s">
        <v>137</v>
      </c>
      <c r="H30" s="20"/>
      <c r="I30" s="20"/>
      <c r="J30" s="186" t="s">
        <v>136</v>
      </c>
      <c r="K30" s="186" t="s">
        <v>137</v>
      </c>
      <c r="L30" s="20"/>
    </row>
    <row r="31" spans="1:15">
      <c r="A31" s="29" t="s">
        <v>139</v>
      </c>
      <c r="B31" s="29">
        <f>-100*B4/SUM($B$4:$C$23)</f>
        <v>-6.2423757823852597</v>
      </c>
      <c r="C31" s="29">
        <f>100*C4/SUM($B$4:$C$23)</f>
        <v>6.0057557917786113</v>
      </c>
      <c r="D31" s="20"/>
      <c r="E31" s="29" t="s">
        <v>139</v>
      </c>
      <c r="F31" s="29">
        <f>-100*F4/SUM($F$4:$G$23)</f>
        <v>-3.6547965957433406</v>
      </c>
      <c r="G31" s="29">
        <f>100*G4/SUM($F$4:$G$23)</f>
        <v>3.4866151676657031</v>
      </c>
      <c r="H31" s="20"/>
      <c r="I31" s="29" t="s">
        <v>139</v>
      </c>
      <c r="J31" s="29">
        <f>-100*J4/SUM($J$4:$K$23)</f>
        <v>-1.6397797755501671</v>
      </c>
      <c r="K31" s="29">
        <f>100*K4/SUM($J$4:$K$23)</f>
        <v>1.5357218310414309</v>
      </c>
      <c r="L31" s="20"/>
    </row>
    <row r="32" spans="1:15">
      <c r="A32" s="29" t="s">
        <v>140</v>
      </c>
      <c r="B32" s="29">
        <f t="shared" ref="B32:B50" si="0">-100*B5/SUM($B$4:$C$23)</f>
        <v>-5.2536572603565901</v>
      </c>
      <c r="C32" s="29">
        <f t="shared" ref="C32:C50" si="1">100*C5/SUM($B$4:$C$23)</f>
        <v>5.0802900381092675</v>
      </c>
      <c r="D32" s="20"/>
      <c r="E32" s="29" t="s">
        <v>140</v>
      </c>
      <c r="F32" s="29">
        <f t="shared" ref="F32:F50" si="2">-100*F5/SUM($F$4:$G$23)</f>
        <v>-4.4268091904536568</v>
      </c>
      <c r="G32" s="29">
        <f t="shared" ref="G32:G50" si="3">100*G5/SUM($F$4:$G$23)</f>
        <v>4.2298101581267611</v>
      </c>
      <c r="H32" s="20"/>
      <c r="I32" s="29" t="s">
        <v>140</v>
      </c>
      <c r="J32" s="29">
        <f t="shared" ref="J32:J50" si="4">-100*J5/SUM($J$4:$K$23)</f>
        <v>-1.9681929549618296</v>
      </c>
      <c r="K32" s="29">
        <f>100*K5/SUM($J$4:$K$23)</f>
        <v>1.8580649636900839</v>
      </c>
      <c r="L32" s="20"/>
    </row>
    <row r="33" spans="1:12">
      <c r="A33" s="29" t="s">
        <v>144</v>
      </c>
      <c r="B33" s="29">
        <f t="shared" si="0"/>
        <v>-4.594126318510261</v>
      </c>
      <c r="C33" s="29">
        <f t="shared" si="1"/>
        <v>4.4843270777536235</v>
      </c>
      <c r="D33" s="20"/>
      <c r="E33" s="29" t="s">
        <v>144</v>
      </c>
      <c r="F33" s="29">
        <f t="shared" si="2"/>
        <v>-4.6358549261962256</v>
      </c>
      <c r="G33" s="29">
        <f t="shared" si="3"/>
        <v>4.4616895147225675</v>
      </c>
      <c r="H33" s="20"/>
      <c r="I33" s="29" t="s">
        <v>144</v>
      </c>
      <c r="J33" s="29">
        <f>-100*J6/SUM($J$4:$K$23)</f>
        <v>-2.2668865547675883</v>
      </c>
      <c r="K33" s="29">
        <f t="shared" ref="K33:K50" si="5">100*K6/SUM($J$4:$K$23)</f>
        <v>2.1387060867590995</v>
      </c>
      <c r="L33" s="20"/>
    </row>
    <row r="34" spans="1:12">
      <c r="A34" s="29" t="s">
        <v>145</v>
      </c>
      <c r="B34" s="29">
        <f t="shared" si="0"/>
        <v>-4.0673001049659732</v>
      </c>
      <c r="C34" s="29">
        <f t="shared" si="1"/>
        <v>4.557246382141285</v>
      </c>
      <c r="D34" s="20"/>
      <c r="E34" s="29" t="s">
        <v>145</v>
      </c>
      <c r="F34" s="29">
        <f t="shared" si="2"/>
        <v>-5.0097751518238942</v>
      </c>
      <c r="G34" s="29">
        <f t="shared" si="3"/>
        <v>4.8590732541925288</v>
      </c>
      <c r="H34" s="20"/>
      <c r="I34" s="29" t="s">
        <v>145</v>
      </c>
      <c r="J34" s="29">
        <f t="shared" si="4"/>
        <v>-2.4312508080257054</v>
      </c>
      <c r="K34" s="29">
        <f t="shared" si="5"/>
        <v>2.2502530500014188</v>
      </c>
      <c r="L34" s="20"/>
    </row>
    <row r="35" spans="1:12">
      <c r="A35" s="29" t="s">
        <v>146</v>
      </c>
      <c r="B35" s="29">
        <f t="shared" si="0"/>
        <v>-3.7303372675434496</v>
      </c>
      <c r="C35" s="29">
        <f t="shared" si="1"/>
        <v>4.3759988316099934</v>
      </c>
      <c r="D35" s="20"/>
      <c r="E35" s="29" t="s">
        <v>146</v>
      </c>
      <c r="F35" s="29">
        <f t="shared" si="2"/>
        <v>-4.8629313487504895</v>
      </c>
      <c r="G35" s="29">
        <f t="shared" si="3"/>
        <v>4.7317561337798226</v>
      </c>
      <c r="H35" s="20"/>
      <c r="I35" s="29" t="s">
        <v>146</v>
      </c>
      <c r="J35" s="29">
        <f t="shared" si="4"/>
        <v>-2.5591159489296222</v>
      </c>
      <c r="K35" s="29">
        <f t="shared" si="5"/>
        <v>2.2427640312678356</v>
      </c>
      <c r="L35" s="20"/>
    </row>
    <row r="36" spans="1:12">
      <c r="A36" s="29" t="s">
        <v>147</v>
      </c>
      <c r="B36" s="29">
        <f t="shared" si="0"/>
        <v>-3.3717297951009577</v>
      </c>
      <c r="C36" s="29">
        <f t="shared" si="1"/>
        <v>3.9162079440013366</v>
      </c>
      <c r="D36" s="20"/>
      <c r="E36" s="29" t="s">
        <v>147</v>
      </c>
      <c r="F36" s="29">
        <f t="shared" si="2"/>
        <v>-4.3662607268807623</v>
      </c>
      <c r="G36" s="29">
        <f t="shared" si="3"/>
        <v>4.4449973505126144</v>
      </c>
      <c r="H36" s="20"/>
      <c r="I36" s="29" t="s">
        <v>147</v>
      </c>
      <c r="J36" s="29">
        <f t="shared" si="4"/>
        <v>-2.5970340332543964</v>
      </c>
      <c r="K36" s="29">
        <f t="shared" si="5"/>
        <v>2.2961331437166344</v>
      </c>
      <c r="L36" s="20"/>
    </row>
    <row r="37" spans="1:12">
      <c r="A37" s="29" t="s">
        <v>148</v>
      </c>
      <c r="B37" s="29">
        <f t="shared" si="0"/>
        <v>-3.2997561301073719</v>
      </c>
      <c r="C37" s="29">
        <f t="shared" si="1"/>
        <v>3.7436812901043042</v>
      </c>
      <c r="D37" s="20"/>
      <c r="E37" s="29" t="s">
        <v>148</v>
      </c>
      <c r="F37" s="29">
        <f t="shared" si="2"/>
        <v>-3.412366531580866</v>
      </c>
      <c r="G37" s="29">
        <f t="shared" si="3"/>
        <v>3.6734571755440899</v>
      </c>
      <c r="H37" s="20"/>
      <c r="I37" s="29" t="s">
        <v>148</v>
      </c>
      <c r="J37" s="29">
        <f t="shared" si="4"/>
        <v>-2.7241896881730261</v>
      </c>
      <c r="K37" s="29">
        <f t="shared" si="5"/>
        <v>2.533101462802438</v>
      </c>
      <c r="L37" s="20"/>
    </row>
    <row r="38" spans="1:12">
      <c r="A38" s="29" t="s">
        <v>149</v>
      </c>
      <c r="B38" s="29">
        <f t="shared" si="0"/>
        <v>-2.8276719303757236</v>
      </c>
      <c r="C38" s="29">
        <f t="shared" si="1"/>
        <v>3.2213731314428249</v>
      </c>
      <c r="D38" s="20"/>
      <c r="E38" s="29" t="s">
        <v>149</v>
      </c>
      <c r="F38" s="29">
        <f t="shared" si="2"/>
        <v>-2.9815984636909998</v>
      </c>
      <c r="G38" s="29">
        <f t="shared" si="3"/>
        <v>3.1603305993353055</v>
      </c>
      <c r="H38" s="20"/>
      <c r="I38" s="29" t="s">
        <v>149</v>
      </c>
      <c r="J38" s="29">
        <f t="shared" si="4"/>
        <v>-2.8824838946681339</v>
      </c>
      <c r="K38" s="29">
        <f t="shared" si="5"/>
        <v>2.7767704828603952</v>
      </c>
      <c r="L38" s="20"/>
    </row>
    <row r="39" spans="1:12">
      <c r="A39" s="29" t="s">
        <v>150</v>
      </c>
      <c r="B39" s="29">
        <f t="shared" si="0"/>
        <v>-2.8293530670763039</v>
      </c>
      <c r="C39" s="29">
        <f t="shared" si="1"/>
        <v>3.2727528718543044</v>
      </c>
      <c r="D39" s="20"/>
      <c r="E39" s="29" t="s">
        <v>150</v>
      </c>
      <c r="F39" s="29">
        <f t="shared" si="2"/>
        <v>-3.2654439918838287</v>
      </c>
      <c r="G39" s="29">
        <f t="shared" si="3"/>
        <v>3.4261454407164402</v>
      </c>
      <c r="H39" s="20"/>
      <c r="I39" s="29" t="s">
        <v>150</v>
      </c>
      <c r="J39" s="29">
        <f t="shared" si="4"/>
        <v>-3.1353762325348198</v>
      </c>
      <c r="K39" s="29">
        <f t="shared" si="5"/>
        <v>3.0816917929814491</v>
      </c>
      <c r="L39" s="20"/>
    </row>
    <row r="40" spans="1:12">
      <c r="A40" s="29" t="s">
        <v>151</v>
      </c>
      <c r="B40" s="29">
        <f t="shared" si="0"/>
        <v>-2.439329352541721</v>
      </c>
      <c r="C40" s="29">
        <f t="shared" si="1"/>
        <v>2.7323724936615892</v>
      </c>
      <c r="D40" s="20"/>
      <c r="E40" s="29" t="s">
        <v>151</v>
      </c>
      <c r="F40" s="29">
        <f t="shared" si="2"/>
        <v>-2.7420816546029037</v>
      </c>
      <c r="G40" s="29">
        <f t="shared" si="3"/>
        <v>2.9124677081422328</v>
      </c>
      <c r="H40" s="20"/>
      <c r="I40" s="29" t="s">
        <v>151</v>
      </c>
      <c r="J40" s="29">
        <f t="shared" si="4"/>
        <v>-3.5744692256512294</v>
      </c>
      <c r="K40" s="29">
        <f t="shared" si="5"/>
        <v>3.5480605806433303</v>
      </c>
      <c r="L40" s="20"/>
    </row>
    <row r="41" spans="1:12">
      <c r="A41" s="29" t="s">
        <v>152</v>
      </c>
      <c r="B41" s="29">
        <f t="shared" si="0"/>
        <v>-2.3380408663317702</v>
      </c>
      <c r="C41" s="29">
        <f t="shared" si="1"/>
        <v>2.6530438556029661</v>
      </c>
      <c r="D41" s="20"/>
      <c r="E41" s="29" t="s">
        <v>152</v>
      </c>
      <c r="F41" s="29">
        <f t="shared" si="2"/>
        <v>-2.368082692351603</v>
      </c>
      <c r="G41" s="29">
        <f t="shared" si="3"/>
        <v>2.6397240438814951</v>
      </c>
      <c r="H41" s="20"/>
      <c r="I41" s="29" t="s">
        <v>152</v>
      </c>
      <c r="J41" s="29">
        <f t="shared" si="4"/>
        <v>-3.9020152555253191</v>
      </c>
      <c r="K41" s="29">
        <f t="shared" si="5"/>
        <v>4.0191592748737905</v>
      </c>
      <c r="L41" s="20"/>
    </row>
    <row r="42" spans="1:12">
      <c r="A42" s="29" t="s">
        <v>153</v>
      </c>
      <c r="B42" s="29">
        <f t="shared" si="0"/>
        <v>-2.0089583571932161</v>
      </c>
      <c r="C42" s="29">
        <f t="shared" si="1"/>
        <v>2.2449479215371473</v>
      </c>
      <c r="D42" s="20"/>
      <c r="E42" s="29" t="s">
        <v>153</v>
      </c>
      <c r="F42" s="29">
        <f t="shared" si="2"/>
        <v>-1.6113450026258664</v>
      </c>
      <c r="G42" s="29">
        <f t="shared" si="3"/>
        <v>2.3247775493540841</v>
      </c>
      <c r="H42" s="20"/>
      <c r="I42" s="29" t="s">
        <v>153</v>
      </c>
      <c r="J42" s="29">
        <f t="shared" si="4"/>
        <v>-4.0578656769599943</v>
      </c>
      <c r="K42" s="29">
        <f t="shared" si="5"/>
        <v>4.2163175470073879</v>
      </c>
      <c r="L42" s="20"/>
    </row>
    <row r="43" spans="1:12">
      <c r="A43" s="29" t="s">
        <v>154</v>
      </c>
      <c r="B43" s="29">
        <f t="shared" si="0"/>
        <v>-2.1340979703426473</v>
      </c>
      <c r="C43" s="29">
        <f t="shared" si="1"/>
        <v>2.262389714805666</v>
      </c>
      <c r="D43" s="20"/>
      <c r="E43" s="29" t="s">
        <v>154</v>
      </c>
      <c r="F43" s="29">
        <f t="shared" si="2"/>
        <v>-1.5044994043574422</v>
      </c>
      <c r="G43" s="29">
        <f t="shared" si="3"/>
        <v>2.1273848339090291</v>
      </c>
      <c r="H43" s="20"/>
      <c r="I43" s="29" t="s">
        <v>154</v>
      </c>
      <c r="J43" s="29">
        <f t="shared" si="4"/>
        <v>-3.7324481050417653</v>
      </c>
      <c r="K43" s="29">
        <f t="shared" si="5"/>
        <v>3.9691799287991398</v>
      </c>
      <c r="L43" s="20"/>
    </row>
    <row r="44" spans="1:12">
      <c r="A44" s="29" t="s">
        <v>155</v>
      </c>
      <c r="B44" s="29">
        <f t="shared" si="0"/>
        <v>-1.3016200904241402</v>
      </c>
      <c r="C44" s="29">
        <f t="shared" si="1"/>
        <v>1.2160922607821278</v>
      </c>
      <c r="D44" s="20"/>
      <c r="E44" s="29" t="s">
        <v>155</v>
      </c>
      <c r="F44" s="29">
        <f t="shared" si="2"/>
        <v>-1.4149758632880256</v>
      </c>
      <c r="G44" s="29">
        <f t="shared" si="3"/>
        <v>1.8667666096875968</v>
      </c>
      <c r="H44" s="20"/>
      <c r="I44" s="29" t="s">
        <v>155</v>
      </c>
      <c r="J44" s="29">
        <f t="shared" si="4"/>
        <v>-3.2426662798654182</v>
      </c>
      <c r="K44" s="29">
        <f t="shared" si="5"/>
        <v>3.5291409543690149</v>
      </c>
      <c r="L44" s="20"/>
    </row>
    <row r="45" spans="1:12">
      <c r="A45" s="29" t="s">
        <v>156</v>
      </c>
      <c r="B45" s="29">
        <f t="shared" si="0"/>
        <v>-1.072985499145247</v>
      </c>
      <c r="C45" s="29">
        <f t="shared" si="1"/>
        <v>1.07907961968485</v>
      </c>
      <c r="D45" s="20"/>
      <c r="E45" s="29" t="s">
        <v>156</v>
      </c>
      <c r="F45" s="29">
        <f t="shared" si="2"/>
        <v>-1.2034892922128693</v>
      </c>
      <c r="G45" s="29">
        <f t="shared" si="3"/>
        <v>1.4319829739925058</v>
      </c>
      <c r="H45" s="20"/>
      <c r="I45" s="29" t="s">
        <v>156</v>
      </c>
      <c r="J45" s="29">
        <f t="shared" si="4"/>
        <v>-2.8034156231967233</v>
      </c>
      <c r="K45" s="29">
        <f t="shared" si="5"/>
        <v>3.1581586158401418</v>
      </c>
      <c r="L45" s="20"/>
    </row>
    <row r="46" spans="1:12">
      <c r="A46" s="29" t="s">
        <v>157</v>
      </c>
      <c r="B46" s="29">
        <f t="shared" si="0"/>
        <v>-0.51621403812187616</v>
      </c>
      <c r="C46" s="29">
        <f t="shared" si="1"/>
        <v>0.43856653676383289</v>
      </c>
      <c r="D46" s="20"/>
      <c r="E46" s="29" t="s">
        <v>157</v>
      </c>
      <c r="F46" s="29">
        <f t="shared" si="2"/>
        <v>-0.74248636084837139</v>
      </c>
      <c r="G46" s="29">
        <f t="shared" si="3"/>
        <v>0.85019806197674597</v>
      </c>
      <c r="H46" s="20"/>
      <c r="I46" s="29" t="s">
        <v>157</v>
      </c>
      <c r="J46" s="29">
        <f t="shared" si="4"/>
        <v>-2.4320391257871354</v>
      </c>
      <c r="K46" s="29">
        <f t="shared" si="5"/>
        <v>2.8634854366176752</v>
      </c>
      <c r="L46" s="20"/>
    </row>
    <row r="47" spans="1:12">
      <c r="A47" s="29" t="s">
        <v>158</v>
      </c>
      <c r="B47" s="29">
        <f t="shared" si="0"/>
        <v>-0.27066300879339567</v>
      </c>
      <c r="C47" s="29">
        <f t="shared" si="1"/>
        <v>0.25238064717458708</v>
      </c>
      <c r="D47" s="20"/>
      <c r="E47" s="29" t="s">
        <v>158</v>
      </c>
      <c r="F47" s="29">
        <f t="shared" si="2"/>
        <v>-0.37147939029508126</v>
      </c>
      <c r="G47" s="29">
        <f t="shared" si="3"/>
        <v>0.41982367720503883</v>
      </c>
      <c r="H47" s="20"/>
      <c r="I47" s="29" t="s">
        <v>158</v>
      </c>
      <c r="J47" s="29">
        <f t="shared" si="4"/>
        <v>-1.596343466895384</v>
      </c>
      <c r="K47" s="29">
        <f t="shared" si="5"/>
        <v>2.0899880491027369</v>
      </c>
      <c r="L47" s="20"/>
    </row>
    <row r="48" spans="1:12">
      <c r="A48" s="29" t="s">
        <v>159</v>
      </c>
      <c r="B48" s="29">
        <f t="shared" si="0"/>
        <v>-6.5249118191265026E-2</v>
      </c>
      <c r="C48" s="29">
        <f t="shared" si="1"/>
        <v>5.673836364457828E-2</v>
      </c>
      <c r="D48" s="20"/>
      <c r="E48" s="29" t="s">
        <v>159</v>
      </c>
      <c r="F48" s="29">
        <f t="shared" si="2"/>
        <v>-0.1346396264104682</v>
      </c>
      <c r="G48" s="29">
        <f t="shared" si="3"/>
        <v>0.17668498342987757</v>
      </c>
      <c r="H48" s="20"/>
      <c r="I48" s="29" t="s">
        <v>159</v>
      </c>
      <c r="J48" s="29">
        <f t="shared" si="4"/>
        <v>-1.0852770621604322</v>
      </c>
      <c r="K48" s="29">
        <f t="shared" si="5"/>
        <v>1.674859915933794</v>
      </c>
      <c r="L48" s="20"/>
    </row>
    <row r="49" spans="1:12">
      <c r="A49" s="29" t="s">
        <v>160</v>
      </c>
      <c r="B49" s="29">
        <f t="shared" si="0"/>
        <v>-1.4709946130075851E-2</v>
      </c>
      <c r="C49" s="29">
        <f t="shared" si="1"/>
        <v>1.7862077443663534E-2</v>
      </c>
      <c r="D49" s="20"/>
      <c r="E49" s="29" t="s">
        <v>160</v>
      </c>
      <c r="F49" s="29">
        <f t="shared" si="2"/>
        <v>-2.4565826573138057E-2</v>
      </c>
      <c r="G49" s="29">
        <f t="shared" si="3"/>
        <v>3.4329167903487799E-2</v>
      </c>
      <c r="H49" s="20"/>
      <c r="I49" s="29" t="s">
        <v>160</v>
      </c>
      <c r="J49" s="29">
        <f t="shared" si="4"/>
        <v>-0.40905808640593322</v>
      </c>
      <c r="K49" s="29">
        <f t="shared" si="5"/>
        <v>0.8586357057493591</v>
      </c>
      <c r="L49" s="20"/>
    </row>
    <row r="50" spans="1:12">
      <c r="A50" s="29" t="s">
        <v>161</v>
      </c>
      <c r="B50" s="29">
        <f t="shared" si="0"/>
        <v>-5.4636942768853157E-3</v>
      </c>
      <c r="C50" s="29">
        <f t="shared" si="1"/>
        <v>5.253552189312804E-3</v>
      </c>
      <c r="D50" s="20"/>
      <c r="E50" s="29" t="s">
        <v>161</v>
      </c>
      <c r="F50" s="29">
        <f t="shared" si="2"/>
        <v>-2.6770452034829933E-3</v>
      </c>
      <c r="G50" s="29">
        <f t="shared" si="3"/>
        <v>5.826510148757103E-3</v>
      </c>
      <c r="H50" s="20"/>
      <c r="I50" s="29" t="s">
        <v>161</v>
      </c>
      <c r="J50" s="29">
        <f t="shared" si="4"/>
        <v>-8.0566075218127531E-2</v>
      </c>
      <c r="K50" s="29">
        <f t="shared" si="5"/>
        <v>0.23933327237009311</v>
      </c>
      <c r="L50" s="20"/>
    </row>
    <row r="51" spans="1: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</sheetData>
  <pageMargins left="0.7" right="0.7" top="0.75" bottom="0.75" header="0.3" footer="0.3"/>
  <ignoredErrors>
    <ignoredError sqref="A33:K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B1" zoomScaleNormal="100" workbookViewId="0">
      <selection activeCell="F20" sqref="F20"/>
    </sheetView>
  </sheetViews>
  <sheetFormatPr defaultRowHeight="14.4"/>
  <sheetData>
    <row r="1" spans="1:13" s="171" customFormat="1" ht="13.2">
      <c r="A1" s="187"/>
      <c r="B1" s="188"/>
      <c r="C1" s="189"/>
      <c r="D1" s="189"/>
      <c r="E1" s="170"/>
      <c r="F1" s="170"/>
      <c r="G1" s="170"/>
      <c r="H1" s="170"/>
      <c r="I1" s="170"/>
      <c r="J1" s="170"/>
      <c r="K1" s="170"/>
      <c r="L1" s="170"/>
      <c r="M1" s="170"/>
    </row>
    <row r="2" spans="1:13" s="171" customFormat="1">
      <c r="A2" s="190"/>
      <c r="B2" s="191" t="s">
        <v>136</v>
      </c>
      <c r="C2" s="191" t="s">
        <v>137</v>
      </c>
      <c r="D2" s="191" t="s">
        <v>163</v>
      </c>
      <c r="E2"/>
      <c r="F2" s="43" t="s">
        <v>6</v>
      </c>
      <c r="G2"/>
      <c r="H2"/>
      <c r="I2"/>
      <c r="J2"/>
      <c r="K2"/>
      <c r="L2"/>
      <c r="M2"/>
    </row>
    <row r="3" spans="1:13" s="172" customFormat="1" ht="13.2">
      <c r="A3" s="192">
        <v>1974</v>
      </c>
      <c r="B3" s="193">
        <v>71.400000000000006</v>
      </c>
      <c r="C3" s="193">
        <v>76.2</v>
      </c>
      <c r="D3" s="193">
        <v>73.8</v>
      </c>
    </row>
    <row r="4" spans="1:13">
      <c r="A4" s="48">
        <v>1975</v>
      </c>
      <c r="B4" s="193">
        <v>71.2</v>
      </c>
      <c r="C4" s="193">
        <v>76.099999999999994</v>
      </c>
      <c r="D4" s="193">
        <v>73.599999999999994</v>
      </c>
    </row>
    <row r="5" spans="1:13">
      <c r="A5" s="192">
        <v>1976</v>
      </c>
      <c r="B5" s="193">
        <v>71.2</v>
      </c>
      <c r="C5" s="193">
        <v>77</v>
      </c>
      <c r="D5" s="193">
        <v>74</v>
      </c>
    </row>
    <row r="6" spans="1:13">
      <c r="A6" s="48">
        <v>1977</v>
      </c>
      <c r="B6" s="193">
        <v>71.7</v>
      </c>
      <c r="C6" s="193">
        <v>76.900000000000006</v>
      </c>
      <c r="D6" s="193">
        <v>74.2</v>
      </c>
    </row>
    <row r="7" spans="1:13">
      <c r="A7" s="192">
        <v>1978</v>
      </c>
      <c r="B7" s="193">
        <v>71.900000000000006</v>
      </c>
      <c r="C7" s="193">
        <v>77.5</v>
      </c>
      <c r="D7" s="193">
        <v>74.599999999999994</v>
      </c>
    </row>
    <row r="8" spans="1:13">
      <c r="A8" s="48">
        <v>1979</v>
      </c>
      <c r="B8" s="193">
        <v>71.917000000000002</v>
      </c>
      <c r="C8" s="193">
        <v>77.658000000000001</v>
      </c>
      <c r="D8" s="193">
        <v>74.718000000000004</v>
      </c>
    </row>
    <row r="9" spans="1:13">
      <c r="A9" s="192">
        <v>1980</v>
      </c>
      <c r="B9" s="193">
        <v>72.066000000000003</v>
      </c>
      <c r="C9" s="193">
        <v>77.573999999999998</v>
      </c>
      <c r="D9" s="193">
        <v>74.754000000000005</v>
      </c>
    </row>
    <row r="10" spans="1:13">
      <c r="A10" s="48">
        <v>1981</v>
      </c>
      <c r="B10" s="193">
        <v>72.3</v>
      </c>
      <c r="C10" s="193">
        <v>78.2</v>
      </c>
      <c r="D10" s="193">
        <v>75.2</v>
      </c>
    </row>
    <row r="11" spans="1:13">
      <c r="A11" s="192">
        <v>1982</v>
      </c>
      <c r="B11" s="193">
        <v>72.918000000000006</v>
      </c>
      <c r="C11" s="193">
        <v>78.448999999999998</v>
      </c>
      <c r="D11" s="193">
        <v>75.617999999999995</v>
      </c>
    </row>
    <row r="12" spans="1:13">
      <c r="A12" s="48">
        <v>1983</v>
      </c>
      <c r="B12" s="193">
        <v>72.762</v>
      </c>
      <c r="C12" s="193">
        <v>78.209999999999994</v>
      </c>
      <c r="D12" s="193">
        <v>75.42</v>
      </c>
    </row>
    <row r="13" spans="1:13">
      <c r="A13" s="192">
        <v>1984</v>
      </c>
      <c r="B13" s="193">
        <v>73.007999999999996</v>
      </c>
      <c r="C13" s="193">
        <v>78.94</v>
      </c>
      <c r="D13" s="193">
        <v>75.903000000000006</v>
      </c>
    </row>
    <row r="14" spans="1:13">
      <c r="A14" s="48">
        <v>1985</v>
      </c>
      <c r="B14" s="193">
        <v>73.400000000000006</v>
      </c>
      <c r="C14" s="193">
        <v>79.2</v>
      </c>
      <c r="D14" s="193">
        <v>76.2</v>
      </c>
    </row>
    <row r="15" spans="1:13">
      <c r="A15" s="192">
        <v>1986</v>
      </c>
      <c r="B15" s="193">
        <v>73.418999999999997</v>
      </c>
      <c r="C15" s="193">
        <v>79.513000000000005</v>
      </c>
      <c r="D15" s="193">
        <v>76.393000000000001</v>
      </c>
    </row>
    <row r="16" spans="1:13">
      <c r="A16" s="48">
        <v>1987</v>
      </c>
      <c r="B16" s="193">
        <v>74</v>
      </c>
      <c r="C16" s="193">
        <v>79.7</v>
      </c>
      <c r="D16" s="193">
        <v>76.8</v>
      </c>
    </row>
    <row r="17" spans="1:6">
      <c r="A17" s="192">
        <v>1988</v>
      </c>
      <c r="B17" s="193">
        <v>74.415000000000006</v>
      </c>
      <c r="C17" s="193">
        <v>80.033000000000001</v>
      </c>
      <c r="D17" s="193">
        <v>77.156000000000006</v>
      </c>
    </row>
    <row r="18" spans="1:6">
      <c r="A18" s="48">
        <v>1989</v>
      </c>
      <c r="B18" s="193">
        <v>74.5</v>
      </c>
      <c r="C18" s="193">
        <v>80.2</v>
      </c>
      <c r="D18" s="193">
        <v>77.3</v>
      </c>
    </row>
    <row r="19" spans="1:6">
      <c r="A19" s="192">
        <v>1990</v>
      </c>
      <c r="B19" s="193">
        <v>74.900000000000006</v>
      </c>
      <c r="C19" s="193">
        <v>80.5</v>
      </c>
      <c r="D19" s="193">
        <v>77.599999999999994</v>
      </c>
    </row>
    <row r="20" spans="1:6">
      <c r="A20" s="48">
        <v>1991</v>
      </c>
      <c r="B20" s="193">
        <v>74.876000000000005</v>
      </c>
      <c r="C20" s="193">
        <v>80.727000000000004</v>
      </c>
      <c r="D20" s="193">
        <v>77.731999999999999</v>
      </c>
      <c r="F20" s="17" t="s">
        <v>197</v>
      </c>
    </row>
    <row r="21" spans="1:6">
      <c r="A21" s="192">
        <v>1992</v>
      </c>
      <c r="B21" s="193">
        <v>75.066999999999993</v>
      </c>
      <c r="C21" s="193">
        <v>80.897999999999996</v>
      </c>
      <c r="D21" s="193">
        <v>77.912999999999997</v>
      </c>
    </row>
    <row r="22" spans="1:6">
      <c r="A22" s="48">
        <v>1993</v>
      </c>
      <c r="B22" s="193">
        <v>75.400000000000006</v>
      </c>
      <c r="C22" s="193">
        <v>81</v>
      </c>
      <c r="D22" s="193">
        <v>78.099999999999994</v>
      </c>
    </row>
    <row r="23" spans="1:6">
      <c r="A23" s="192">
        <v>1994</v>
      </c>
      <c r="B23" s="193">
        <v>75.233999999999995</v>
      </c>
      <c r="C23" s="193">
        <v>81.129000000000005</v>
      </c>
      <c r="D23" s="193">
        <v>78.113</v>
      </c>
    </row>
    <row r="24" spans="1:6">
      <c r="A24" s="48">
        <v>1995</v>
      </c>
      <c r="B24" s="193">
        <v>75.599999999999994</v>
      </c>
      <c r="C24" s="193">
        <v>81.7</v>
      </c>
      <c r="D24" s="193">
        <v>78.599999999999994</v>
      </c>
    </row>
    <row r="25" spans="1:6">
      <c r="A25" s="192">
        <v>1996</v>
      </c>
      <c r="B25" s="193">
        <v>76</v>
      </c>
      <c r="C25" s="193">
        <v>81.599999999999994</v>
      </c>
      <c r="D25" s="193">
        <v>78.7</v>
      </c>
    </row>
    <row r="26" spans="1:6">
      <c r="A26" s="48">
        <v>1997</v>
      </c>
      <c r="B26" s="193">
        <v>76.099999999999994</v>
      </c>
      <c r="C26" s="193">
        <v>81.900000000000006</v>
      </c>
      <c r="D26" s="193">
        <v>79</v>
      </c>
    </row>
    <row r="27" spans="1:6">
      <c r="A27" s="192">
        <v>1998</v>
      </c>
      <c r="B27" s="193">
        <v>76.5</v>
      </c>
      <c r="C27" s="193">
        <v>82</v>
      </c>
      <c r="D27" s="193">
        <v>79.2</v>
      </c>
    </row>
    <row r="28" spans="1:6">
      <c r="A28" s="48">
        <v>1999</v>
      </c>
      <c r="B28" s="193">
        <v>76.599999999999994</v>
      </c>
      <c r="C28" s="193">
        <v>82.4</v>
      </c>
      <c r="D28" s="193">
        <v>79.400000000000006</v>
      </c>
    </row>
    <row r="29" spans="1:6">
      <c r="A29" s="192">
        <v>2000</v>
      </c>
      <c r="B29" s="193">
        <v>77.094999999999999</v>
      </c>
      <c r="C29" s="193">
        <v>82.597999999999999</v>
      </c>
      <c r="D29" s="193">
        <v>79.781999999999996</v>
      </c>
    </row>
    <row r="30" spans="1:6">
      <c r="A30" s="48">
        <v>2001</v>
      </c>
      <c r="B30" s="193">
        <v>77.400000000000006</v>
      </c>
      <c r="C30" s="193">
        <v>83.5</v>
      </c>
      <c r="D30" s="193">
        <v>80.400000000000006</v>
      </c>
    </row>
    <row r="31" spans="1:6">
      <c r="A31" s="192">
        <v>2002</v>
      </c>
      <c r="B31" s="193">
        <v>77.400000000000006</v>
      </c>
      <c r="C31" s="193">
        <v>83.2</v>
      </c>
      <c r="D31" s="193">
        <v>80.3</v>
      </c>
    </row>
    <row r="32" spans="1:6">
      <c r="A32" s="48">
        <v>2003</v>
      </c>
      <c r="B32" s="193">
        <v>77.900000000000006</v>
      </c>
      <c r="C32" s="193">
        <v>83.3</v>
      </c>
      <c r="D32" s="193">
        <v>80.599999999999994</v>
      </c>
    </row>
    <row r="33" spans="1:4">
      <c r="A33" s="192">
        <v>2004</v>
      </c>
      <c r="B33" s="193">
        <v>77.900000000000006</v>
      </c>
      <c r="C33" s="193">
        <v>84.2</v>
      </c>
      <c r="D33" s="193">
        <v>81</v>
      </c>
    </row>
    <row r="34" spans="1:4">
      <c r="A34" s="48">
        <v>2005</v>
      </c>
      <c r="B34" s="193">
        <v>78.3</v>
      </c>
      <c r="C34" s="193">
        <v>84.1</v>
      </c>
      <c r="D34" s="193">
        <v>81.099999999999994</v>
      </c>
    </row>
    <row r="35" spans="1:4">
      <c r="A35" s="192">
        <v>2006</v>
      </c>
      <c r="B35" s="193">
        <v>78.599999999999994</v>
      </c>
      <c r="C35" s="193">
        <v>84.4</v>
      </c>
      <c r="D35" s="193">
        <v>81.400000000000006</v>
      </c>
    </row>
    <row r="36" spans="1:4">
      <c r="A36" s="48">
        <v>2007</v>
      </c>
      <c r="B36" s="193">
        <v>78.8</v>
      </c>
      <c r="C36" s="193">
        <v>84.2</v>
      </c>
      <c r="D36" s="193">
        <v>81.400000000000006</v>
      </c>
    </row>
    <row r="37" spans="1:4">
      <c r="A37" s="192">
        <v>2008</v>
      </c>
      <c r="B37" s="193">
        <v>78.7</v>
      </c>
      <c r="C37" s="193">
        <v>84.4</v>
      </c>
      <c r="D37" s="193">
        <v>81.5</v>
      </c>
    </row>
    <row r="38" spans="1:4">
      <c r="A38" s="48">
        <v>2009</v>
      </c>
      <c r="B38" s="193">
        <v>78.599999999999994</v>
      </c>
      <c r="C38" s="193">
        <v>83.8</v>
      </c>
      <c r="D38" s="193">
        <v>81.2</v>
      </c>
    </row>
    <row r="39" spans="1:4">
      <c r="A39" s="192">
        <v>2010</v>
      </c>
      <c r="B39" s="193">
        <v>79.099999999999994</v>
      </c>
      <c r="C39" s="193">
        <v>84.4</v>
      </c>
      <c r="D39" s="193">
        <v>81.7</v>
      </c>
    </row>
    <row r="40" spans="1:4">
      <c r="A40" s="48">
        <v>2011</v>
      </c>
      <c r="B40" s="193">
        <v>79.3</v>
      </c>
      <c r="C40" s="193">
        <v>84.6</v>
      </c>
      <c r="D40" s="193">
        <v>81.900000000000006</v>
      </c>
    </row>
    <row r="41" spans="1:4">
      <c r="A41" s="192">
        <v>2012</v>
      </c>
      <c r="B41" s="193">
        <v>79.8</v>
      </c>
      <c r="C41" s="193">
        <v>84.7</v>
      </c>
      <c r="D41" s="193">
        <v>82.2</v>
      </c>
    </row>
    <row r="42" spans="1:4">
      <c r="A42" s="48">
        <v>2013</v>
      </c>
      <c r="B42" s="193">
        <v>80</v>
      </c>
      <c r="C42" s="193">
        <v>84.9</v>
      </c>
      <c r="D42" s="193">
        <v>82.4</v>
      </c>
    </row>
    <row r="43" spans="1:4">
      <c r="A43" s="192">
        <v>2014</v>
      </c>
      <c r="B43" s="193">
        <v>80.2</v>
      </c>
      <c r="C43" s="193">
        <v>85.1</v>
      </c>
      <c r="D43" s="193">
        <v>82.6</v>
      </c>
    </row>
    <row r="44" spans="1:4">
      <c r="A44" s="48">
        <v>2015</v>
      </c>
      <c r="B44" s="193">
        <v>80.2</v>
      </c>
      <c r="C44" s="193">
        <v>84.6</v>
      </c>
      <c r="D44" s="193">
        <v>82.3</v>
      </c>
    </row>
    <row r="45" spans="1:4">
      <c r="A45" s="192">
        <v>2016</v>
      </c>
      <c r="B45" s="193">
        <v>80.5</v>
      </c>
      <c r="C45" s="193">
        <v>85.3</v>
      </c>
      <c r="D45" s="193">
        <v>82.9</v>
      </c>
    </row>
    <row r="46" spans="1:4">
      <c r="A46" s="48">
        <v>2017</v>
      </c>
      <c r="B46" s="193">
        <v>80.3</v>
      </c>
      <c r="C46" s="193">
        <v>84.8</v>
      </c>
      <c r="D46" s="193">
        <v>82.5</v>
      </c>
    </row>
    <row r="47" spans="1:4">
      <c r="A47" s="192">
        <v>2018</v>
      </c>
      <c r="B47" s="193">
        <v>80.900000000000006</v>
      </c>
      <c r="C47" s="193">
        <v>85.3</v>
      </c>
      <c r="D47" s="193">
        <v>83.1</v>
      </c>
    </row>
    <row r="48" spans="1:4">
      <c r="A48" s="48">
        <v>2019</v>
      </c>
      <c r="B48" s="193">
        <v>81.099999999999994</v>
      </c>
      <c r="C48" s="193">
        <v>85.6</v>
      </c>
      <c r="D48" s="193">
        <v>83.3</v>
      </c>
    </row>
    <row r="49" spans="1:4">
      <c r="A49" s="192">
        <v>2020</v>
      </c>
      <c r="B49" s="193">
        <v>80.2</v>
      </c>
      <c r="C49" s="193">
        <v>85.1</v>
      </c>
      <c r="D49" s="193">
        <v>82.6</v>
      </c>
    </row>
    <row r="50" spans="1:4">
      <c r="A50" s="48">
        <v>2021</v>
      </c>
      <c r="B50" s="193">
        <v>80.400000000000006</v>
      </c>
      <c r="C50" s="193">
        <v>84.9</v>
      </c>
      <c r="D50" s="193">
        <v>82.6</v>
      </c>
    </row>
    <row r="51" spans="1:4">
      <c r="A51" s="192">
        <v>2022</v>
      </c>
      <c r="B51" s="193">
        <v>80.3</v>
      </c>
      <c r="C51" s="193">
        <v>85</v>
      </c>
      <c r="D51" s="193">
        <v>82.6</v>
      </c>
    </row>
    <row r="52" spans="1:4">
      <c r="A52" s="48">
        <v>2023</v>
      </c>
      <c r="B52" s="193">
        <v>80.599999999999994</v>
      </c>
      <c r="C52" s="193">
        <v>85.4</v>
      </c>
      <c r="D52" s="193">
        <v>83</v>
      </c>
    </row>
    <row r="53" spans="1:4">
      <c r="A53" s="192">
        <v>2024</v>
      </c>
      <c r="B53" s="193">
        <v>81.5</v>
      </c>
      <c r="C53" s="193">
        <v>85.6</v>
      </c>
      <c r="D53" s="193">
        <v>83.5</v>
      </c>
    </row>
    <row r="54" spans="1:4">
      <c r="A54" s="48">
        <v>2025</v>
      </c>
      <c r="B54" s="193">
        <v>81.7</v>
      </c>
      <c r="C54" s="193">
        <v>85.8</v>
      </c>
      <c r="D54" s="193">
        <v>83.7</v>
      </c>
    </row>
    <row r="55" spans="1:4">
      <c r="A55" s="24" t="s">
        <v>164</v>
      </c>
      <c r="B55" s="24"/>
      <c r="C55" s="24"/>
      <c r="D55" s="24"/>
    </row>
    <row r="56" spans="1:4">
      <c r="A56" s="24"/>
      <c r="B56" s="24"/>
      <c r="C56" s="24"/>
      <c r="D56" s="24"/>
    </row>
    <row r="57" spans="1:4">
      <c r="A57" s="24"/>
      <c r="B57" s="24"/>
      <c r="C57" s="24"/>
      <c r="D57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workbookViewId="0">
      <selection activeCell="F21" sqref="F21"/>
    </sheetView>
  </sheetViews>
  <sheetFormatPr defaultRowHeight="14.4"/>
  <cols>
    <col min="3" max="3" width="15.5546875" bestFit="1" customWidth="1"/>
  </cols>
  <sheetData>
    <row r="2" spans="1:6">
      <c r="B2" s="194" t="s">
        <v>165</v>
      </c>
      <c r="C2" s="194" t="s">
        <v>166</v>
      </c>
      <c r="F2" s="43" t="s">
        <v>167</v>
      </c>
    </row>
    <row r="3" spans="1:6">
      <c r="A3" s="29">
        <v>1952</v>
      </c>
      <c r="B3" s="29">
        <v>2.46</v>
      </c>
      <c r="C3" s="29">
        <v>29.57</v>
      </c>
    </row>
    <row r="4" spans="1:6">
      <c r="A4" s="29">
        <v>1953</v>
      </c>
      <c r="B4" s="29">
        <v>2.3199999999999998</v>
      </c>
      <c r="C4" s="29">
        <v>29.49</v>
      </c>
    </row>
    <row r="5" spans="1:6">
      <c r="A5" s="29">
        <v>1954</v>
      </c>
      <c r="B5" s="29">
        <v>2.38</v>
      </c>
      <c r="C5" s="29">
        <v>29.36</v>
      </c>
    </row>
    <row r="6" spans="1:6">
      <c r="A6" s="29">
        <v>1955</v>
      </c>
      <c r="B6" s="29">
        <v>2.3199999999999998</v>
      </c>
      <c r="C6" s="29">
        <v>29.27</v>
      </c>
    </row>
    <row r="7" spans="1:6">
      <c r="A7" s="29">
        <v>1956</v>
      </c>
      <c r="B7" s="29">
        <v>2.2799999999999998</v>
      </c>
      <c r="C7" s="29">
        <v>29.14</v>
      </c>
    </row>
    <row r="8" spans="1:6">
      <c r="A8" s="29">
        <v>1957</v>
      </c>
      <c r="B8" s="29">
        <v>2.2400000000000002</v>
      </c>
      <c r="C8" s="29">
        <v>29.06</v>
      </c>
    </row>
    <row r="9" spans="1:6">
      <c r="A9" s="29">
        <v>1958</v>
      </c>
      <c r="B9" s="29">
        <v>2.23</v>
      </c>
      <c r="C9" s="29">
        <v>29.08</v>
      </c>
    </row>
    <row r="10" spans="1:6">
      <c r="A10" s="29">
        <v>1959</v>
      </c>
      <c r="B10" s="29">
        <v>2.29</v>
      </c>
      <c r="C10" s="29">
        <v>28.9</v>
      </c>
    </row>
    <row r="11" spans="1:6">
      <c r="A11" s="29">
        <v>1960</v>
      </c>
      <c r="B11" s="29">
        <v>2.34</v>
      </c>
      <c r="C11" s="29">
        <v>28.9</v>
      </c>
    </row>
    <row r="12" spans="1:6">
      <c r="A12" s="29">
        <v>1961</v>
      </c>
      <c r="B12" s="29">
        <v>2.27</v>
      </c>
      <c r="C12" s="29">
        <v>28.83</v>
      </c>
    </row>
    <row r="13" spans="1:6">
      <c r="A13" s="29">
        <v>1962</v>
      </c>
      <c r="B13" s="29">
        <v>2.2999999999999998</v>
      </c>
      <c r="C13" s="29">
        <v>28.89</v>
      </c>
    </row>
    <row r="14" spans="1:6">
      <c r="A14" s="29">
        <v>1963</v>
      </c>
      <c r="B14" s="29">
        <v>2.64</v>
      </c>
      <c r="C14" s="29">
        <v>28.61</v>
      </c>
    </row>
    <row r="15" spans="1:6">
      <c r="A15" s="29">
        <v>1964</v>
      </c>
      <c r="B15" s="29">
        <v>2.52</v>
      </c>
      <c r="C15" s="29">
        <v>28.56</v>
      </c>
    </row>
    <row r="16" spans="1:6">
      <c r="A16" s="29">
        <v>1965</v>
      </c>
      <c r="B16" s="29">
        <v>2.5299999999999998</v>
      </c>
      <c r="C16" s="29">
        <v>28.34</v>
      </c>
    </row>
    <row r="17" spans="1:6">
      <c r="A17" s="29">
        <v>1966</v>
      </c>
      <c r="B17" s="29">
        <v>2.48</v>
      </c>
      <c r="C17" s="29">
        <v>28.21</v>
      </c>
    </row>
    <row r="18" spans="1:6">
      <c r="A18" s="29">
        <v>1967</v>
      </c>
      <c r="B18" s="29">
        <v>2.4</v>
      </c>
      <c r="C18" s="29">
        <v>28.13</v>
      </c>
    </row>
    <row r="19" spans="1:6">
      <c r="A19" s="29">
        <v>1968</v>
      </c>
      <c r="B19" s="29">
        <v>2.36</v>
      </c>
      <c r="C19" s="29">
        <v>28</v>
      </c>
    </row>
    <row r="20" spans="1:6">
      <c r="A20" s="29">
        <v>1969</v>
      </c>
      <c r="B20" s="29">
        <v>2.41</v>
      </c>
      <c r="C20" s="29">
        <v>28.09</v>
      </c>
    </row>
    <row r="21" spans="1:6">
      <c r="A21" s="29">
        <v>1970</v>
      </c>
      <c r="B21" s="29">
        <v>2.35</v>
      </c>
      <c r="C21" s="29">
        <v>27.97</v>
      </c>
      <c r="F21" s="17" t="s">
        <v>196</v>
      </c>
    </row>
    <row r="22" spans="1:6">
      <c r="A22" s="29">
        <v>1971</v>
      </c>
      <c r="B22" s="29">
        <v>2.38</v>
      </c>
      <c r="C22" s="29">
        <v>27.93</v>
      </c>
    </row>
    <row r="23" spans="1:6">
      <c r="A23" s="29">
        <v>1972</v>
      </c>
      <c r="B23" s="29">
        <v>2.33</v>
      </c>
      <c r="C23" s="29">
        <v>27.74</v>
      </c>
    </row>
    <row r="24" spans="1:6">
      <c r="A24" s="29">
        <v>1973</v>
      </c>
      <c r="B24" s="29">
        <v>2.3199999999999998</v>
      </c>
      <c r="C24" s="29">
        <v>27.66</v>
      </c>
    </row>
    <row r="25" spans="1:6">
      <c r="A25" s="29">
        <v>1974</v>
      </c>
      <c r="B25" s="29">
        <v>2.25</v>
      </c>
      <c r="C25" s="29">
        <v>27.62</v>
      </c>
    </row>
    <row r="26" spans="1:6">
      <c r="A26" s="29">
        <v>1975</v>
      </c>
      <c r="B26" s="29">
        <v>2.14</v>
      </c>
      <c r="C26" s="29">
        <v>27.34</v>
      </c>
    </row>
    <row r="27" spans="1:6">
      <c r="A27" s="29">
        <v>1976</v>
      </c>
      <c r="B27" s="29">
        <v>2.12</v>
      </c>
      <c r="C27" s="29">
        <v>27.12</v>
      </c>
    </row>
    <row r="28" spans="1:6">
      <c r="A28" s="29">
        <v>1977</v>
      </c>
      <c r="B28" s="29">
        <v>1.98</v>
      </c>
      <c r="C28" s="29">
        <v>27.19</v>
      </c>
    </row>
    <row r="29" spans="1:6">
      <c r="A29" s="29">
        <v>1978</v>
      </c>
      <c r="B29" s="29">
        <v>1.92</v>
      </c>
      <c r="C29" s="29">
        <v>27.04</v>
      </c>
    </row>
    <row r="30" spans="1:6">
      <c r="A30" s="29">
        <v>1979</v>
      </c>
      <c r="B30" s="29">
        <v>1.86</v>
      </c>
      <c r="C30" s="29">
        <v>26.89</v>
      </c>
    </row>
    <row r="31" spans="1:6">
      <c r="A31" s="29">
        <v>1980</v>
      </c>
      <c r="B31" s="29">
        <v>1.74</v>
      </c>
      <c r="C31" s="29">
        <v>27.02</v>
      </c>
    </row>
    <row r="32" spans="1:6">
      <c r="A32" s="29">
        <v>1981</v>
      </c>
      <c r="B32" s="29">
        <v>1.72</v>
      </c>
      <c r="C32" s="29">
        <v>27.03</v>
      </c>
    </row>
    <row r="33" spans="1:3">
      <c r="A33" s="29">
        <v>1982</v>
      </c>
      <c r="B33" s="29">
        <v>1.71</v>
      </c>
      <c r="C33" s="29">
        <v>27.17</v>
      </c>
    </row>
    <row r="34" spans="1:3">
      <c r="A34" s="29">
        <v>1983</v>
      </c>
      <c r="B34" s="29">
        <v>1.63</v>
      </c>
      <c r="C34" s="29">
        <v>27.41</v>
      </c>
    </row>
    <row r="35" spans="1:3">
      <c r="A35" s="29">
        <v>1984</v>
      </c>
      <c r="B35" s="29">
        <v>1.59</v>
      </c>
      <c r="C35" s="29">
        <v>27.49</v>
      </c>
    </row>
    <row r="36" spans="1:3">
      <c r="A36" s="29">
        <v>1985</v>
      </c>
      <c r="B36" s="29">
        <v>1.55</v>
      </c>
      <c r="C36" s="29">
        <v>27.66</v>
      </c>
    </row>
    <row r="37" spans="1:3">
      <c r="A37" s="29">
        <v>1986</v>
      </c>
      <c r="B37" s="29">
        <v>1.44</v>
      </c>
      <c r="C37" s="29">
        <v>27.87</v>
      </c>
    </row>
    <row r="38" spans="1:3">
      <c r="A38" s="29">
        <v>1987</v>
      </c>
      <c r="B38" s="29">
        <v>1.39</v>
      </c>
      <c r="C38" s="29">
        <v>27.99</v>
      </c>
    </row>
    <row r="39" spans="1:3">
      <c r="A39" s="29">
        <v>1988</v>
      </c>
      <c r="B39" s="29">
        <v>1.41</v>
      </c>
      <c r="C39" s="29">
        <v>28.27</v>
      </c>
    </row>
    <row r="40" spans="1:3">
      <c r="A40" s="29">
        <v>1989</v>
      </c>
      <c r="B40" s="29">
        <v>1.38</v>
      </c>
      <c r="C40" s="29">
        <v>28.41</v>
      </c>
    </row>
    <row r="41" spans="1:3">
      <c r="A41" s="29">
        <v>1990</v>
      </c>
      <c r="B41" s="29">
        <v>1.39</v>
      </c>
      <c r="C41" s="29">
        <v>28.63</v>
      </c>
    </row>
    <row r="42" spans="1:3">
      <c r="A42" s="29">
        <v>1991</v>
      </c>
      <c r="B42" s="29">
        <v>1.34</v>
      </c>
      <c r="C42" s="29">
        <v>28.76</v>
      </c>
    </row>
    <row r="43" spans="1:3">
      <c r="A43" s="29">
        <v>1992</v>
      </c>
      <c r="B43" s="29">
        <v>1.34</v>
      </c>
      <c r="C43" s="29">
        <v>29.16</v>
      </c>
    </row>
    <row r="44" spans="1:3">
      <c r="A44" s="29">
        <v>1993</v>
      </c>
      <c r="B44" s="29">
        <v>1.3</v>
      </c>
      <c r="C44" s="29">
        <v>29.32</v>
      </c>
    </row>
    <row r="45" spans="1:3">
      <c r="A45" s="29">
        <v>1994</v>
      </c>
      <c r="B45" s="29">
        <v>1.25</v>
      </c>
      <c r="C45" s="29">
        <v>29.5</v>
      </c>
    </row>
    <row r="46" spans="1:3">
      <c r="A46" s="29">
        <v>1995</v>
      </c>
      <c r="B46" s="29">
        <v>1.19</v>
      </c>
      <c r="C46" s="29">
        <v>29.96</v>
      </c>
    </row>
    <row r="47" spans="1:3">
      <c r="A47" s="29">
        <v>1996</v>
      </c>
      <c r="B47" s="29">
        <v>1.21</v>
      </c>
      <c r="C47" s="29">
        <v>30.27</v>
      </c>
    </row>
    <row r="48" spans="1:3">
      <c r="A48" s="29">
        <v>1997</v>
      </c>
      <c r="B48" s="29">
        <v>1.19</v>
      </c>
      <c r="C48" s="29">
        <v>30.16</v>
      </c>
    </row>
    <row r="49" spans="1:3">
      <c r="A49" s="29">
        <v>1998</v>
      </c>
      <c r="B49" s="29">
        <v>1.17</v>
      </c>
      <c r="C49" s="29">
        <v>30.32</v>
      </c>
    </row>
    <row r="50" spans="1:3">
      <c r="A50" s="29">
        <v>1999</v>
      </c>
      <c r="B50" s="29">
        <v>1.1399999999999999</v>
      </c>
      <c r="C50" s="29">
        <v>30.49</v>
      </c>
    </row>
    <row r="51" spans="1:3">
      <c r="A51" s="29">
        <v>2000</v>
      </c>
      <c r="B51" s="29">
        <v>1.1599999999999999</v>
      </c>
      <c r="C51" s="29">
        <v>30.76</v>
      </c>
    </row>
    <row r="52" spans="1:3">
      <c r="A52" s="29">
        <v>2001</v>
      </c>
      <c r="B52" s="29">
        <v>1.17</v>
      </c>
      <c r="C52" s="29">
        <v>30.85</v>
      </c>
    </row>
    <row r="53" spans="1:3">
      <c r="A53" s="29">
        <v>2002</v>
      </c>
      <c r="B53" s="29">
        <v>1.1399999999999999</v>
      </c>
      <c r="C53" s="29">
        <v>30.98</v>
      </c>
    </row>
    <row r="54" spans="1:3">
      <c r="A54" s="29">
        <v>2003</v>
      </c>
      <c r="B54" s="29">
        <v>1.19</v>
      </c>
      <c r="C54" s="29">
        <v>31.1</v>
      </c>
    </row>
    <row r="55" spans="1:3">
      <c r="A55" s="29">
        <v>2004</v>
      </c>
      <c r="B55" s="29">
        <v>1.2</v>
      </c>
      <c r="C55" s="29">
        <v>31.2</v>
      </c>
    </row>
    <row r="56" spans="1:3">
      <c r="A56" s="29">
        <v>2005</v>
      </c>
      <c r="B56" s="29">
        <v>1.22</v>
      </c>
      <c r="C56" s="29">
        <v>31.31</v>
      </c>
    </row>
    <row r="57" spans="1:3">
      <c r="A57" s="29">
        <v>2006</v>
      </c>
      <c r="B57" s="29">
        <v>1.22</v>
      </c>
      <c r="C57" s="29">
        <v>31.4</v>
      </c>
    </row>
    <row r="58" spans="1:3">
      <c r="A58" s="29">
        <v>2007</v>
      </c>
      <c r="B58" s="29">
        <v>1.27</v>
      </c>
      <c r="C58" s="29">
        <v>31.41</v>
      </c>
    </row>
    <row r="59" spans="1:3">
      <c r="A59" s="29">
        <v>2008</v>
      </c>
      <c r="B59" s="29">
        <v>1.31</v>
      </c>
      <c r="C59" s="29">
        <v>31.49</v>
      </c>
    </row>
    <row r="60" spans="1:3">
      <c r="A60" s="29">
        <v>2009</v>
      </c>
      <c r="B60" s="29">
        <v>1.29</v>
      </c>
      <c r="C60" s="29">
        <v>31.47</v>
      </c>
    </row>
    <row r="61" spans="1:3">
      <c r="A61" s="29">
        <v>2010</v>
      </c>
      <c r="B61" s="29">
        <v>1.34</v>
      </c>
      <c r="C61" s="29">
        <v>31.69</v>
      </c>
    </row>
    <row r="62" spans="1:3">
      <c r="A62" s="29">
        <v>2011</v>
      </c>
      <c r="B62" s="29">
        <v>1.32</v>
      </c>
      <c r="C62" s="29">
        <v>31.57</v>
      </c>
    </row>
    <row r="63" spans="1:3">
      <c r="A63" s="29">
        <v>2012</v>
      </c>
      <c r="B63" s="29">
        <v>1.33</v>
      </c>
      <c r="C63" s="29">
        <v>31.68</v>
      </c>
    </row>
    <row r="64" spans="1:3">
      <c r="A64" s="29">
        <v>2013</v>
      </c>
      <c r="B64" s="29">
        <v>1.3</v>
      </c>
      <c r="C64" s="29">
        <v>31.88</v>
      </c>
    </row>
    <row r="65" spans="1:3">
      <c r="A65" s="29">
        <v>2014</v>
      </c>
      <c r="B65" s="29">
        <v>1.3</v>
      </c>
      <c r="C65" s="29">
        <v>31.89</v>
      </c>
    </row>
    <row r="66" spans="1:3">
      <c r="A66" s="29">
        <v>2015</v>
      </c>
      <c r="B66" s="29">
        <v>1.29</v>
      </c>
      <c r="C66" s="29">
        <v>32.020000000000003</v>
      </c>
    </row>
    <row r="67" spans="1:3">
      <c r="A67" s="29">
        <v>2016</v>
      </c>
      <c r="B67" s="29">
        <v>1.29</v>
      </c>
      <c r="C67" s="29">
        <v>32.18</v>
      </c>
    </row>
    <row r="68" spans="1:3">
      <c r="A68" s="29">
        <v>2017</v>
      </c>
      <c r="B68" s="29">
        <v>1.25</v>
      </c>
      <c r="C68" s="29">
        <v>32.24</v>
      </c>
    </row>
    <row r="69" spans="1:3">
      <c r="A69" s="29">
        <v>2018</v>
      </c>
      <c r="B69" s="29">
        <v>1.2</v>
      </c>
      <c r="C69" s="29">
        <v>32.29</v>
      </c>
    </row>
    <row r="70" spans="1:3">
      <c r="A70" s="29">
        <v>2019</v>
      </c>
      <c r="B70" s="29">
        <v>1.17</v>
      </c>
      <c r="C70" s="29">
        <v>32.51</v>
      </c>
    </row>
    <row r="71" spans="1:3">
      <c r="A71" s="29">
        <v>2020</v>
      </c>
      <c r="B71" s="29">
        <v>1.17</v>
      </c>
      <c r="C71" s="29">
        <v>32.49</v>
      </c>
    </row>
    <row r="72" spans="1:3">
      <c r="A72" s="29">
        <v>2021</v>
      </c>
      <c r="B72" s="29">
        <v>1.2</v>
      </c>
      <c r="C72" s="29">
        <v>32.6</v>
      </c>
    </row>
    <row r="73" spans="1:3">
      <c r="A73" s="29">
        <v>2022</v>
      </c>
      <c r="B73" s="29">
        <v>1.18</v>
      </c>
      <c r="C73" s="29">
        <v>32.75</v>
      </c>
    </row>
    <row r="74" spans="1:3">
      <c r="A74" s="29">
        <v>2023</v>
      </c>
      <c r="B74" s="29">
        <v>1.1399999999999999</v>
      </c>
      <c r="C74" s="29">
        <v>32.74</v>
      </c>
    </row>
    <row r="75" spans="1:3">
      <c r="A75" s="29">
        <v>2024</v>
      </c>
      <c r="B75" s="29">
        <v>1.1200000000000001</v>
      </c>
      <c r="C75" s="29">
        <v>32.76</v>
      </c>
    </row>
    <row r="76" spans="1:3">
      <c r="A76" s="29">
        <v>2025</v>
      </c>
      <c r="B76" s="29">
        <v>1.07</v>
      </c>
      <c r="C76" s="29">
        <v>32.909999999999997</v>
      </c>
    </row>
    <row r="77" spans="1:3">
      <c r="A77" s="20" t="s">
        <v>168</v>
      </c>
      <c r="B77" s="20"/>
      <c r="C77" s="20"/>
    </row>
    <row r="78" spans="1:3">
      <c r="A78" s="20"/>
      <c r="B78" s="20"/>
      <c r="C78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B35" sqref="B35"/>
    </sheetView>
  </sheetViews>
  <sheetFormatPr defaultRowHeight="14.4"/>
  <cols>
    <col min="1" max="1" width="7.33203125" style="175" customWidth="1"/>
    <col min="2" max="2" width="10.6640625" style="175" customWidth="1"/>
    <col min="3" max="3" width="13.33203125" style="175" customWidth="1"/>
    <col min="4" max="4" width="9.44140625" style="175" customWidth="1"/>
    <col min="5" max="5" width="7.33203125" style="175" customWidth="1"/>
    <col min="6" max="6" width="10.33203125" style="175" customWidth="1"/>
    <col min="7" max="9" width="8.5546875" style="175" customWidth="1"/>
    <col min="10" max="10" width="11.6640625" style="175" customWidth="1"/>
    <col min="11" max="11" width="8.6640625" style="175" customWidth="1"/>
  </cols>
  <sheetData>
    <row r="2" spans="1:13">
      <c r="A2" s="260" t="s">
        <v>169</v>
      </c>
      <c r="B2" s="262" t="s">
        <v>170</v>
      </c>
      <c r="C2" s="262"/>
      <c r="D2" s="262"/>
      <c r="E2" s="195"/>
      <c r="F2" s="262" t="s">
        <v>171</v>
      </c>
      <c r="G2" s="262"/>
      <c r="H2" s="262"/>
      <c r="I2" s="262"/>
      <c r="J2" s="263" t="s">
        <v>172</v>
      </c>
      <c r="K2" s="173"/>
    </row>
    <row r="3" spans="1:13" ht="36">
      <c r="A3" s="261"/>
      <c r="B3" s="196" t="s">
        <v>81</v>
      </c>
      <c r="C3" s="196" t="s">
        <v>173</v>
      </c>
      <c r="D3" s="196" t="s">
        <v>90</v>
      </c>
      <c r="E3" s="196"/>
      <c r="F3" s="197" t="s">
        <v>174</v>
      </c>
      <c r="G3" s="197" t="s">
        <v>83</v>
      </c>
      <c r="H3" s="197" t="s">
        <v>84</v>
      </c>
      <c r="I3" s="197" t="s">
        <v>175</v>
      </c>
      <c r="J3" s="264"/>
      <c r="K3" s="173"/>
      <c r="M3" s="43" t="s">
        <v>194</v>
      </c>
    </row>
    <row r="4" spans="1:13">
      <c r="A4" s="198">
        <v>1951</v>
      </c>
      <c r="B4" s="199">
        <v>213745</v>
      </c>
      <c r="C4" s="199">
        <v>246141</v>
      </c>
      <c r="D4" s="199">
        <v>459886</v>
      </c>
      <c r="E4" s="199"/>
      <c r="F4" s="199">
        <v>595958</v>
      </c>
      <c r="G4" s="199">
        <v>39093</v>
      </c>
      <c r="H4" s="199">
        <v>27634</v>
      </c>
      <c r="I4" s="199">
        <v>7142</v>
      </c>
      <c r="J4" s="200">
        <v>1129713</v>
      </c>
      <c r="K4" s="173"/>
    </row>
    <row r="5" spans="1:13">
      <c r="A5" s="198">
        <v>1961</v>
      </c>
      <c r="B5" s="199">
        <v>142227</v>
      </c>
      <c r="C5" s="199">
        <v>200371</v>
      </c>
      <c r="D5" s="199">
        <v>342598</v>
      </c>
      <c r="E5" s="199"/>
      <c r="F5" s="199">
        <v>625617</v>
      </c>
      <c r="G5" s="199">
        <v>71380</v>
      </c>
      <c r="H5" s="199">
        <v>41362</v>
      </c>
      <c r="I5" s="199">
        <v>9969</v>
      </c>
      <c r="J5" s="200">
        <v>1090926</v>
      </c>
      <c r="K5" s="173"/>
      <c r="M5" s="174"/>
    </row>
    <row r="6" spans="1:13">
      <c r="A6" s="198">
        <v>1971</v>
      </c>
      <c r="B6" s="201">
        <v>90148</v>
      </c>
      <c r="C6" s="201">
        <v>360620</v>
      </c>
      <c r="D6" s="201">
        <v>450768</v>
      </c>
      <c r="E6" s="201"/>
      <c r="F6" s="201">
        <v>385603</v>
      </c>
      <c r="G6" s="201">
        <v>131153</v>
      </c>
      <c r="H6" s="201">
        <v>75688</v>
      </c>
      <c r="I6" s="201">
        <v>15718</v>
      </c>
      <c r="J6" s="202">
        <v>1058930</v>
      </c>
      <c r="K6" s="173"/>
    </row>
    <row r="7" spans="1:13">
      <c r="A7" s="198">
        <v>1981</v>
      </c>
      <c r="B7" s="201">
        <v>55935</v>
      </c>
      <c r="C7" s="201">
        <v>256860</v>
      </c>
      <c r="D7" s="201">
        <v>312795</v>
      </c>
      <c r="E7" s="201"/>
      <c r="F7" s="201">
        <v>419293</v>
      </c>
      <c r="G7" s="201">
        <v>235137</v>
      </c>
      <c r="H7" s="201">
        <v>130291</v>
      </c>
      <c r="I7" s="201">
        <v>29755</v>
      </c>
      <c r="J7" s="202">
        <v>1127271</v>
      </c>
      <c r="K7" s="173"/>
    </row>
    <row r="8" spans="1:13">
      <c r="A8" s="198">
        <v>1991</v>
      </c>
      <c r="B8" s="202">
        <v>37005</v>
      </c>
      <c r="C8" s="202">
        <v>189275</v>
      </c>
      <c r="D8" s="202">
        <v>226280</v>
      </c>
      <c r="E8" s="202"/>
      <c r="F8" s="202">
        <v>359272</v>
      </c>
      <c r="G8" s="202">
        <v>322377</v>
      </c>
      <c r="H8" s="202">
        <v>222816</v>
      </c>
      <c r="I8" s="202">
        <v>44537</v>
      </c>
      <c r="J8" s="202">
        <v>1175282</v>
      </c>
      <c r="K8" s="173"/>
    </row>
    <row r="9" spans="1:13">
      <c r="A9" s="198">
        <v>2001</v>
      </c>
      <c r="B9" s="202">
        <v>21747</v>
      </c>
      <c r="C9" s="202">
        <v>145743</v>
      </c>
      <c r="D9" s="202">
        <v>167490</v>
      </c>
      <c r="E9" s="202"/>
      <c r="F9" s="202">
        <v>290210</v>
      </c>
      <c r="G9" s="202">
        <v>321050</v>
      </c>
      <c r="H9" s="202">
        <v>327060</v>
      </c>
      <c r="I9" s="202">
        <v>91621</v>
      </c>
      <c r="J9" s="202">
        <v>1197431</v>
      </c>
      <c r="K9" s="173"/>
    </row>
    <row r="10" spans="1:13">
      <c r="A10" s="198">
        <v>2011</v>
      </c>
      <c r="B10" s="202">
        <v>13986</v>
      </c>
      <c r="C10" s="202">
        <v>105830</v>
      </c>
      <c r="D10" s="202">
        <v>119816</v>
      </c>
      <c r="E10" s="202"/>
      <c r="F10" s="202">
        <v>242719</v>
      </c>
      <c r="G10" s="202">
        <v>333016</v>
      </c>
      <c r="H10" s="202">
        <v>393456</v>
      </c>
      <c r="I10" s="202">
        <v>151433</v>
      </c>
      <c r="J10" s="202">
        <v>1240440</v>
      </c>
      <c r="K10" s="173"/>
    </row>
    <row r="11" spans="1:13">
      <c r="A11" s="198">
        <v>2021</v>
      </c>
      <c r="B11" s="201">
        <v>5330</v>
      </c>
      <c r="C11" s="201">
        <v>48157</v>
      </c>
      <c r="D11" s="201">
        <v>53487</v>
      </c>
      <c r="E11" s="201"/>
      <c r="F11" s="201">
        <v>174637</v>
      </c>
      <c r="G11" s="201">
        <v>312858</v>
      </c>
      <c r="H11" s="104">
        <v>450596</v>
      </c>
      <c r="I11" s="104">
        <v>199235</v>
      </c>
      <c r="J11" s="201">
        <v>1190813</v>
      </c>
      <c r="K11" s="173"/>
    </row>
    <row r="12" spans="1:13">
      <c r="A12" s="203">
        <v>2024</v>
      </c>
      <c r="B12" s="204">
        <v>4889</v>
      </c>
      <c r="C12" s="204">
        <v>41197</v>
      </c>
      <c r="D12" s="204">
        <v>46086</v>
      </c>
      <c r="E12" s="204"/>
      <c r="F12" s="204">
        <v>151559</v>
      </c>
      <c r="G12" s="204">
        <v>309939</v>
      </c>
      <c r="H12" s="245">
        <v>468861</v>
      </c>
      <c r="I12" s="245">
        <v>214302</v>
      </c>
      <c r="J12" s="204">
        <v>1190747</v>
      </c>
      <c r="K12" s="173"/>
    </row>
    <row r="13" spans="1:13">
      <c r="K13" s="173"/>
    </row>
    <row r="16" spans="1:13">
      <c r="M16" s="17" t="s">
        <v>176</v>
      </c>
    </row>
    <row r="17" spans="1:13">
      <c r="M17" s="16" t="s">
        <v>195</v>
      </c>
    </row>
    <row r="18" spans="1:13">
      <c r="B18" s="205"/>
      <c r="C18" s="205"/>
      <c r="D18" s="205"/>
      <c r="E18" s="205"/>
      <c r="F18" s="205"/>
      <c r="M18" s="16"/>
    </row>
    <row r="19" spans="1:13">
      <c r="A19" s="206"/>
      <c r="B19" s="206" t="s">
        <v>81</v>
      </c>
      <c r="C19" s="206" t="s">
        <v>177</v>
      </c>
      <c r="D19" s="206" t="s">
        <v>83</v>
      </c>
      <c r="E19" s="206" t="s">
        <v>84</v>
      </c>
      <c r="F19" s="206" t="s">
        <v>85</v>
      </c>
    </row>
    <row r="20" spans="1:13">
      <c r="A20" s="198">
        <v>1951</v>
      </c>
      <c r="B20" s="207">
        <f>B4*100/$J4</f>
        <v>18.920292144996118</v>
      </c>
      <c r="C20" s="207">
        <f>(C4+F4)*100/$J4</f>
        <v>74.540967484662033</v>
      </c>
      <c r="D20" s="207">
        <f>G4*100/$J4</f>
        <v>3.46043641172581</v>
      </c>
      <c r="E20" s="207">
        <f>H4*100/$J4</f>
        <v>2.4461079938001951</v>
      </c>
      <c r="F20" s="207">
        <f>I4*100/$J4</f>
        <v>0.63219596481584261</v>
      </c>
      <c r="G20" s="176"/>
    </row>
    <row r="21" spans="1:13">
      <c r="A21" s="198">
        <v>1961</v>
      </c>
      <c r="B21" s="207">
        <f t="shared" ref="B21:B28" si="0">B5*100/$J5</f>
        <v>13.037272922269706</v>
      </c>
      <c r="C21" s="207">
        <f t="shared" ref="C21:C28" si="1">(C5+F5)*100/$J5</f>
        <v>75.714393093573719</v>
      </c>
      <c r="D21" s="207">
        <f t="shared" ref="D21:F28" si="2">G5*100/$J5</f>
        <v>6.5430652491553047</v>
      </c>
      <c r="E21" s="207">
        <f t="shared" si="2"/>
        <v>3.7914578990692309</v>
      </c>
      <c r="F21" s="207">
        <f>I5*100/$J5</f>
        <v>0.91381083593204304</v>
      </c>
      <c r="G21" s="176"/>
    </row>
    <row r="22" spans="1:13">
      <c r="A22" s="198">
        <v>1971</v>
      </c>
      <c r="B22" s="207">
        <f t="shared" si="0"/>
        <v>8.5131217360920921</v>
      </c>
      <c r="C22" s="207">
        <f t="shared" si="1"/>
        <v>70.469530563871075</v>
      </c>
      <c r="D22" s="207">
        <f t="shared" si="2"/>
        <v>12.38542679874968</v>
      </c>
      <c r="E22" s="207">
        <f t="shared" si="2"/>
        <v>7.1475923809883559</v>
      </c>
      <c r="F22" s="207">
        <f t="shared" si="2"/>
        <v>1.4843285202987921</v>
      </c>
      <c r="G22" s="176"/>
    </row>
    <row r="23" spans="1:13">
      <c r="A23" s="198">
        <v>1981</v>
      </c>
      <c r="B23" s="207">
        <f t="shared" si="0"/>
        <v>4.961983409490708</v>
      </c>
      <c r="C23" s="207">
        <f t="shared" si="1"/>
        <v>59.981406423122742</v>
      </c>
      <c r="D23" s="207">
        <f t="shared" si="2"/>
        <v>20.858959380663567</v>
      </c>
      <c r="E23" s="207">
        <f t="shared" si="2"/>
        <v>11.55809029062222</v>
      </c>
      <c r="F23" s="207">
        <f t="shared" si="2"/>
        <v>2.6395604961007599</v>
      </c>
      <c r="G23" s="176"/>
    </row>
    <row r="24" spans="1:13">
      <c r="A24" s="198">
        <v>1991</v>
      </c>
      <c r="B24" s="207">
        <f t="shared" si="0"/>
        <v>3.1486060366788569</v>
      </c>
      <c r="C24" s="207">
        <f t="shared" si="1"/>
        <v>46.673649387976674</v>
      </c>
      <c r="D24" s="207">
        <f t="shared" si="2"/>
        <v>27.429757283783808</v>
      </c>
      <c r="E24" s="207">
        <f t="shared" si="2"/>
        <v>18.958513786478481</v>
      </c>
      <c r="F24" s="207">
        <f t="shared" si="2"/>
        <v>3.7894735050821846</v>
      </c>
      <c r="G24" s="176"/>
    </row>
    <row r="25" spans="1:13">
      <c r="A25" s="198">
        <v>2001</v>
      </c>
      <c r="B25" s="207">
        <f t="shared" si="0"/>
        <v>1.8161380488729622</v>
      </c>
      <c r="C25" s="207">
        <f t="shared" si="1"/>
        <v>36.407358753865566</v>
      </c>
      <c r="D25" s="207">
        <f t="shared" si="2"/>
        <v>26.811565760365315</v>
      </c>
      <c r="E25" s="207">
        <f t="shared" si="2"/>
        <v>27.313473594720698</v>
      </c>
      <c r="F25" s="207">
        <f t="shared" si="2"/>
        <v>7.6514638421754571</v>
      </c>
      <c r="G25" s="176"/>
    </row>
    <row r="26" spans="1:13">
      <c r="A26" s="198">
        <v>2011</v>
      </c>
      <c r="B26" s="207">
        <f t="shared" si="0"/>
        <v>1.1275031440456613</v>
      </c>
      <c r="C26" s="207">
        <f t="shared" si="1"/>
        <v>28.098819773628712</v>
      </c>
      <c r="D26" s="207">
        <f t="shared" si="2"/>
        <v>26.846602818354778</v>
      </c>
      <c r="E26" s="207">
        <f t="shared" si="2"/>
        <v>31.719067427686952</v>
      </c>
      <c r="F26" s="207">
        <f t="shared" si="2"/>
        <v>12.2080068362839</v>
      </c>
      <c r="G26" s="176"/>
    </row>
    <row r="27" spans="1:13">
      <c r="A27" s="198">
        <v>2021</v>
      </c>
      <c r="B27" s="207">
        <f t="shared" si="0"/>
        <v>0.44759336688464102</v>
      </c>
      <c r="C27" s="207">
        <f t="shared" si="1"/>
        <v>18.709402735777992</v>
      </c>
      <c r="D27" s="207">
        <f t="shared" si="2"/>
        <v>26.272638944989684</v>
      </c>
      <c r="E27" s="207">
        <f t="shared" si="2"/>
        <v>37.839358488696377</v>
      </c>
      <c r="F27" s="207">
        <f t="shared" si="2"/>
        <v>16.731006463651305</v>
      </c>
      <c r="G27" s="176"/>
    </row>
    <row r="28" spans="1:13">
      <c r="A28" s="203">
        <v>2024</v>
      </c>
      <c r="B28" s="208">
        <f t="shared" si="0"/>
        <v>0.41058260066999958</v>
      </c>
      <c r="C28" s="208">
        <f t="shared" si="1"/>
        <v>16.187821594343717</v>
      </c>
      <c r="D28" s="208">
        <f t="shared" si="2"/>
        <v>26.028954933331764</v>
      </c>
      <c r="E28" s="208">
        <f t="shared" si="2"/>
        <v>39.375366891539514</v>
      </c>
      <c r="F28" s="208">
        <f t="shared" si="2"/>
        <v>17.997273980115004</v>
      </c>
      <c r="G28" s="176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7"/>
  <sheetViews>
    <sheetView topLeftCell="D4" zoomScaleNormal="100" workbookViewId="0">
      <selection activeCell="K4" sqref="K4"/>
    </sheetView>
  </sheetViews>
  <sheetFormatPr defaultRowHeight="14.4"/>
  <cols>
    <col min="1" max="1" width="14.6640625" customWidth="1"/>
    <col min="3" max="3" width="9.3320312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5">
      <c r="A3" s="177"/>
      <c r="B3" s="18"/>
      <c r="C3" s="18"/>
      <c r="D3" s="18"/>
      <c r="E3" s="18"/>
      <c r="F3" s="18"/>
      <c r="G3" s="18"/>
      <c r="H3" s="18"/>
      <c r="I3" s="18"/>
    </row>
    <row r="4" spans="1:15" ht="48" customHeight="1">
      <c r="B4" s="209" t="s">
        <v>178</v>
      </c>
      <c r="C4" s="209"/>
      <c r="D4" s="209"/>
      <c r="E4" s="209"/>
      <c r="F4" s="254" t="s">
        <v>179</v>
      </c>
      <c r="G4" s="254"/>
      <c r="H4" s="254"/>
      <c r="I4" s="178"/>
      <c r="O4" s="10"/>
    </row>
    <row r="5" spans="1:15" ht="36">
      <c r="A5" s="211" t="s">
        <v>180</v>
      </c>
      <c r="B5" s="212" t="s">
        <v>181</v>
      </c>
      <c r="C5" s="212" t="s">
        <v>182</v>
      </c>
      <c r="D5" s="212" t="s">
        <v>183</v>
      </c>
      <c r="E5" s="212"/>
      <c r="F5" s="212" t="s">
        <v>184</v>
      </c>
      <c r="G5" s="212" t="s">
        <v>185</v>
      </c>
      <c r="H5" s="212" t="s">
        <v>182</v>
      </c>
      <c r="I5" s="179"/>
    </row>
    <row r="6" spans="1:15">
      <c r="A6" s="218">
        <v>1961</v>
      </c>
      <c r="B6" s="213">
        <v>162.47900000000001</v>
      </c>
      <c r="C6" s="213">
        <v>122.315</v>
      </c>
      <c r="D6" s="213">
        <v>106.32299999999999</v>
      </c>
      <c r="E6" s="214"/>
      <c r="F6" s="215">
        <v>766.92</v>
      </c>
      <c r="G6" s="216">
        <v>977.37</v>
      </c>
      <c r="H6" s="216">
        <v>830.15</v>
      </c>
      <c r="I6" s="180"/>
      <c r="K6" s="10" t="s">
        <v>193</v>
      </c>
    </row>
    <row r="7" spans="1:15">
      <c r="A7" s="218">
        <v>1970</v>
      </c>
      <c r="B7" s="213">
        <v>135.55500000000001</v>
      </c>
      <c r="C7" s="213">
        <v>113.578</v>
      </c>
      <c r="D7" s="213">
        <v>100.699</v>
      </c>
      <c r="E7" s="213"/>
      <c r="F7" s="215">
        <v>601.79</v>
      </c>
      <c r="G7" s="216">
        <v>897.54</v>
      </c>
      <c r="H7" s="216">
        <v>806.79</v>
      </c>
      <c r="I7" s="180"/>
    </row>
    <row r="8" spans="1:15">
      <c r="A8" s="218">
        <v>1982</v>
      </c>
      <c r="B8" s="213">
        <v>116.17700000000001</v>
      </c>
      <c r="C8" s="213">
        <v>100.45399999999999</v>
      </c>
      <c r="D8" s="213">
        <v>70.176000000000002</v>
      </c>
      <c r="E8" s="213"/>
      <c r="F8" s="215">
        <v>552.33000000000004</v>
      </c>
      <c r="G8" s="216">
        <v>833.51</v>
      </c>
      <c r="H8" s="216">
        <v>719.81</v>
      </c>
      <c r="I8" s="180"/>
    </row>
    <row r="9" spans="1:15">
      <c r="A9" s="218">
        <v>1990</v>
      </c>
      <c r="B9" s="213">
        <v>106.78</v>
      </c>
      <c r="C9" s="213">
        <v>95.009</v>
      </c>
      <c r="D9" s="213">
        <v>54.406999999999996</v>
      </c>
      <c r="E9" s="213"/>
      <c r="F9" s="215">
        <v>521.08000000000004</v>
      </c>
      <c r="G9" s="216">
        <v>804.44</v>
      </c>
      <c r="H9" s="216">
        <v>687.58</v>
      </c>
      <c r="I9" s="180"/>
    </row>
    <row r="10" spans="1:15">
      <c r="A10" s="218">
        <v>2000</v>
      </c>
      <c r="B10" s="217">
        <v>82.832999999999998</v>
      </c>
      <c r="C10" s="213">
        <v>70.174999999999997</v>
      </c>
      <c r="D10" s="213">
        <v>37.567</v>
      </c>
      <c r="E10" s="213"/>
      <c r="F10" s="215">
        <v>432.03</v>
      </c>
      <c r="G10" s="216">
        <v>669.91</v>
      </c>
      <c r="H10" s="216">
        <v>537.03</v>
      </c>
      <c r="I10" s="180"/>
    </row>
    <row r="11" spans="1:15">
      <c r="A11" s="218">
        <v>2010</v>
      </c>
      <c r="B11" s="217">
        <v>66.837000000000003</v>
      </c>
      <c r="C11" s="217">
        <v>62.210999999999999</v>
      </c>
      <c r="D11" s="217">
        <v>17.766999999999999</v>
      </c>
      <c r="E11" s="217"/>
      <c r="F11" s="215">
        <v>453.62</v>
      </c>
      <c r="G11" s="216">
        <v>687.2</v>
      </c>
      <c r="H11" s="216">
        <v>627.17999999999995</v>
      </c>
      <c r="I11" s="180"/>
    </row>
    <row r="12" spans="1:15">
      <c r="A12" s="219">
        <v>2020</v>
      </c>
      <c r="B12" s="220">
        <v>44.515999999999998</v>
      </c>
      <c r="C12" s="220">
        <v>37.801000000000002</v>
      </c>
      <c r="D12" s="221">
        <v>13.787000000000001</v>
      </c>
      <c r="E12" s="221"/>
      <c r="F12" s="222">
        <v>414.72</v>
      </c>
      <c r="G12" s="223">
        <v>575.25</v>
      </c>
      <c r="H12" s="223">
        <v>450.87</v>
      </c>
      <c r="I12" s="180"/>
    </row>
    <row r="13" spans="1:15">
      <c r="I13" s="226"/>
    </row>
    <row r="14" spans="1:15">
      <c r="B14" s="227"/>
      <c r="C14" s="227"/>
      <c r="D14" s="227"/>
      <c r="E14" s="227"/>
      <c r="F14" s="227"/>
      <c r="G14" s="227"/>
      <c r="H14" s="227"/>
      <c r="I14" s="228"/>
    </row>
    <row r="15" spans="1:15" ht="36">
      <c r="A15" s="211" t="s">
        <v>180</v>
      </c>
      <c r="B15" s="212" t="s">
        <v>186</v>
      </c>
      <c r="C15" s="212" t="s">
        <v>182</v>
      </c>
      <c r="D15" s="212" t="s">
        <v>183</v>
      </c>
      <c r="E15" s="210" t="s">
        <v>180</v>
      </c>
      <c r="F15" s="212" t="s">
        <v>187</v>
      </c>
      <c r="G15" s="232"/>
      <c r="H15" s="212" t="s">
        <v>188</v>
      </c>
      <c r="I15" s="212" t="s">
        <v>189</v>
      </c>
    </row>
    <row r="16" spans="1:15">
      <c r="A16" s="218">
        <v>1961</v>
      </c>
      <c r="B16" s="224">
        <v>162.47900000000001</v>
      </c>
      <c r="C16" s="224">
        <v>122.315</v>
      </c>
      <c r="D16" s="224">
        <v>106.32299999999999</v>
      </c>
      <c r="E16" s="218">
        <v>1961</v>
      </c>
      <c r="F16" s="224">
        <f>+F6</f>
        <v>766.92</v>
      </c>
      <c r="G16" s="224">
        <f>+G6</f>
        <v>977.37</v>
      </c>
      <c r="H16" s="225">
        <f>+G16-F16</f>
        <v>210.45000000000005</v>
      </c>
      <c r="I16" s="224">
        <f t="shared" ref="I16:I22" si="0">+H6</f>
        <v>830.15</v>
      </c>
    </row>
    <row r="17" spans="1:11">
      <c r="A17" s="218">
        <v>1970</v>
      </c>
      <c r="B17" s="224">
        <v>135.55500000000001</v>
      </c>
      <c r="C17" s="224">
        <v>113.578</v>
      </c>
      <c r="D17" s="224">
        <v>100.699</v>
      </c>
      <c r="E17" s="218">
        <v>1970</v>
      </c>
      <c r="F17" s="224">
        <f t="shared" ref="F17:G22" si="1">+F7</f>
        <v>601.79</v>
      </c>
      <c r="G17" s="224">
        <f t="shared" si="1"/>
        <v>897.54</v>
      </c>
      <c r="H17" s="225">
        <f t="shared" ref="H17:H22" si="2">+G17-F17</f>
        <v>295.75</v>
      </c>
      <c r="I17" s="224">
        <f t="shared" si="0"/>
        <v>806.79</v>
      </c>
    </row>
    <row r="18" spans="1:11">
      <c r="A18" s="218">
        <v>1982</v>
      </c>
      <c r="B18" s="224">
        <v>116.17700000000001</v>
      </c>
      <c r="C18" s="224">
        <v>100.45399999999999</v>
      </c>
      <c r="D18" s="224">
        <v>70.176000000000002</v>
      </c>
      <c r="E18" s="218">
        <v>1982</v>
      </c>
      <c r="F18" s="224">
        <f t="shared" si="1"/>
        <v>552.33000000000004</v>
      </c>
      <c r="G18" s="224">
        <f t="shared" si="1"/>
        <v>833.51</v>
      </c>
      <c r="H18" s="225">
        <f t="shared" si="2"/>
        <v>281.17999999999995</v>
      </c>
      <c r="I18" s="224">
        <f t="shared" si="0"/>
        <v>719.81</v>
      </c>
    </row>
    <row r="19" spans="1:11">
      <c r="A19" s="218">
        <v>1990</v>
      </c>
      <c r="B19" s="224">
        <v>106.78</v>
      </c>
      <c r="C19" s="224">
        <v>95.009</v>
      </c>
      <c r="D19" s="224">
        <v>54.406999999999996</v>
      </c>
      <c r="E19" s="218">
        <v>1990</v>
      </c>
      <c r="F19" s="224">
        <f t="shared" si="1"/>
        <v>521.08000000000004</v>
      </c>
      <c r="G19" s="224">
        <f t="shared" si="1"/>
        <v>804.44</v>
      </c>
      <c r="H19" s="225">
        <f t="shared" si="2"/>
        <v>283.36</v>
      </c>
      <c r="I19" s="224">
        <f t="shared" si="0"/>
        <v>687.58</v>
      </c>
    </row>
    <row r="20" spans="1:11">
      <c r="A20" s="218">
        <v>2000</v>
      </c>
      <c r="B20" s="224">
        <v>82.832999999999998</v>
      </c>
      <c r="C20" s="224">
        <v>70.174999999999997</v>
      </c>
      <c r="D20" s="224">
        <v>37.567</v>
      </c>
      <c r="E20" s="218">
        <v>2000</v>
      </c>
      <c r="F20" s="224">
        <f t="shared" si="1"/>
        <v>432.03</v>
      </c>
      <c r="G20" s="224">
        <f t="shared" si="1"/>
        <v>669.91</v>
      </c>
      <c r="H20" s="225">
        <f t="shared" si="2"/>
        <v>237.88</v>
      </c>
      <c r="I20" s="224">
        <f t="shared" si="0"/>
        <v>537.03</v>
      </c>
    </row>
    <row r="21" spans="1:11">
      <c r="A21" s="218">
        <v>2010</v>
      </c>
      <c r="B21" s="229">
        <v>66.837000000000003</v>
      </c>
      <c r="C21" s="229">
        <v>62.210999999999999</v>
      </c>
      <c r="D21" s="229">
        <v>17.766999999999999</v>
      </c>
      <c r="E21" s="218">
        <v>2010</v>
      </c>
      <c r="F21" s="229">
        <f t="shared" si="1"/>
        <v>453.62</v>
      </c>
      <c r="G21" s="229">
        <f t="shared" si="1"/>
        <v>687.2</v>
      </c>
      <c r="H21" s="225">
        <f t="shared" si="2"/>
        <v>233.58000000000004</v>
      </c>
      <c r="I21" s="229">
        <f t="shared" si="0"/>
        <v>627.17999999999995</v>
      </c>
    </row>
    <row r="22" spans="1:11">
      <c r="A22" s="219">
        <v>2020</v>
      </c>
      <c r="B22" s="230">
        <v>44.515999999999998</v>
      </c>
      <c r="C22" s="230">
        <v>37.801000000000002</v>
      </c>
      <c r="D22" s="230">
        <v>13.787000000000001</v>
      </c>
      <c r="E22" s="219">
        <v>2020</v>
      </c>
      <c r="F22" s="230">
        <f t="shared" si="1"/>
        <v>414.72</v>
      </c>
      <c r="G22" s="230">
        <f t="shared" si="1"/>
        <v>575.25</v>
      </c>
      <c r="H22" s="231">
        <f t="shared" si="2"/>
        <v>160.52999999999997</v>
      </c>
      <c r="I22" s="230">
        <f t="shared" si="0"/>
        <v>450.87</v>
      </c>
    </row>
    <row r="23" spans="1:11">
      <c r="I23" s="180"/>
    </row>
    <row r="24" spans="1:11">
      <c r="I24" s="180"/>
    </row>
    <row r="25" spans="1:11">
      <c r="I25" s="180"/>
      <c r="K25" s="17" t="s">
        <v>190</v>
      </c>
    </row>
    <row r="26" spans="1:11">
      <c r="I26" s="180"/>
      <c r="K26" s="16" t="s">
        <v>191</v>
      </c>
    </row>
    <row r="27" spans="1:11">
      <c r="I27" s="180"/>
      <c r="K27" s="16" t="s">
        <v>192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3"/>
  <sheetViews>
    <sheetView zoomScaleNormal="100" workbookViewId="0">
      <selection activeCell="Q13" sqref="Q13"/>
    </sheetView>
  </sheetViews>
  <sheetFormatPr defaultRowHeight="14.4"/>
  <sheetData>
    <row r="2" spans="1:8">
      <c r="B2" t="s">
        <v>229</v>
      </c>
      <c r="H2" s="43" t="s">
        <v>228</v>
      </c>
    </row>
    <row r="3" spans="1:8">
      <c r="B3" t="s">
        <v>88</v>
      </c>
      <c r="C3" t="s">
        <v>89</v>
      </c>
      <c r="D3" t="s">
        <v>90</v>
      </c>
    </row>
    <row r="4" spans="1:8">
      <c r="A4" s="241">
        <v>1977</v>
      </c>
      <c r="B4" s="235">
        <v>71.900000000000006</v>
      </c>
      <c r="C4" s="235">
        <v>31.6</v>
      </c>
      <c r="D4" s="235">
        <v>51.3</v>
      </c>
    </row>
    <row r="5" spans="1:8">
      <c r="A5" s="241">
        <v>1978</v>
      </c>
      <c r="B5" s="235">
        <v>73.3</v>
      </c>
      <c r="C5" s="235">
        <v>34.5</v>
      </c>
      <c r="D5" s="235">
        <v>53.4</v>
      </c>
    </row>
    <row r="6" spans="1:8">
      <c r="A6" s="241">
        <v>1979</v>
      </c>
      <c r="B6" s="235">
        <v>72.3</v>
      </c>
      <c r="C6" s="235">
        <v>35.1</v>
      </c>
      <c r="D6" s="235">
        <v>53.3</v>
      </c>
    </row>
    <row r="7" spans="1:8">
      <c r="A7" s="241">
        <v>1980</v>
      </c>
      <c r="B7" s="235">
        <v>71.7</v>
      </c>
      <c r="C7" s="235">
        <v>34.4</v>
      </c>
      <c r="D7" s="235">
        <v>52.6</v>
      </c>
    </row>
    <row r="8" spans="1:8">
      <c r="A8" s="242">
        <v>1981</v>
      </c>
      <c r="B8" s="235">
        <v>71.900000000000006</v>
      </c>
      <c r="C8" s="235">
        <v>34.4</v>
      </c>
      <c r="D8" s="235">
        <v>52.7</v>
      </c>
    </row>
    <row r="9" spans="1:8">
      <c r="A9" s="241">
        <v>1982</v>
      </c>
      <c r="B9" s="235">
        <v>71.900000000000006</v>
      </c>
      <c r="C9" s="235">
        <v>35.299999999999997</v>
      </c>
      <c r="D9" s="235">
        <v>53.2</v>
      </c>
    </row>
    <row r="10" spans="1:8">
      <c r="A10" s="241">
        <v>1983</v>
      </c>
      <c r="B10" s="235">
        <v>72.099999999999994</v>
      </c>
      <c r="C10" s="235">
        <v>34.6</v>
      </c>
      <c r="D10" s="235">
        <v>53</v>
      </c>
    </row>
    <row r="11" spans="1:8">
      <c r="A11" s="241">
        <v>1984</v>
      </c>
      <c r="B11" s="235">
        <v>70.2</v>
      </c>
      <c r="C11" s="235">
        <v>34</v>
      </c>
      <c r="D11" s="235">
        <v>51.8</v>
      </c>
    </row>
    <row r="12" spans="1:8">
      <c r="A12" s="241">
        <v>1985</v>
      </c>
      <c r="B12" s="235">
        <v>68.5</v>
      </c>
      <c r="C12" s="235">
        <v>34.700000000000003</v>
      </c>
      <c r="D12" s="235">
        <v>51.3</v>
      </c>
    </row>
    <row r="13" spans="1:8">
      <c r="A13" s="241">
        <v>1986</v>
      </c>
      <c r="B13" s="235">
        <v>68.2</v>
      </c>
      <c r="C13" s="235">
        <v>35.700000000000003</v>
      </c>
      <c r="D13" s="235">
        <v>51.9</v>
      </c>
    </row>
    <row r="14" spans="1:8">
      <c r="A14" s="241">
        <v>1987</v>
      </c>
      <c r="B14" s="235">
        <v>70.5</v>
      </c>
      <c r="C14" s="235">
        <v>36.6</v>
      </c>
      <c r="D14" s="235">
        <v>53.4</v>
      </c>
    </row>
    <row r="15" spans="1:8">
      <c r="A15" s="241">
        <v>1988</v>
      </c>
      <c r="B15" s="235">
        <v>69.900000000000006</v>
      </c>
      <c r="C15" s="235">
        <v>37.200000000000003</v>
      </c>
      <c r="D15" s="235">
        <v>53.2</v>
      </c>
    </row>
    <row r="16" spans="1:8">
      <c r="A16" s="241">
        <v>1989</v>
      </c>
      <c r="B16" s="235">
        <v>68.099999999999994</v>
      </c>
      <c r="C16" s="235">
        <v>37.700000000000003</v>
      </c>
      <c r="D16" s="235">
        <v>52.7</v>
      </c>
    </row>
    <row r="17" spans="1:24">
      <c r="A17" s="241">
        <v>1990</v>
      </c>
      <c r="B17" s="235">
        <v>70.5</v>
      </c>
      <c r="C17" s="235">
        <v>38.299999999999997</v>
      </c>
      <c r="D17" s="235">
        <v>54.1</v>
      </c>
    </row>
    <row r="18" spans="1:24">
      <c r="A18" s="242">
        <v>1991</v>
      </c>
      <c r="B18" s="235">
        <v>69.400000000000006</v>
      </c>
      <c r="C18" s="235">
        <v>37.6</v>
      </c>
      <c r="D18" s="235">
        <v>53.4</v>
      </c>
    </row>
    <row r="19" spans="1:24">
      <c r="A19" s="241" t="s">
        <v>227</v>
      </c>
      <c r="B19" s="235">
        <v>68</v>
      </c>
      <c r="C19" s="235">
        <v>36.4</v>
      </c>
      <c r="D19" s="235">
        <v>52.1</v>
      </c>
    </row>
    <row r="20" spans="1:24">
      <c r="A20" s="238">
        <v>1993</v>
      </c>
      <c r="B20" s="235">
        <v>63.7</v>
      </c>
      <c r="C20" s="235">
        <v>46.2</v>
      </c>
      <c r="D20" s="235">
        <v>54.9</v>
      </c>
    </row>
    <row r="21" spans="1:24">
      <c r="A21" s="238">
        <v>1994</v>
      </c>
      <c r="B21" s="235">
        <v>64.2</v>
      </c>
      <c r="C21" s="235">
        <v>44.7</v>
      </c>
      <c r="D21" s="235">
        <v>54.4</v>
      </c>
      <c r="H21" s="240" t="s">
        <v>226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38">
        <v>1995</v>
      </c>
      <c r="B22" s="235">
        <v>65.3</v>
      </c>
      <c r="C22" s="235">
        <v>44.9</v>
      </c>
      <c r="D22" s="235">
        <v>55.1</v>
      </c>
      <c r="H22" s="265" t="s">
        <v>225</v>
      </c>
      <c r="I22" s="265"/>
      <c r="J22" s="265"/>
      <c r="K22" s="265"/>
      <c r="L22" s="265"/>
      <c r="M22" s="265"/>
      <c r="N22" s="265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>
      <c r="A23" s="238">
        <v>1996</v>
      </c>
      <c r="B23" s="235">
        <v>65.8</v>
      </c>
      <c r="C23" s="235">
        <v>46.3</v>
      </c>
      <c r="D23" s="235">
        <v>56</v>
      </c>
    </row>
    <row r="24" spans="1:24">
      <c r="A24" s="238">
        <v>1997</v>
      </c>
      <c r="B24" s="235">
        <v>65.099999999999994</v>
      </c>
      <c r="C24" s="235">
        <v>46.5</v>
      </c>
      <c r="D24" s="235">
        <v>55.7</v>
      </c>
    </row>
    <row r="25" spans="1:24">
      <c r="A25" s="238">
        <v>1998</v>
      </c>
      <c r="B25" s="235">
        <v>64.099999999999994</v>
      </c>
      <c r="C25" s="235">
        <v>46.9</v>
      </c>
      <c r="D25" s="235">
        <v>55.4</v>
      </c>
    </row>
    <row r="26" spans="1:24">
      <c r="A26" s="238">
        <v>1999</v>
      </c>
      <c r="B26" s="235">
        <v>64.599999999999994</v>
      </c>
      <c r="C26" s="235">
        <v>45.5</v>
      </c>
      <c r="D26" s="235">
        <v>55</v>
      </c>
    </row>
    <row r="27" spans="1:24">
      <c r="A27" s="238">
        <v>2000</v>
      </c>
      <c r="B27" s="235">
        <v>66.599999999999994</v>
      </c>
      <c r="C27" s="235">
        <v>46.1</v>
      </c>
      <c r="D27" s="235">
        <v>56.3</v>
      </c>
    </row>
    <row r="28" spans="1:24">
      <c r="A28" s="239">
        <v>2001</v>
      </c>
      <c r="B28" s="235">
        <v>68.400000000000006</v>
      </c>
      <c r="C28" s="235">
        <v>48.7</v>
      </c>
      <c r="D28" s="235">
        <v>58.5</v>
      </c>
    </row>
    <row r="29" spans="1:24">
      <c r="A29" s="238">
        <v>2002</v>
      </c>
      <c r="B29" s="235">
        <v>67.599999999999994</v>
      </c>
      <c r="C29" s="235">
        <v>50.8</v>
      </c>
      <c r="D29" s="235">
        <v>59.2</v>
      </c>
    </row>
    <row r="30" spans="1:24">
      <c r="A30" s="238">
        <v>2003</v>
      </c>
      <c r="B30" s="235">
        <v>68.900000000000006</v>
      </c>
      <c r="C30" s="235">
        <v>47.1</v>
      </c>
      <c r="D30" s="235">
        <v>58</v>
      </c>
    </row>
    <row r="31" spans="1:24">
      <c r="A31" s="238" t="s">
        <v>224</v>
      </c>
      <c r="B31" s="235">
        <v>68.7</v>
      </c>
      <c r="C31" s="235">
        <v>44.2</v>
      </c>
      <c r="D31" s="235">
        <v>56.4</v>
      </c>
    </row>
    <row r="32" spans="1:24">
      <c r="A32" s="238">
        <v>2005</v>
      </c>
      <c r="B32" s="235">
        <v>69.7</v>
      </c>
      <c r="C32" s="235">
        <v>44.5</v>
      </c>
      <c r="D32" s="235">
        <v>57.1</v>
      </c>
    </row>
    <row r="33" spans="1:4">
      <c r="A33" s="238">
        <v>2006</v>
      </c>
      <c r="B33" s="235">
        <v>70.3</v>
      </c>
      <c r="C33" s="235">
        <v>45.1</v>
      </c>
      <c r="D33" s="235">
        <v>57.6</v>
      </c>
    </row>
    <row r="34" spans="1:4">
      <c r="A34" s="238">
        <v>2007</v>
      </c>
      <c r="B34" s="235">
        <v>71.5</v>
      </c>
      <c r="C34" s="235">
        <v>44.4</v>
      </c>
      <c r="D34" s="235">
        <v>57.9</v>
      </c>
    </row>
    <row r="35" spans="1:4">
      <c r="A35" s="238">
        <v>2008</v>
      </c>
      <c r="B35" s="235">
        <v>71.2</v>
      </c>
      <c r="C35" s="235">
        <v>46.5</v>
      </c>
      <c r="D35" s="235">
        <v>58.8</v>
      </c>
    </row>
    <row r="36" spans="1:4">
      <c r="A36" s="238">
        <v>2009</v>
      </c>
      <c r="B36" s="235">
        <v>68.2</v>
      </c>
      <c r="C36" s="235">
        <v>43.3</v>
      </c>
      <c r="D36" s="235">
        <v>55.7</v>
      </c>
    </row>
    <row r="37" spans="1:4">
      <c r="A37" s="238">
        <v>2010</v>
      </c>
      <c r="B37" s="235">
        <v>67</v>
      </c>
      <c r="C37" s="235">
        <v>43.9</v>
      </c>
      <c r="D37" s="235">
        <v>55.4</v>
      </c>
    </row>
    <row r="38" spans="1:4">
      <c r="A38" s="237" t="s">
        <v>223</v>
      </c>
      <c r="B38" s="235">
        <v>68.099999999999994</v>
      </c>
      <c r="C38" s="235">
        <v>45.3</v>
      </c>
      <c r="D38" s="235">
        <v>56.6</v>
      </c>
    </row>
    <row r="39" spans="1:4">
      <c r="A39" s="236" t="s">
        <v>222</v>
      </c>
      <c r="B39" s="235">
        <v>68.400000000000006</v>
      </c>
      <c r="C39" s="235">
        <v>45</v>
      </c>
      <c r="D39" s="235">
        <v>56.7</v>
      </c>
    </row>
    <row r="40" spans="1:4">
      <c r="A40" s="236" t="s">
        <v>221</v>
      </c>
      <c r="B40" s="235">
        <v>65.5</v>
      </c>
      <c r="C40" s="235">
        <v>44.5</v>
      </c>
      <c r="D40" s="235">
        <v>55</v>
      </c>
    </row>
    <row r="41" spans="1:4">
      <c r="A41" s="236" t="s">
        <v>220</v>
      </c>
      <c r="B41" s="235">
        <v>64.599999999999994</v>
      </c>
      <c r="C41" s="235">
        <v>43.4</v>
      </c>
      <c r="D41" s="235">
        <v>53.9</v>
      </c>
    </row>
    <row r="42" spans="1:4">
      <c r="A42" s="236" t="s">
        <v>219</v>
      </c>
      <c r="B42" s="235">
        <v>66.099999999999994</v>
      </c>
      <c r="C42" s="235">
        <v>43</v>
      </c>
      <c r="D42" s="235">
        <v>54.5</v>
      </c>
    </row>
    <row r="43" spans="1:4">
      <c r="A43" s="236" t="s">
        <v>218</v>
      </c>
      <c r="B43" s="235">
        <v>66.995097159375376</v>
      </c>
      <c r="C43" s="235">
        <v>44.554374239871393</v>
      </c>
      <c r="D43" s="235">
        <v>55.730946345709363</v>
      </c>
    </row>
    <row r="44" spans="1:4">
      <c r="A44" s="236" t="s">
        <v>217</v>
      </c>
      <c r="B44" s="235">
        <v>68.569777562172732</v>
      </c>
      <c r="C44" s="235">
        <v>45.11989982753326</v>
      </c>
      <c r="D44" s="235">
        <v>56.806653772493689</v>
      </c>
    </row>
    <row r="45" spans="1:4">
      <c r="A45" s="236" t="s">
        <v>216</v>
      </c>
      <c r="B45" s="235">
        <v>70.244380000000007</v>
      </c>
      <c r="C45" s="235">
        <v>45.674909999999997</v>
      </c>
      <c r="D45" s="235">
        <v>57.928489999999996</v>
      </c>
    </row>
    <row r="46" spans="1:4">
      <c r="A46" s="236" t="s">
        <v>215</v>
      </c>
      <c r="B46" s="235">
        <v>69.436188000000001</v>
      </c>
      <c r="C46" s="235">
        <v>46.926758999999997</v>
      </c>
      <c r="D46" s="235">
        <v>58.169263000000001</v>
      </c>
    </row>
    <row r="47" spans="1:4">
      <c r="A47" s="236" t="s">
        <v>214</v>
      </c>
      <c r="B47" s="235">
        <v>68.021870000000007</v>
      </c>
      <c r="C47" s="235">
        <v>45.212730999999998</v>
      </c>
      <c r="D47" s="235">
        <v>56.609378999999997</v>
      </c>
    </row>
    <row r="48" spans="1:4">
      <c r="A48" s="236" t="s">
        <v>213</v>
      </c>
      <c r="B48" s="235">
        <v>68.959738000000002</v>
      </c>
      <c r="C48" s="235">
        <v>46.650751</v>
      </c>
      <c r="D48" s="235">
        <v>57.807580999999999</v>
      </c>
    </row>
    <row r="49" spans="1:4">
      <c r="A49" s="236" t="s">
        <v>212</v>
      </c>
      <c r="B49" s="235">
        <v>69.291820000000001</v>
      </c>
      <c r="C49" s="235">
        <v>47.524724999999997</v>
      </c>
      <c r="D49" s="235">
        <v>58.419798999999998</v>
      </c>
    </row>
    <row r="50" spans="1:4">
      <c r="A50" s="236" t="s">
        <v>211</v>
      </c>
      <c r="B50" s="235">
        <v>70.623431999999994</v>
      </c>
      <c r="C50" s="235">
        <v>51.997605999999998</v>
      </c>
      <c r="D50" s="235">
        <v>61.333416999999997</v>
      </c>
    </row>
    <row r="51" spans="1:4">
      <c r="A51" s="236" t="s">
        <v>210</v>
      </c>
      <c r="B51" s="235">
        <v>71.989725000000007</v>
      </c>
      <c r="C51" s="235">
        <v>52.109597999999998</v>
      </c>
      <c r="D51" s="235">
        <v>62.080342999999999</v>
      </c>
    </row>
    <row r="52" spans="1:4">
      <c r="A52" s="236" t="s">
        <v>209</v>
      </c>
      <c r="B52" s="235">
        <v>72.136099000000002</v>
      </c>
      <c r="C52" s="235">
        <v>52.621011000000003</v>
      </c>
      <c r="D52" s="235">
        <v>62.430031999999997</v>
      </c>
    </row>
    <row r="53" spans="1:4">
      <c r="B53" s="234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A30755-3196-42F8-8BEF-A299A13CF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2026-10-15T08:30:58Z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