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Trasmesse\"/>
    </mc:Choice>
  </mc:AlternateContent>
  <bookViews>
    <workbookView xWindow="-120" yWindow="-120" windowWidth="25440" windowHeight="15276" tabRatio="710"/>
  </bookViews>
  <sheets>
    <sheet name="INDICE" sheetId="66" r:id="rId1"/>
    <sheet name="1 " sheetId="76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77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8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76" l="1"/>
  <c r="E20" i="76"/>
  <c r="F19" i="76"/>
  <c r="E19" i="76"/>
  <c r="F18" i="76"/>
  <c r="E18" i="76"/>
  <c r="F17" i="76"/>
  <c r="E17" i="76"/>
  <c r="F16" i="76"/>
  <c r="E16" i="76"/>
  <c r="F15" i="76"/>
  <c r="E15" i="76"/>
  <c r="F14" i="76"/>
  <c r="E14" i="76"/>
  <c r="F13" i="76"/>
  <c r="E13" i="76"/>
  <c r="F12" i="76"/>
  <c r="E12" i="76"/>
  <c r="F10" i="76"/>
  <c r="E10" i="76"/>
  <c r="F9" i="76"/>
  <c r="E9" i="76"/>
  <c r="F8" i="76"/>
  <c r="E8" i="76"/>
  <c r="F7" i="76"/>
  <c r="E7" i="76"/>
  <c r="F6" i="76"/>
  <c r="E6" i="76"/>
  <c r="F4" i="76"/>
  <c r="E4" i="76"/>
  <c r="F3" i="76"/>
  <c r="E3" i="76"/>
  <c r="I22" i="75" l="1"/>
  <c r="G22" i="75"/>
  <c r="F22" i="75"/>
  <c r="I21" i="75"/>
  <c r="G21" i="75"/>
  <c r="F21" i="75"/>
  <c r="I20" i="75"/>
  <c r="G20" i="75"/>
  <c r="F20" i="75"/>
  <c r="I19" i="75"/>
  <c r="G19" i="75"/>
  <c r="F19" i="75"/>
  <c r="I18" i="75"/>
  <c r="G18" i="75"/>
  <c r="H18" i="75" s="1"/>
  <c r="F18" i="75"/>
  <c r="I17" i="75"/>
  <c r="G17" i="75"/>
  <c r="F17" i="75"/>
  <c r="I16" i="75"/>
  <c r="G16" i="75"/>
  <c r="F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21" i="75" l="1"/>
  <c r="H16" i="75"/>
  <c r="H19" i="75"/>
  <c r="H22" i="75"/>
  <c r="H17" i="75"/>
  <c r="H20" i="75"/>
  <c r="K22" i="61" l="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<sst xmlns="http://schemas.openxmlformats.org/spreadsheetml/2006/main" count="426" uniqueCount="245">
  <si>
    <t>Il Lazio</t>
  </si>
  <si>
    <t>App_1</t>
  </si>
  <si>
    <t xml:space="preserve">Appendice 1. POPOLAZIONE PER GRANDI CLASSI DI ETA'.LAZIO. ANNI 1881-2024. Valori assoluti </t>
  </si>
  <si>
    <t>App_2</t>
  </si>
  <si>
    <t>Appendice 2. PIRAMIDI PER ETA' E PER GENERE. LAZIO. ANNI 1881, 1951 E 2024. Valori percentuali</t>
  </si>
  <si>
    <t>App_3</t>
  </si>
  <si>
    <t xml:space="preserve">Appendice 3. SPERANZA DI VITA ALLA NASCITA. LAZIO. ANNI 1974-2025. Valori assoluti </t>
  </si>
  <si>
    <t>App_4</t>
  </si>
  <si>
    <t xml:space="preserve">Appendice 4. NUMERO MEDIO DI FIGLI PER DONNA (TFT) E ETA' MEDIA AL PARTO. LAZIO. ANNI 1952-2025. Valori assoluti </t>
  </si>
  <si>
    <t>App_5</t>
  </si>
  <si>
    <t>Appendice 5. POPOLAZIONE RESIDENTE IN ETA' DI 6 ANNI E OLTRE PER GRADO DI ISTRUZIONE. LAZIO. Censimenti popolazione 1951-2024</t>
  </si>
  <si>
    <t>App_6</t>
  </si>
  <si>
    <t>Appendice 6. AZIENDE E RELATIVE SUPERFICI PER UBICAZIONE DEL CENTRO AZIENDALE IN LAZIO (Universo Italia). Censimenti Agricoltura 1961-2020</t>
  </si>
  <si>
    <t xml:space="preserve">Lazio </t>
  </si>
  <si>
    <t>Italia</t>
  </si>
  <si>
    <t>Fonte: Istat, Censimenti della popolazione</t>
  </si>
  <si>
    <t>(a) Dati ai confini dell’epoca</t>
  </si>
  <si>
    <t>LAZIO</t>
  </si>
  <si>
    <t>Media 2020-2024</t>
  </si>
  <si>
    <t>Anno</t>
  </si>
  <si>
    <t>T. naturale</t>
  </si>
  <si>
    <t>T. mig int</t>
  </si>
  <si>
    <t>T. mig est</t>
  </si>
  <si>
    <t>T. totale</t>
  </si>
  <si>
    <t>Lazio</t>
  </si>
  <si>
    <t>T. nat.</t>
  </si>
  <si>
    <t>T. mig.</t>
  </si>
  <si>
    <t>Fonte: Istat, serie storiche e Statistiche sulla popolazione residente e bilancio demografico</t>
  </si>
  <si>
    <t>Indice di vecchiaia</t>
  </si>
  <si>
    <t>a) Rapporto tra le persone di 65 anni e oltre e quelle tra 0 e 14 anni; dati ai confini dell’epoca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</si>
  <si>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</si>
  <si>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</si>
  <si>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</si>
  <si>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</si>
  <si>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</si>
  <si>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</si>
  <si>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</si>
  <si>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</si>
  <si>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</si>
  <si>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</si>
  <si>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</si>
  <si>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</si>
  <si>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</si>
  <si>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</si>
  <si>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</si>
  <si>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</si>
  <si>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</si>
  <si>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</si>
  <si>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</si>
  <si>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</si>
  <si>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</si>
  <si>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Marche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</si>
  <si>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</si>
  <si>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</si>
  <si>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</si>
  <si>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</si>
  <si>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</si>
  <si>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</si>
  <si>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</si>
  <si>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</si>
  <si>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</si>
  <si>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</si>
  <si>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</si>
  <si>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</si>
  <si>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</si>
  <si>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</si>
  <si>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</si>
  <si>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</si>
  <si>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</si>
  <si>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</si>
  <si>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</si>
  <si>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</si>
  <si>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</si>
  <si>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</si>
  <si>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</si>
  <si>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</si>
  <si>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</si>
  <si>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</si>
  <si>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Analfabeti</t>
  </si>
  <si>
    <t>Alfabeti (max lic.elem.)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</si>
  <si>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</si>
  <si>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</si>
  <si>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</si>
  <si>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</si>
  <si>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</si>
  <si>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</si>
  <si>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</si>
  <si>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</si>
  <si>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Agric-Laz</t>
  </si>
  <si>
    <t>Agric-ITA</t>
  </si>
  <si>
    <t>Ind-Laz</t>
  </si>
  <si>
    <t>Ind-ITA</t>
  </si>
  <si>
    <t>Anni</t>
  </si>
  <si>
    <t>Servizi-Lazio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</si>
  <si>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</si>
  <si>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</si>
  <si>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</si>
  <si>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</si>
  <si>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</si>
  <si>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</si>
  <si>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</si>
  <si>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</si>
  <si>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</si>
  <si>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</si>
  <si>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</si>
  <si>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</si>
  <si>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</si>
  <si>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</si>
  <si>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</si>
  <si>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</si>
  <si>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</si>
  <si>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</si>
  <si>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</si>
  <si>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</si>
  <si>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</si>
  <si>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Roma</t>
  </si>
  <si>
    <t>Altri comuni</t>
  </si>
  <si>
    <t>Classi di età</t>
  </si>
  <si>
    <t xml:space="preserve">Roma 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</si>
  <si>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</si>
  <si>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</si>
  <si>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</si>
  <si>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</si>
  <si>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</si>
  <si>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</si>
  <si>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</si>
  <si>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</si>
  <si>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</si>
  <si>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</si>
  <si>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 xml:space="preserve">Appendice 1. POPOLAZIONE PER GRANDI CLASSI DI ETÀ.LAZIO. ANNI 1881-2024. Valori assoluti </t>
  </si>
  <si>
    <t>Appendice 2. PIRAMIDI PER ETÀ E PER GENERE. LAZIO. ANNI 1881, 1951 E 2024. Valori percentuali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</si>
  <si>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</si>
  <si>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</si>
  <si>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</si>
  <si>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</si>
  <si>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</si>
  <si>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</si>
  <si>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</si>
  <si>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</si>
  <si>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</si>
  <si>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</si>
  <si>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</si>
  <si>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</si>
  <si>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</si>
  <si>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</si>
  <si>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</si>
  <si>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</si>
  <si>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</si>
  <si>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</si>
  <si>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</si>
  <si>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</si>
  <si>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</si>
  <si>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</si>
  <si>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</si>
  <si>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</si>
  <si>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</si>
  <si>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</si>
  <si>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</si>
  <si>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</si>
  <si>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</si>
  <si>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</si>
  <si>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</si>
  <si>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 xml:space="preserve">Appendice 4. NUMERO MEDIO DI FIGLI PER DONNA (TFT) E ETÀ MEDIA AL PARTO. LAZIO. ANNI 1952-2025. Valori assoluti 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</si>
  <si>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</si>
  <si>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</si>
  <si>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</si>
  <si>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</si>
  <si>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</si>
  <si>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</si>
  <si>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</si>
  <si>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</si>
  <si>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</si>
  <si>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(a) Per il 1951 il certificato di proscioglimento (3° elementare) è compreso nella licenza elementare.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</si>
  <si>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</si>
  <si>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</si>
  <si>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</si>
  <si>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</si>
  <si>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</si>
  <si>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</si>
  <si>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</si>
  <si>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</si>
  <si>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</si>
  <si>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</si>
  <si>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</si>
  <si>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</si>
  <si>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</si>
  <si>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</si>
  <si>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</si>
  <si>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</si>
  <si>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Fonte: Istat, Rilevazione sui decessi</t>
  </si>
  <si>
    <t>Fonte: Istat, Statistiche demografiche</t>
  </si>
  <si>
    <t>Appendice 5. POPOLAZIONE RESIDENTE IN ETÀ DI 6 ANNI E OLTRE PER GRADO DI ISTRUZIONE. LAZIO. Censimenti popolazione 1951-2024 (a)</t>
  </si>
  <si>
    <t>Appendice 6. AZIENDE E RELATIVE SUPERFICI PER UBICAZIONE DEL CENTRO AZIENDALE IN LAZIO (Universo Italia). Censimenti Agricoltura 1961-2020 (a)</t>
  </si>
  <si>
    <t>Lazio (milioni)</t>
  </si>
  <si>
    <t>Lazio (base 1871=100, scala DX)</t>
  </si>
  <si>
    <t>Italia (base 1871=100, scala DX)</t>
  </si>
  <si>
    <t>Alta tecn</t>
  </si>
  <si>
    <t>Bassa tecn</t>
  </si>
  <si>
    <t xml:space="preserve">
Altra</t>
  </si>
  <si>
    <t>Intens. In conosc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</si>
  <si>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</si>
  <si>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</si>
  <si>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</si>
  <si>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</si>
  <si>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</si>
  <si>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</si>
  <si>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</si>
  <si>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</si>
  <si>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</si>
  <si>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</si>
  <si>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</si>
  <si>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</si>
  <si>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</si>
  <si>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</si>
  <si>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</si>
  <si>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2004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</si>
  <si>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</si>
  <si>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Fonte: Istat, Rilevazione trimestrale sulle forze di lavoro (fino al 2003); Rilevazione sulle forze di lavoro (dal 2004)</t>
  </si>
  <si>
    <t>1992</t>
  </si>
  <si>
    <t>Appendice 7. TASSO DI OCCUPAZIONE 15-64 ANNI. LAZIO. ANNI 1977-2025. Percentuali</t>
  </si>
  <si>
    <t>Tasso di occupazione 15-64 anni</t>
  </si>
  <si>
    <t>App_7</t>
  </si>
  <si>
    <t xml:space="preserve">FIGURA 1. POPOLAZIONE RESIDENTE NEL LAZIO E IN ITALIA. Anni 1871-2024. Valori in milioni e indici base 1871=100 (a) </t>
  </si>
  <si>
    <t>FIGURA 2. TASSO DI CRESCITA NATURALE, MIGRATORIO E TOTALE DELLA POPOLAZIONE NEL LAZIO (SINISTRA) E CONFRONTO CON L’ITALIA (DESTRA). Anni 1926-2024 e media 2020-2024. Valori per 1.000 (a)</t>
  </si>
  <si>
    <t>FIGURA 3. INDICE DI VECCHIAIA NEL LAZIO E IN ITALIA. Anni 1881-2024. Valori percentuali (a)</t>
  </si>
  <si>
    <t>FIGURA 4. SPERANZA DI VITA ALLA NASCITA PER REGIONE. Anni 1974 e 2025 (a). Valori in anni</t>
  </si>
  <si>
    <t>FIGURA 5. ANDAMENTO DEL PIL (SINISTRA) NEL LAZIO E IN ITALIA, E LIVELLI RELATIVI DEL PIL PRO CAPITE NELLE REGIONI (DESTRA). ANNI 1980-2024. Numeri indice 1980=100 e italia=100, su dati in volume (a)</t>
  </si>
  <si>
    <t>FIGURA 6. POPOLAZIONE CON ALMENO 6 ANNI PER LIVELLO DI ISTRUZIONE NEL LAZIO E IN ITALIA. Anni 1951 e 2024. Valori percentuali (a)</t>
  </si>
  <si>
    <t>FIGURA 8. POPOLAZIONE ATTIVA IN CONDIZIONE PROFESSIONALE PER SETTORE DI ATTIVITÀ NEL LAZIO E IN ITALIA. Anni 1871-2024. Valori percentuali (a)</t>
  </si>
  <si>
    <t>FIGURA 10. ADDETTI EXTRA-AGRICOLI PER MACRO-SETTORE NEL LAZIO E IN ITALIA. Anno 2023. Composizione percentuale</t>
  </si>
  <si>
    <t>FIGURA 11. COMUNI DEL LAZIO (SINISTRA) E QUOTE DI COMUNI E POPOLAZIONE (DESTRA) PER QUINTI DELL’INDICE DI FRAGILITÀ. Anno 2022. Quintili e valori percentuali</t>
  </si>
  <si>
    <t>FIGURA 12. POPOLAZIONE TOTALE (SINISTRA) E ULTRA 65ENNE (DESTRA) A ROMA E NEGLI ALTRI COMUNI DEL LAZIO. Anni 1871 – 2024. Numeri indice 1871=100 e valori per 100 abitanti (a)</t>
  </si>
  <si>
    <t>FIGURA 14. OCCUPATI SULLA POPOLAZIONE IN ETÀ LAVORATIVA, PER GENERE (SINISTRA) E PER SETTORE DI ATTIVITÀ (DESTRA) A ROMA E NEGLI ALTRI COMUNI DEL LAZIO. Anni 1951 e 2024. Valori percentuali (a)</t>
  </si>
  <si>
    <t>FIGURA 7. TASSO DI OCCUPAZIONE (15-64 ANNI) PER GENERE NEL LAZIO E IN ITALIA. Anni 1977 e 2025. Valori percentuali (a)</t>
  </si>
  <si>
    <t>FIGURA 9. AZIENDE AGRICOLE (SINISTRA) E UNITÀ LOCALI DELLE IMPRESE DI INDUSTRIA E SERVIZI (DESTRA) NEL LAZIO E IN ITALIA. Anni 1961-2020 e 1951-2023. Valori per 1.000 abitanti (a)</t>
  </si>
  <si>
    <t>(a) Dal 1871 al 1991 i dati sono riportati ai confini del 1991. Dal 2001 i confini sono quelli dell’epoca</t>
  </si>
  <si>
    <t xml:space="preserve">(a) Serie 1980-1994 (SEC1995) raccordate al valore 1995 stimato sulla base del SEC2010. </t>
  </si>
  <si>
    <t>(a) Dati ai confini dell’epoca. Sono inclusi gli occupati e i disoccupati ed escluse le persone in cerca di prima occupazione. Fino al 1961 l’età è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</si>
  <si>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>Fonte: Ministero Agricoltura Industria e Commercio (fino al 1921); Istat (dal 1931), Censimento della popolazione</t>
  </si>
  <si>
    <t>FIGURA 13. DIPLOMATI E LAUREATI A ROMA E NEGLI ALTRI COMUNI DELLE LAZIO. Anni 1951, 1991, 2024. Valori per 100 residenti di 6 anni e più (a</t>
  </si>
  <si>
    <t>(a) Popolazione 2024 di 9 anni e oltre</t>
  </si>
  <si>
    <t>FIGURA 7. TASSO DI OCCUPAZIONE (15-64 ANNI) PER GENERE NEL LAZIO E IN ITALIA. Anni 1977 e 2025. Valori percentuali</t>
  </si>
  <si>
    <t>FIGURA 9. AZIENDE AGRICOLE (SINISTRA) E UNITÀ LOCALI DELLE IMPRESE DI INDUSTRIA E SERVIZI (DESTRA) NEL LAZIO E IN ITALIA. Anni 1961-2020 e 1951-2023. Valori per 1.000 abitanti</t>
  </si>
  <si>
    <t>(a) 2024 popolazione con almeno 9 anni e più</t>
  </si>
  <si>
    <t>(a) 1951: popolazione di 10 anni ed oltre in condizione professionale; 2024: occupati e popolazione in età 15-64 anni, occupati per settore di attività stimati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</si>
</sst>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#,##0_ ;\-#,##0\ "/>
    <numFmt numFmtId="171" formatCode="#,##0.0_ ;\-#,##0.0\ "/>
    <numFmt numFmtId="172" formatCode="_-* #,##0_-;\-* #,##0_-;_-* &quot;-&quot;??_-;_-@_-"/>
    <numFmt numFmtId="173" formatCode="_-* #,##0.0_-;\-* #,##0.0_-;_-* &quot;-&quot;??_-;_-@_-"/>
    <numFmt numFmtId="174" formatCode="_-* #,##0.0\ _€_-;\-* #,##0.0\ _€_-;_-* &quot;-&quot;?\ _€_-;_-@_-"/>
  </numFmts>
  <fonts count="82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9"/>
      <color rgb="FFFF0000"/>
      <name val="Calibri"/>
      <family val="2"/>
      <scheme val="minor"/>
    </font>
    <font>
      <sz val="7"/>
      <color rgb="FFFF0000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7"/>
      <color theme="1"/>
      <name val="Arial Narrow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Times New Roman"/>
      <family val="1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5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5" fillId="0" borderId="0" xfId="0" applyFont="1" applyAlignment="1">
      <alignment horizontal="justify" vertical="center"/>
    </xf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0" fontId="46" fillId="0" borderId="20" xfId="0" applyFont="1" applyBorder="1" applyAlignment="1">
      <alignment horizontal="left" vertical="center"/>
    </xf>
    <xf numFmtId="0" fontId="55" fillId="0" borderId="0" xfId="0" applyFont="1" applyAlignment="1">
      <alignment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0" fontId="61" fillId="0" borderId="20" xfId="0" applyFont="1" applyBorder="1" applyAlignment="1">
      <alignment horizontal="right"/>
    </xf>
    <xf numFmtId="166" fontId="61" fillId="0" borderId="20" xfId="0" applyNumberFormat="1" applyFont="1" applyBorder="1"/>
    <xf numFmtId="2" fontId="61" fillId="0" borderId="20" xfId="0" applyNumberFormat="1" applyFont="1" applyBorder="1"/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6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7" fillId="0" borderId="0" xfId="0" applyFont="1"/>
    <xf numFmtId="4" fontId="59" fillId="0" borderId="20" xfId="0" applyNumberFormat="1" applyFont="1" applyBorder="1"/>
    <xf numFmtId="0" fontId="65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69" fillId="0" borderId="20" xfId="104" applyFont="1" applyBorder="1"/>
    <xf numFmtId="0" fontId="65" fillId="0" borderId="0" xfId="0" applyFont="1" applyAlignment="1">
      <alignment vertical="center"/>
    </xf>
    <xf numFmtId="0" fontId="69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68" fillId="0" borderId="20" xfId="0" applyFont="1" applyBorder="1" applyAlignment="1">
      <alignment vertical="center" wrapText="1"/>
    </xf>
    <xf numFmtId="0" fontId="70" fillId="0" borderId="0" xfId="0" applyFont="1"/>
    <xf numFmtId="0" fontId="46" fillId="0" borderId="0" xfId="101" applyFont="1" applyAlignment="1">
      <alignment horizontal="center" vertical="center"/>
    </xf>
    <xf numFmtId="0" fontId="46" fillId="0" borderId="0" xfId="101" applyFont="1" applyAlignment="1">
      <alignment horizontal="center" vertical="center" wrapText="1"/>
    </xf>
    <xf numFmtId="0" fontId="59" fillId="0" borderId="0" xfId="0" applyFont="1" applyAlignment="1">
      <alignment horizontal="center"/>
    </xf>
    <xf numFmtId="0" fontId="46" fillId="0" borderId="20" xfId="101" applyFont="1" applyBorder="1" applyAlignment="1">
      <alignment horizontal="center"/>
    </xf>
    <xf numFmtId="0" fontId="46" fillId="0" borderId="20" xfId="101" applyFont="1" applyBorder="1" applyAlignment="1">
      <alignment horizontal="center" vertical="center"/>
    </xf>
    <xf numFmtId="167" fontId="61" fillId="0" borderId="20" xfId="0" applyNumberFormat="1" applyFont="1" applyBorder="1" applyAlignment="1">
      <alignment horizontal="center"/>
    </xf>
    <xf numFmtId="1" fontId="62" fillId="0" borderId="0" xfId="1" applyNumberFormat="1" applyFont="1" applyAlignment="1">
      <alignment horizontal="center" vertical="center" wrapText="1"/>
    </xf>
    <xf numFmtId="3" fontId="61" fillId="0" borderId="0" xfId="0" applyNumberFormat="1" applyFont="1" applyAlignment="1">
      <alignment horizontal="center"/>
    </xf>
    <xf numFmtId="1" fontId="63" fillId="0" borderId="0" xfId="1" applyNumberFormat="1" applyFont="1" applyAlignment="1">
      <alignment horizontal="center" vertical="center" wrapText="1"/>
    </xf>
    <xf numFmtId="0" fontId="43" fillId="0" borderId="0" xfId="101" applyAlignment="1">
      <alignment horizontal="center"/>
    </xf>
    <xf numFmtId="0" fontId="61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/>
    </xf>
    <xf numFmtId="171" fontId="59" fillId="0" borderId="0" xfId="102" applyNumberFormat="1" applyFont="1" applyFill="1" applyBorder="1" applyAlignment="1">
      <alignment horizontal="center" vertical="center"/>
    </xf>
    <xf numFmtId="171" fontId="46" fillId="0" borderId="0" xfId="101" applyNumberFormat="1" applyFont="1" applyAlignment="1">
      <alignment horizontal="center" vertical="center"/>
    </xf>
    <xf numFmtId="0" fontId="46" fillId="0" borderId="0" xfId="101" applyFont="1" applyAlignment="1">
      <alignment horizontal="center"/>
    </xf>
    <xf numFmtId="171" fontId="59" fillId="0" borderId="0" xfId="102" applyNumberFormat="1" applyFont="1" applyFill="1" applyBorder="1" applyAlignment="1">
      <alignment horizontal="center"/>
    </xf>
    <xf numFmtId="171" fontId="46" fillId="0" borderId="0" xfId="101" applyNumberFormat="1" applyFont="1" applyAlignment="1">
      <alignment horizontal="center"/>
    </xf>
    <xf numFmtId="166" fontId="61" fillId="0" borderId="0" xfId="0" applyNumberFormat="1" applyFont="1"/>
    <xf numFmtId="0" fontId="70" fillId="0" borderId="0" xfId="103" applyFont="1"/>
    <xf numFmtId="0" fontId="71" fillId="0" borderId="0" xfId="0" applyFont="1"/>
    <xf numFmtId="4" fontId="62" fillId="0" borderId="20" xfId="0" applyNumberFormat="1" applyFont="1" applyBorder="1"/>
    <xf numFmtId="166" fontId="46" fillId="0" borderId="20" xfId="0" applyNumberFormat="1" applyFont="1" applyBorder="1"/>
    <xf numFmtId="0" fontId="46" fillId="0" borderId="20" xfId="0" applyFont="1" applyBorder="1" applyAlignment="1">
      <alignment horizontal="right" vertical="center" wrapText="1"/>
    </xf>
    <xf numFmtId="0" fontId="45" fillId="0" borderId="0" xfId="0" applyFont="1" applyAlignment="1">
      <alignment horizontal="right" vertical="center" wrapText="1"/>
    </xf>
    <xf numFmtId="0" fontId="45" fillId="0" borderId="0" xfId="0" applyFont="1"/>
    <xf numFmtId="0" fontId="46" fillId="0" borderId="20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170" fontId="46" fillId="0" borderId="20" xfId="100" applyNumberFormat="1" applyFont="1" applyFill="1" applyBorder="1"/>
    <xf numFmtId="170" fontId="46" fillId="0" borderId="0" xfId="100" applyNumberFormat="1" applyFont="1" applyFill="1" applyBorder="1"/>
    <xf numFmtId="0" fontId="46" fillId="0" borderId="20" xfId="0" applyFont="1" applyBorder="1" applyAlignment="1">
      <alignment horizontal="right"/>
    </xf>
    <xf numFmtId="0" fontId="46" fillId="0" borderId="0" xfId="0" applyFont="1"/>
    <xf numFmtId="167" fontId="46" fillId="0" borderId="20" xfId="0" applyNumberFormat="1" applyFont="1" applyBorder="1" applyAlignment="1">
      <alignment horizontal="center"/>
    </xf>
    <xf numFmtId="167" fontId="46" fillId="0" borderId="20" xfId="0" applyNumberFormat="1" applyFont="1" applyBorder="1"/>
    <xf numFmtId="43" fontId="61" fillId="0" borderId="0" xfId="100" applyFont="1" applyAlignment="1">
      <alignment horizontal="center"/>
    </xf>
    <xf numFmtId="43" fontId="23" fillId="0" borderId="0" xfId="100" applyFont="1" applyAlignment="1">
      <alignment horizontal="center"/>
    </xf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3" fillId="0" borderId="0" xfId="0" applyFont="1"/>
    <xf numFmtId="0" fontId="74" fillId="0" borderId="0" xfId="0" applyFont="1"/>
    <xf numFmtId="0" fontId="75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75" fillId="0" borderId="0" xfId="0" applyFont="1"/>
    <xf numFmtId="0" fontId="76" fillId="0" borderId="0" xfId="0" applyFont="1" applyAlignment="1">
      <alignment horizontal="right" vertical="center" wrapText="1"/>
    </xf>
    <xf numFmtId="172" fontId="76" fillId="0" borderId="0" xfId="0" applyNumberFormat="1" applyFont="1" applyAlignment="1">
      <alignment horizontal="right" vertical="center" wrapText="1"/>
    </xf>
    <xf numFmtId="0" fontId="77" fillId="0" borderId="0" xfId="0" applyFont="1"/>
    <xf numFmtId="0" fontId="76" fillId="0" borderId="0" xfId="0" applyFont="1"/>
    <xf numFmtId="0" fontId="77" fillId="0" borderId="0" xfId="0" applyFont="1" applyAlignment="1">
      <alignment vertical="center"/>
    </xf>
    <xf numFmtId="0" fontId="58" fillId="0" borderId="0" xfId="0" applyFont="1" applyAlignment="1">
      <alignment vertical="center" wrapText="1"/>
    </xf>
    <xf numFmtId="0" fontId="58" fillId="0" borderId="0" xfId="0" applyFont="1" applyAlignment="1">
      <alignment horizontal="right" vertical="center" wrapText="1"/>
    </xf>
    <xf numFmtId="43" fontId="58" fillId="0" borderId="0" xfId="100" applyFont="1"/>
    <xf numFmtId="2" fontId="46" fillId="0" borderId="20" xfId="0" applyNumberFormat="1" applyFont="1" applyBorder="1" applyAlignment="1">
      <alignment horizontal="right"/>
    </xf>
    <xf numFmtId="0" fontId="47" fillId="0" borderId="0" xfId="0" applyFont="1" applyAlignment="1">
      <alignment horizontal="left" vertical="center"/>
    </xf>
    <xf numFmtId="0" fontId="78" fillId="0" borderId="0" xfId="104" applyFont="1"/>
    <xf numFmtId="0" fontId="59" fillId="0" borderId="27" xfId="0" applyFont="1" applyBorder="1" applyAlignment="1">
      <alignment horizontal="center"/>
    </xf>
    <xf numFmtId="0" fontId="63" fillId="0" borderId="20" xfId="0" applyFont="1" applyBorder="1" applyAlignment="1">
      <alignment horizontal="left" vertical="center"/>
    </xf>
    <xf numFmtId="0" fontId="62" fillId="0" borderId="20" xfId="0" applyFont="1" applyBorder="1" applyAlignment="1">
      <alignment horizontal="center"/>
    </xf>
    <xf numFmtId="0" fontId="62" fillId="0" borderId="20" xfId="0" applyFont="1" applyBorder="1" applyAlignment="1">
      <alignment horizontal="right"/>
    </xf>
    <xf numFmtId="166" fontId="62" fillId="0" borderId="20" xfId="0" applyNumberFormat="1" applyFont="1" applyBorder="1" applyAlignment="1">
      <alignment horizontal="center"/>
    </xf>
    <xf numFmtId="0" fontId="59" fillId="0" borderId="27" xfId="0" applyFont="1" applyBorder="1"/>
    <xf numFmtId="0" fontId="59" fillId="0" borderId="25" xfId="0" applyFont="1" applyBorder="1" applyAlignment="1">
      <alignment horizontal="center" vertical="center"/>
    </xf>
    <xf numFmtId="0" fontId="59" fillId="0" borderId="26" xfId="0" applyFont="1" applyBorder="1" applyAlignment="1">
      <alignment horizontal="right" vertical="center" wrapText="1"/>
    </xf>
    <xf numFmtId="0" fontId="46" fillId="0" borderId="26" xfId="0" applyFont="1" applyBorder="1" applyAlignment="1">
      <alignment horizontal="right" vertical="center" wrapText="1"/>
    </xf>
    <xf numFmtId="172" fontId="59" fillId="0" borderId="0" xfId="100" applyNumberFormat="1" applyFont="1" applyBorder="1" applyAlignment="1">
      <alignment vertical="center"/>
    </xf>
    <xf numFmtId="172" fontId="59" fillId="0" borderId="0" xfId="100" applyNumberFormat="1" applyFont="1" applyAlignment="1">
      <alignment vertical="center"/>
    </xf>
    <xf numFmtId="172" fontId="59" fillId="0" borderId="0" xfId="100" applyNumberFormat="1" applyFont="1" applyFill="1" applyBorder="1" applyAlignment="1">
      <alignment vertical="center"/>
    </xf>
    <xf numFmtId="172" fontId="59" fillId="0" borderId="0" xfId="100" applyNumberFormat="1" applyFont="1" applyFill="1" applyAlignment="1">
      <alignment vertical="center"/>
    </xf>
    <xf numFmtId="0" fontId="46" fillId="0" borderId="26" xfId="0" applyFont="1" applyBorder="1" applyAlignment="1">
      <alignment horizontal="center" vertical="center"/>
    </xf>
    <xf numFmtId="172" fontId="59" fillId="0" borderId="26" xfId="100" applyNumberFormat="1" applyFont="1" applyFill="1" applyBorder="1" applyAlignment="1">
      <alignment vertical="center"/>
    </xf>
    <xf numFmtId="2" fontId="59" fillId="0" borderId="0" xfId="0" applyNumberFormat="1" applyFont="1"/>
    <xf numFmtId="0" fontId="76" fillId="0" borderId="26" xfId="0" applyFont="1" applyBorder="1"/>
    <xf numFmtId="0" fontId="59" fillId="0" borderId="23" xfId="0" applyFont="1" applyBorder="1"/>
    <xf numFmtId="0" fontId="59" fillId="0" borderId="26" xfId="0" applyFont="1" applyBorder="1"/>
    <xf numFmtId="2" fontId="59" fillId="0" borderId="26" xfId="0" applyNumberFormat="1" applyFont="1" applyBorder="1"/>
    <xf numFmtId="0" fontId="59" fillId="0" borderId="0" xfId="0" applyFont="1" applyAlignment="1">
      <alignment horizontal="center" vertical="center"/>
    </xf>
    <xf numFmtId="0" fontId="61" fillId="0" borderId="23" xfId="0" applyFont="1" applyBorder="1" applyAlignment="1">
      <alignment vertical="center"/>
    </xf>
    <xf numFmtId="0" fontId="61" fillId="0" borderId="25" xfId="0" applyFont="1" applyBorder="1" applyAlignment="1">
      <alignment vertical="center"/>
    </xf>
    <xf numFmtId="0" fontId="61" fillId="0" borderId="23" xfId="0" applyFont="1" applyBorder="1" applyAlignment="1">
      <alignment vertical="center" wrapText="1"/>
    </xf>
    <xf numFmtId="0" fontId="61" fillId="0" borderId="26" xfId="0" applyFont="1" applyBorder="1" applyAlignment="1">
      <alignment horizontal="right" vertical="center" wrapText="1"/>
    </xf>
    <xf numFmtId="43" fontId="61" fillId="0" borderId="0" xfId="100" applyFont="1" applyAlignment="1">
      <alignment vertical="center"/>
    </xf>
    <xf numFmtId="0" fontId="61" fillId="0" borderId="0" xfId="0" applyFont="1" applyAlignment="1">
      <alignment vertical="center"/>
    </xf>
    <xf numFmtId="4" fontId="61" fillId="0" borderId="0" xfId="100" applyNumberFormat="1" applyFont="1" applyFill="1"/>
    <xf numFmtId="4" fontId="61" fillId="0" borderId="0" xfId="100" applyNumberFormat="1" applyFont="1"/>
    <xf numFmtId="172" fontId="61" fillId="0" borderId="0" xfId="100" applyNumberFormat="1" applyFont="1" applyAlignment="1">
      <alignment vertical="center"/>
    </xf>
    <xf numFmtId="0" fontId="61" fillId="0" borderId="0" xfId="100" applyNumberFormat="1" applyFont="1" applyFill="1"/>
    <xf numFmtId="43" fontId="61" fillId="0" borderId="0" xfId="100" applyFont="1"/>
    <xf numFmtId="0" fontId="61" fillId="0" borderId="0" xfId="100" applyNumberFormat="1" applyFont="1"/>
    <xf numFmtId="0" fontId="61" fillId="0" borderId="0" xfId="0" applyFont="1" applyAlignment="1">
      <alignment horizontal="center" vertical="center"/>
    </xf>
    <xf numFmtId="43" fontId="61" fillId="0" borderId="0" xfId="100" applyFont="1" applyBorder="1"/>
    <xf numFmtId="172" fontId="61" fillId="0" borderId="0" xfId="100" applyNumberFormat="1" applyFont="1" applyBorder="1"/>
    <xf numFmtId="0" fontId="61" fillId="0" borderId="0" xfId="100" applyNumberFormat="1" applyFont="1" applyFill="1" applyBorder="1"/>
    <xf numFmtId="0" fontId="61" fillId="0" borderId="0" xfId="100" applyNumberFormat="1" applyFont="1" applyBorder="1"/>
    <xf numFmtId="0" fontId="61" fillId="0" borderId="26" xfId="0" applyFont="1" applyBorder="1" applyAlignment="1">
      <alignment horizontal="center" vertical="center"/>
    </xf>
    <xf numFmtId="43" fontId="61" fillId="0" borderId="26" xfId="100" applyFont="1" applyBorder="1" applyAlignment="1">
      <alignment vertical="center"/>
    </xf>
    <xf numFmtId="43" fontId="61" fillId="0" borderId="26" xfId="100" applyFont="1" applyFill="1" applyBorder="1" applyAlignment="1">
      <alignment vertical="center"/>
    </xf>
    <xf numFmtId="172" fontId="61" fillId="0" borderId="26" xfId="100" applyNumberFormat="1" applyFont="1" applyFill="1" applyBorder="1" applyAlignment="1">
      <alignment vertical="center"/>
    </xf>
    <xf numFmtId="0" fontId="61" fillId="0" borderId="26" xfId="100" applyNumberFormat="1" applyFont="1" applyFill="1" applyBorder="1"/>
    <xf numFmtId="0" fontId="61" fillId="0" borderId="26" xfId="100" applyNumberFormat="1" applyFont="1" applyBorder="1"/>
    <xf numFmtId="0" fontId="0" fillId="0" borderId="26" xfId="0" applyBorder="1"/>
    <xf numFmtId="173" fontId="59" fillId="0" borderId="0" xfId="100" applyNumberFormat="1" applyFont="1" applyFill="1" applyAlignment="1">
      <alignment vertical="center"/>
    </xf>
    <xf numFmtId="43" fontId="59" fillId="0" borderId="0" xfId="100" applyFont="1"/>
    <xf numFmtId="174" fontId="59" fillId="0" borderId="0" xfId="0" applyNumberFormat="1" applyFont="1"/>
    <xf numFmtId="43" fontId="58" fillId="0" borderId="26" xfId="100" applyFont="1" applyBorder="1"/>
    <xf numFmtId="0" fontId="59" fillId="0" borderId="23" xfId="0" applyFont="1" applyBorder="1" applyAlignment="1">
      <alignment horizontal="right" vertical="center" wrapText="1"/>
    </xf>
    <xf numFmtId="0" fontId="59" fillId="0" borderId="23" xfId="0" applyFont="1" applyBorder="1" applyAlignment="1">
      <alignment vertical="center" wrapText="1"/>
    </xf>
    <xf numFmtId="0" fontId="0" fillId="0" borderId="23" xfId="0" applyBorder="1"/>
    <xf numFmtId="173" fontId="59" fillId="0" borderId="26" xfId="100" applyNumberFormat="1" applyFont="1" applyFill="1" applyBorder="1" applyAlignment="1">
      <alignment vertical="center"/>
    </xf>
    <xf numFmtId="0" fontId="59" fillId="0" borderId="26" xfId="0" applyFont="1" applyBorder="1" applyAlignment="1">
      <alignment horizontal="center" vertical="center"/>
    </xf>
    <xf numFmtId="174" fontId="59" fillId="0" borderId="26" xfId="0" applyNumberFormat="1" applyFont="1" applyBorder="1"/>
    <xf numFmtId="0" fontId="59" fillId="0" borderId="20" xfId="0" quotePrefix="1" applyFont="1" applyBorder="1" applyAlignment="1">
      <alignment horizontal="right" vertical="center" wrapText="1"/>
    </xf>
    <xf numFmtId="167" fontId="2" fillId="0" borderId="0" xfId="0" applyNumberFormat="1" applyFont="1"/>
    <xf numFmtId="49" fontId="2" fillId="0" borderId="0" xfId="0" applyNumberFormat="1" applyFont="1" applyAlignment="1">
      <alignment wrapText="1"/>
    </xf>
    <xf numFmtId="49" fontId="79" fillId="0" borderId="0" xfId="0" applyNumberFormat="1" applyFont="1" applyAlignment="1">
      <alignment wrapText="1"/>
    </xf>
    <xf numFmtId="49" fontId="80" fillId="0" borderId="0" xfId="0" applyNumberFormat="1" applyFont="1" applyAlignment="1">
      <alignment wrapText="1"/>
    </xf>
    <xf numFmtId="49" fontId="81" fillId="0" borderId="0" xfId="0" applyNumberFormat="1" applyFont="1" applyAlignment="1">
      <alignment wrapText="1"/>
    </xf>
    <xf numFmtId="3" fontId="2" fillId="0" borderId="0" xfId="0" applyNumberFormat="1" applyFont="1"/>
    <xf numFmtId="49" fontId="2" fillId="0" borderId="0" xfId="0" applyNumberFormat="1" applyFont="1" applyAlignment="1">
      <alignment horizontal="left" vertical="center"/>
    </xf>
    <xf numFmtId="49" fontId="79" fillId="0" borderId="0" xfId="0" applyNumberFormat="1" applyFont="1" applyAlignment="1">
      <alignment horizontal="left" vertical="center"/>
    </xf>
    <xf numFmtId="3" fontId="59" fillId="0" borderId="26" xfId="0" applyNumberFormat="1" applyFont="1" applyBorder="1"/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55" fillId="0" borderId="0" xfId="0" applyFont="1" applyAlignment="1">
      <alignment horizontal="left" vertic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5" xfId="0" applyFont="1" applyBorder="1" applyAlignment="1">
      <alignment horizontal="right" vertical="center" wrapText="1"/>
    </xf>
    <xf numFmtId="0" fontId="59" fillId="0" borderId="26" xfId="0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4" fontId="62" fillId="0" borderId="0" xfId="0" applyNumberFormat="1" applyFont="1"/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41B39D"/>
      <color rgb="FF095CA1"/>
      <color rgb="FF5B44B8"/>
      <color rgb="FFC1002A"/>
      <color rgb="FFE5B946"/>
      <color rgb="FF0E7863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19103157334869447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 '!$C$2</c:f>
              <c:strCache>
                <c:ptCount val="1"/>
                <c:pt idx="0">
                  <c:v>Lazio (milioni)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 '!$B$3:$B$20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'1 '!$C$3:$C$20</c:f>
              <c:numCache>
                <c:formatCode>#,##0</c:formatCode>
                <c:ptCount val="18"/>
                <c:pt idx="0">
                  <c:v>1.173</c:v>
                </c:pt>
                <c:pt idx="1">
                  <c:v>1.2569999999999999</c:v>
                </c:pt>
                <c:pt idx="3">
                  <c:v>1.5860000000000001</c:v>
                </c:pt>
                <c:pt idx="4">
                  <c:v>1.7709999999999999</c:v>
                </c:pt>
                <c:pt idx="5">
                  <c:v>1.9970000000000001</c:v>
                </c:pt>
                <c:pt idx="6">
                  <c:v>2.3490000000000002</c:v>
                </c:pt>
                <c:pt idx="7">
                  <c:v>2.6549999999999998</c:v>
                </c:pt>
                <c:pt idx="9">
                  <c:v>3.3410000000000002</c:v>
                </c:pt>
                <c:pt idx="10">
                  <c:v>3.9590000000000001</c:v>
                </c:pt>
                <c:pt idx="11">
                  <c:v>4.6890000000000001</c:v>
                </c:pt>
                <c:pt idx="12">
                  <c:v>5.0019999999999998</c:v>
                </c:pt>
                <c:pt idx="13">
                  <c:v>5.14</c:v>
                </c:pt>
                <c:pt idx="14">
                  <c:v>5.1120000000000001</c:v>
                </c:pt>
                <c:pt idx="15">
                  <c:v>5.5030000000000001</c:v>
                </c:pt>
                <c:pt idx="16">
                  <c:v>5.7149999999999999</c:v>
                </c:pt>
                <c:pt idx="17">
                  <c:v>5.7089999999999996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E8-4399-A68F-CEABC7747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 '!$E$2</c:f>
              <c:strCache>
                <c:ptCount val="1"/>
                <c:pt idx="0">
                  <c:v>Lazio (base 1871=100, scala DX)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 '!$B$3:$B$20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'1 '!$E$3:$E$20</c:f>
              <c:numCache>
                <c:formatCode>0.0</c:formatCode>
                <c:ptCount val="18"/>
                <c:pt idx="0">
                  <c:v>100</c:v>
                </c:pt>
                <c:pt idx="1">
                  <c:v>107.16112531969308</c:v>
                </c:pt>
                <c:pt idx="3">
                  <c:v>135.20886615515769</c:v>
                </c:pt>
                <c:pt idx="4">
                  <c:v>150.98039215686273</c:v>
                </c:pt>
                <c:pt idx="5">
                  <c:v>170.24722932651324</c:v>
                </c:pt>
                <c:pt idx="6">
                  <c:v>200.25575447570336</c:v>
                </c:pt>
                <c:pt idx="7">
                  <c:v>226.34271099744245</c:v>
                </c:pt>
                <c:pt idx="9">
                  <c:v>284.82523444160273</c:v>
                </c:pt>
                <c:pt idx="10">
                  <c:v>337.51065643648764</c:v>
                </c:pt>
                <c:pt idx="11">
                  <c:v>399.74424552429662</c:v>
                </c:pt>
                <c:pt idx="12">
                  <c:v>426.42796248934354</c:v>
                </c:pt>
                <c:pt idx="13">
                  <c:v>438.19266837169647</c:v>
                </c:pt>
                <c:pt idx="14">
                  <c:v>435.80562659846544</c:v>
                </c:pt>
                <c:pt idx="15">
                  <c:v>469.13895993179875</c:v>
                </c:pt>
                <c:pt idx="16">
                  <c:v>487.21227621483376</c:v>
                </c:pt>
                <c:pt idx="17">
                  <c:v>486.70076726342705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E8-4399-A68F-CEABC7747762}"/>
            </c:ext>
          </c:extLst>
        </c:ser>
        <c:ser>
          <c:idx val="3"/>
          <c:order val="2"/>
          <c:tx>
            <c:strRef>
              <c:f>'1 '!$F$2</c:f>
              <c:strCache>
                <c:ptCount val="1"/>
                <c:pt idx="0">
                  <c:v>Italia (base 1871=100, scala DX)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 '!$B$3:$B$20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'1 '!$F$3:$F$20</c:f>
              <c:numCache>
                <c:formatCode>0.0</c:formatCode>
                <c:ptCount val="18"/>
                <c:pt idx="0">
                  <c:v>100</c:v>
                </c:pt>
                <c:pt idx="1">
                  <c:v>105.82572555149018</c:v>
                </c:pt>
                <c:pt idx="3">
                  <c:v>119.98863273063124</c:v>
                </c:pt>
                <c:pt idx="4">
                  <c:v>131.15342261376151</c:v>
                </c:pt>
                <c:pt idx="5">
                  <c:v>134.47479663244644</c:v>
                </c:pt>
                <c:pt idx="6">
                  <c:v>145.79588646939717</c:v>
                </c:pt>
                <c:pt idx="7">
                  <c:v>150.61276686440979</c:v>
                </c:pt>
                <c:pt idx="9">
                  <c:v>168.7897410393947</c:v>
                </c:pt>
                <c:pt idx="10">
                  <c:v>179.83020141380413</c:v>
                </c:pt>
                <c:pt idx="11">
                  <c:v>192.30933181769743</c:v>
                </c:pt>
                <c:pt idx="12">
                  <c:v>200.90582927782316</c:v>
                </c:pt>
                <c:pt idx="13">
                  <c:v>201.69099143902528</c:v>
                </c:pt>
                <c:pt idx="14">
                  <c:v>202.4652765443501</c:v>
                </c:pt>
                <c:pt idx="15">
                  <c:v>211.12480551312564</c:v>
                </c:pt>
                <c:pt idx="16">
                  <c:v>209.69059713686903</c:v>
                </c:pt>
                <c:pt idx="17">
                  <c:v>209.38154950090583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E8-4399-A68F-CEABC7747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6"/>
          <c:min val="1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milioni</a:t>
                </a:r>
              </a:p>
            </c:rich>
          </c:tx>
          <c:layout>
            <c:manualLayout>
              <c:xMode val="edge"/>
              <c:yMode val="edge"/>
              <c:x val="0"/>
              <c:y val="0.10970821924804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0"/>
        <c:majorTickMark val="none"/>
        <c:minorTickMark val="out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1"/>
        <c:minorUnit val="1"/>
      </c:valAx>
      <c:valAx>
        <c:axId val="1425742704"/>
        <c:scaling>
          <c:orientation val="minMax"/>
          <c:max val="60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1871=100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100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"/>
          <c:y val="4.0981964556634472E-3"/>
          <c:w val="1"/>
          <c:h val="0.150966644229189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2896056818851404"/>
          <c:w val="0.86249444444444445"/>
          <c:h val="0.78196435185185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9.560055223193741</c:v>
                </c:pt>
                <c:pt idx="1">
                  <c:v>12.81813241554207</c:v>
                </c:pt>
                <c:pt idx="2">
                  <c:v>12.269769100472496</c:v>
                </c:pt>
                <c:pt idx="3">
                  <c:v>10.764065654349162</c:v>
                </c:pt>
                <c:pt idx="4">
                  <c:v>14.575589938629095</c:v>
                </c:pt>
                <c:pt idx="5">
                  <c:v>12.429544487015752</c:v>
                </c:pt>
                <c:pt idx="6">
                  <c:v>10.439797527176168</c:v>
                </c:pt>
                <c:pt idx="7">
                  <c:v>11.793315529659303</c:v>
                </c:pt>
                <c:pt idx="8">
                  <c:v>12.258153676064124</c:v>
                </c:pt>
                <c:pt idx="9">
                  <c:v>11.254915567892668</c:v>
                </c:pt>
                <c:pt idx="10">
                  <c:v>10.850470809792844</c:v>
                </c:pt>
                <c:pt idx="11">
                  <c:v>11.420601811853569</c:v>
                </c:pt>
                <c:pt idx="12">
                  <c:v>12.214603005073187</c:v>
                </c:pt>
                <c:pt idx="13">
                  <c:v>12.979012964687344</c:v>
                </c:pt>
                <c:pt idx="14">
                  <c:v>12.326928046230824</c:v>
                </c:pt>
                <c:pt idx="15">
                  <c:v>10.319153855045661</c:v>
                </c:pt>
                <c:pt idx="16">
                  <c:v>9.1216631392093941</c:v>
                </c:pt>
                <c:pt idx="17">
                  <c:v>6.6363412284043291</c:v>
                </c:pt>
                <c:pt idx="18">
                  <c:v>-0.66537196830931522</c:v>
                </c:pt>
                <c:pt idx="19">
                  <c:v>5.2370703710950233</c:v>
                </c:pt>
                <c:pt idx="20">
                  <c:v>12.363714255114061</c:v>
                </c:pt>
                <c:pt idx="21">
                  <c:v>12.922146460914906</c:v>
                </c:pt>
                <c:pt idx="22">
                  <c:v>12.411511330295275</c:v>
                </c:pt>
                <c:pt idx="23">
                  <c:v>10.876946433334016</c:v>
                </c:pt>
                <c:pt idx="24">
                  <c:v>10.825527524327823</c:v>
                </c:pt>
                <c:pt idx="25">
                  <c:v>9.2586052080215513</c:v>
                </c:pt>
                <c:pt idx="26">
                  <c:v>9.2907095873732342</c:v>
                </c:pt>
                <c:pt idx="27">
                  <c:v>9.2691981642257879</c:v>
                </c:pt>
                <c:pt idx="28">
                  <c:v>10.826367944851357</c:v>
                </c:pt>
                <c:pt idx="29">
                  <c:v>10.655881190355187</c:v>
                </c:pt>
                <c:pt idx="30">
                  <c:v>9.6273774816048867</c:v>
                </c:pt>
                <c:pt idx="31">
                  <c:v>9.9838811026418597</c:v>
                </c:pt>
                <c:pt idx="32">
                  <c:v>10.550213172299705</c:v>
                </c:pt>
                <c:pt idx="33">
                  <c:v>10.963053015487077</c:v>
                </c:pt>
                <c:pt idx="34">
                  <c:v>10.916365613953307</c:v>
                </c:pt>
                <c:pt idx="35">
                  <c:v>11.537729021445168</c:v>
                </c:pt>
                <c:pt idx="36">
                  <c:v>11.010837979072349</c:v>
                </c:pt>
                <c:pt idx="37">
                  <c:v>11.634108679134293</c:v>
                </c:pt>
                <c:pt idx="38">
                  <c:v>12.987994129393932</c:v>
                </c:pt>
                <c:pt idx="39">
                  <c:v>11.800928277018649</c:v>
                </c:pt>
                <c:pt idx="40">
                  <c:v>11.665661112915952</c:v>
                </c:pt>
                <c:pt idx="41">
                  <c:v>10.38244385386607</c:v>
                </c:pt>
                <c:pt idx="42">
                  <c:v>9.5735341992119523</c:v>
                </c:pt>
                <c:pt idx="43">
                  <c:v>9.5554695705046697</c:v>
                </c:pt>
                <c:pt idx="44">
                  <c:v>9.498105648216697</c:v>
                </c:pt>
                <c:pt idx="45">
                  <c:v>9.1376961496178168</c:v>
                </c:pt>
                <c:pt idx="46">
                  <c:v>9.1612906916714092</c:v>
                </c:pt>
                <c:pt idx="47">
                  <c:v>8.39086435829058</c:v>
                </c:pt>
                <c:pt idx="48">
                  <c:v>8.1412985427316809</c:v>
                </c:pt>
                <c:pt idx="49">
                  <c:v>6.5724418712427006</c:v>
                </c:pt>
                <c:pt idx="50">
                  <c:v>5.7852821847911882</c:v>
                </c:pt>
                <c:pt idx="51">
                  <c:v>4.7690523223080801</c:v>
                </c:pt>
                <c:pt idx="52">
                  <c:v>4.2243581510832486</c:v>
                </c:pt>
                <c:pt idx="53">
                  <c:v>3.5589235898379856</c:v>
                </c:pt>
                <c:pt idx="54">
                  <c:v>2.7057738068283537</c:v>
                </c:pt>
                <c:pt idx="55">
                  <c:v>2.6251510418142621</c:v>
                </c:pt>
                <c:pt idx="56">
                  <c:v>2.5415416276767298</c:v>
                </c:pt>
                <c:pt idx="57">
                  <c:v>1.8158321985625541</c:v>
                </c:pt>
                <c:pt idx="58">
                  <c:v>1.767593134289879</c:v>
                </c:pt>
                <c:pt idx="59">
                  <c:v>1.2279592681362763</c:v>
                </c:pt>
                <c:pt idx="60">
                  <c:v>1.0217973237392219</c:v>
                </c:pt>
                <c:pt idx="61">
                  <c:v>1.1456120530271023</c:v>
                </c:pt>
                <c:pt idx="62">
                  <c:v>1.4023775451582252</c:v>
                </c:pt>
                <c:pt idx="63">
                  <c:v>0.97666527744450471</c:v>
                </c:pt>
                <c:pt idx="64">
                  <c:v>1.4897784159567917</c:v>
                </c:pt>
                <c:pt idx="65">
                  <c:v>0.83188812321522709</c:v>
                </c:pt>
                <c:pt idx="66">
                  <c:v>1.0532204423389959</c:v>
                </c:pt>
                <c:pt idx="67">
                  <c:v>0.38698895065115352</c:v>
                </c:pt>
                <c:pt idx="68">
                  <c:v>0.40755788059039055</c:v>
                </c:pt>
                <c:pt idx="69">
                  <c:v>-0.1364840107428254</c:v>
                </c:pt>
                <c:pt idx="70">
                  <c:v>0.27268448743042101</c:v>
                </c:pt>
                <c:pt idx="71">
                  <c:v>-0.31820048382042981</c:v>
                </c:pt>
                <c:pt idx="72">
                  <c:v>-0.60595585588193923</c:v>
                </c:pt>
                <c:pt idx="73">
                  <c:v>0.1984207388731323</c:v>
                </c:pt>
                <c:pt idx="74">
                  <c:v>0.26853497169633583</c:v>
                </c:pt>
                <c:pt idx="75">
                  <c:v>0.1265547208333912</c:v>
                </c:pt>
                <c:pt idx="76">
                  <c:v>7.0586306042139044E-2</c:v>
                </c:pt>
                <c:pt idx="77">
                  <c:v>-0.127257735265559</c:v>
                </c:pt>
                <c:pt idx="78">
                  <c:v>0.51443659266893327</c:v>
                </c:pt>
                <c:pt idx="79">
                  <c:v>0.23160393521326766</c:v>
                </c:pt>
                <c:pt idx="80">
                  <c:v>0.74998004770061777</c:v>
                </c:pt>
                <c:pt idx="81">
                  <c:v>0.46393844361715597</c:v>
                </c:pt>
                <c:pt idx="82">
                  <c:v>0.93072877887260408</c:v>
                </c:pt>
                <c:pt idx="83">
                  <c:v>0.24758551743141413</c:v>
                </c:pt>
                <c:pt idx="84">
                  <c:v>9.4051198511933123E-2</c:v>
                </c:pt>
                <c:pt idx="85">
                  <c:v>8.0402895507036054E-2</c:v>
                </c:pt>
                <c:pt idx="86">
                  <c:v>-0.51061325875295871</c:v>
                </c:pt>
                <c:pt idx="87">
                  <c:v>-0.3730689145281928</c:v>
                </c:pt>
                <c:pt idx="88">
                  <c:v>-0.79816169950371674</c:v>
                </c:pt>
                <c:pt idx="89">
                  <c:v>-1.7654511960162718</c:v>
                </c:pt>
                <c:pt idx="90">
                  <c:v>-1.6025174243212317</c:v>
                </c:pt>
                <c:pt idx="91">
                  <c:v>-2.6631573533224264</c:v>
                </c:pt>
                <c:pt idx="92">
                  <c:v>-2.6219980771898639</c:v>
                </c:pt>
                <c:pt idx="93">
                  <c:v>-3.1071815429495726</c:v>
                </c:pt>
                <c:pt idx="94">
                  <c:v>-4.2505292702074042</c:v>
                </c:pt>
                <c:pt idx="95">
                  <c:v>-4.6660278589927149</c:v>
                </c:pt>
                <c:pt idx="96">
                  <c:v>-4.9402654104992054</c:v>
                </c:pt>
                <c:pt idx="97">
                  <c:v>-5.2369504518515981</c:v>
                </c:pt>
                <c:pt idx="98">
                  <c:v>-4.7960757438578669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12.690750115048321</c:v>
                </c:pt>
                <c:pt idx="1">
                  <c:v>11.26483108414093</c:v>
                </c:pt>
                <c:pt idx="2">
                  <c:v>10.781403227244361</c:v>
                </c:pt>
                <c:pt idx="3">
                  <c:v>11.49784955674537</c:v>
                </c:pt>
                <c:pt idx="4">
                  <c:v>11.851931886939234</c:v>
                </c:pt>
                <c:pt idx="5">
                  <c:v>7.1707109408258836</c:v>
                </c:pt>
                <c:pt idx="6">
                  <c:v>11.056758775205378</c:v>
                </c:pt>
                <c:pt idx="7">
                  <c:v>15.223355183296917</c:v>
                </c:pt>
                <c:pt idx="8">
                  <c:v>16.389481165600568</c:v>
                </c:pt>
                <c:pt idx="9">
                  <c:v>14.131775772997146</c:v>
                </c:pt>
                <c:pt idx="10">
                  <c:v>5.0274952919020715</c:v>
                </c:pt>
                <c:pt idx="11">
                  <c:v>10.618227148181974</c:v>
                </c:pt>
                <c:pt idx="12">
                  <c:v>7.7153676238561069</c:v>
                </c:pt>
                <c:pt idx="13">
                  <c:v>9.096769572380202</c:v>
                </c:pt>
                <c:pt idx="14">
                  <c:v>7.9670652352650979</c:v>
                </c:pt>
                <c:pt idx="15">
                  <c:v>8.3060917812969617</c:v>
                </c:pt>
                <c:pt idx="16">
                  <c:v>13.021096470266947</c:v>
                </c:pt>
                <c:pt idx="17">
                  <c:v>5.1631299437560223</c:v>
                </c:pt>
                <c:pt idx="18">
                  <c:v>-2.1722243064904112</c:v>
                </c:pt>
                <c:pt idx="19">
                  <c:v>-3.7187764951411988</c:v>
                </c:pt>
                <c:pt idx="20">
                  <c:v>7.6771982435471777</c:v>
                </c:pt>
                <c:pt idx="21">
                  <c:v>5.8301492474298628</c:v>
                </c:pt>
                <c:pt idx="22">
                  <c:v>6.0559335788750861</c:v>
                </c:pt>
                <c:pt idx="23">
                  <c:v>2.215087294585889</c:v>
                </c:pt>
                <c:pt idx="24">
                  <c:v>4.26945720123814</c:v>
                </c:pt>
                <c:pt idx="25">
                  <c:v>5.3489973061957494</c:v>
                </c:pt>
                <c:pt idx="26">
                  <c:v>4.0077803679341937</c:v>
                </c:pt>
                <c:pt idx="27">
                  <c:v>7.158057821041246</c:v>
                </c:pt>
                <c:pt idx="28">
                  <c:v>5.9471492172913969</c:v>
                </c:pt>
                <c:pt idx="29">
                  <c:v>6.066689254051612</c:v>
                </c:pt>
                <c:pt idx="30">
                  <c:v>6.9285020130501183</c:v>
                </c:pt>
                <c:pt idx="31">
                  <c:v>6.646449744556457</c:v>
                </c:pt>
                <c:pt idx="32">
                  <c:v>5.0655656126854334</c:v>
                </c:pt>
                <c:pt idx="33">
                  <c:v>8.3653998625720174</c:v>
                </c:pt>
                <c:pt idx="34">
                  <c:v>9.1204081368397869</c:v>
                </c:pt>
                <c:pt idx="35">
                  <c:v>18.120341802206735</c:v>
                </c:pt>
                <c:pt idx="36">
                  <c:v>9.4466270063980247</c:v>
                </c:pt>
                <c:pt idx="37">
                  <c:v>14.5854065050614</c:v>
                </c:pt>
                <c:pt idx="38">
                  <c:v>9.1665664172461092</c:v>
                </c:pt>
                <c:pt idx="39">
                  <c:v>6.1025356370980122</c:v>
                </c:pt>
                <c:pt idx="40">
                  <c:v>5.1531535712628207</c:v>
                </c:pt>
                <c:pt idx="41">
                  <c:v>5.9046684840258692</c:v>
                </c:pt>
                <c:pt idx="42">
                  <c:v>5.0697679639878315</c:v>
                </c:pt>
                <c:pt idx="43">
                  <c:v>5.3496213586866403</c:v>
                </c:pt>
                <c:pt idx="44">
                  <c:v>4.7485084701476286</c:v>
                </c:pt>
                <c:pt idx="45">
                  <c:v>1.9394171302953922</c:v>
                </c:pt>
                <c:pt idx="46">
                  <c:v>-0.61573908342385264</c:v>
                </c:pt>
                <c:pt idx="47">
                  <c:v>4.4443208628420843</c:v>
                </c:pt>
                <c:pt idx="48">
                  <c:v>3.2603453325339111</c:v>
                </c:pt>
                <c:pt idx="49">
                  <c:v>2.1514983524046665</c:v>
                </c:pt>
                <c:pt idx="50">
                  <c:v>1.053042161613204</c:v>
                </c:pt>
                <c:pt idx="51">
                  <c:v>1.787631458528385</c:v>
                </c:pt>
                <c:pt idx="52">
                  <c:v>2.5170049644810826</c:v>
                </c:pt>
                <c:pt idx="53">
                  <c:v>0.55574177673950653</c:v>
                </c:pt>
                <c:pt idx="54">
                  <c:v>2.1547389748603409</c:v>
                </c:pt>
                <c:pt idx="55">
                  <c:v>1.0996875473452938</c:v>
                </c:pt>
                <c:pt idx="56">
                  <c:v>1.350431073810322</c:v>
                </c:pt>
                <c:pt idx="57">
                  <c:v>3.0614688146686295</c:v>
                </c:pt>
                <c:pt idx="58">
                  <c:v>1.8110244028200577</c:v>
                </c:pt>
                <c:pt idx="59">
                  <c:v>2.0076441947484076</c:v>
                </c:pt>
                <c:pt idx="60">
                  <c:v>0.73597023453108823</c:v>
                </c:pt>
                <c:pt idx="61">
                  <c:v>1.3333011992726553</c:v>
                </c:pt>
                <c:pt idx="62">
                  <c:v>0.53877205898660996</c:v>
                </c:pt>
                <c:pt idx="63">
                  <c:v>0.92144883633797903</c:v>
                </c:pt>
                <c:pt idx="64">
                  <c:v>-0.1719725870620982</c:v>
                </c:pt>
                <c:pt idx="65">
                  <c:v>-0.31830963759815034</c:v>
                </c:pt>
                <c:pt idx="66">
                  <c:v>2.5921842112645663</c:v>
                </c:pt>
                <c:pt idx="67">
                  <c:v>-0.31486475744362391</c:v>
                </c:pt>
                <c:pt idx="68">
                  <c:v>-4.6361891223752186E-2</c:v>
                </c:pt>
                <c:pt idx="69">
                  <c:v>0.18171982084677749</c:v>
                </c:pt>
                <c:pt idx="70">
                  <c:v>-0.26743681732306435</c:v>
                </c:pt>
                <c:pt idx="71">
                  <c:v>0.16075449519001531</c:v>
                </c:pt>
                <c:pt idx="72">
                  <c:v>1.267282195377286E-2</c:v>
                </c:pt>
                <c:pt idx="73">
                  <c:v>0.39313085369253475</c:v>
                </c:pt>
                <c:pt idx="74">
                  <c:v>1.3819583587079989</c:v>
                </c:pt>
                <c:pt idx="75">
                  <c:v>1.3868206657013038</c:v>
                </c:pt>
                <c:pt idx="76">
                  <c:v>0.7920485501192509</c:v>
                </c:pt>
                <c:pt idx="77">
                  <c:v>1.3781412274192577</c:v>
                </c:pt>
                <c:pt idx="78">
                  <c:v>0.9481208342887909</c:v>
                </c:pt>
                <c:pt idx="79">
                  <c:v>1.3673759426261147</c:v>
                </c:pt>
                <c:pt idx="80">
                  <c:v>2.411256606192175</c:v>
                </c:pt>
                <c:pt idx="81">
                  <c:v>1.6166929754848842</c:v>
                </c:pt>
                <c:pt idx="82">
                  <c:v>0.83400815161446529</c:v>
                </c:pt>
                <c:pt idx="83">
                  <c:v>1.353613240997356</c:v>
                </c:pt>
                <c:pt idx="84">
                  <c:v>1.4683540282074166</c:v>
                </c:pt>
                <c:pt idx="85">
                  <c:v>1.5745716262658531</c:v>
                </c:pt>
                <c:pt idx="86">
                  <c:v>4.8096188832971327</c:v>
                </c:pt>
                <c:pt idx="87">
                  <c:v>3.2972837443420291</c:v>
                </c:pt>
                <c:pt idx="88">
                  <c:v>2.1093650682099536</c:v>
                </c:pt>
                <c:pt idx="89">
                  <c:v>1.6604662080873727</c:v>
                </c:pt>
                <c:pt idx="90">
                  <c:v>1.5253649571760464</c:v>
                </c:pt>
                <c:pt idx="91">
                  <c:v>1.3488966461847041</c:v>
                </c:pt>
                <c:pt idx="92">
                  <c:v>0.54643001080216791</c:v>
                </c:pt>
                <c:pt idx="93">
                  <c:v>-0.2269104716753973</c:v>
                </c:pt>
                <c:pt idx="94">
                  <c:v>-0.36113218247552975</c:v>
                </c:pt>
                <c:pt idx="95">
                  <c:v>0.1293109360967197</c:v>
                </c:pt>
                <c:pt idx="96">
                  <c:v>0.43741295683288539</c:v>
                </c:pt>
                <c:pt idx="97">
                  <c:v>0.35539135417835382</c:v>
                </c:pt>
                <c:pt idx="98">
                  <c:v>0.11502178367273659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-0.80901978831109067</c:v>
                </c:pt>
                <c:pt idx="1">
                  <c:v>-1.2014310297980255</c:v>
                </c:pt>
                <c:pt idx="2">
                  <c:v>-0.68200053490238033</c:v>
                </c:pt>
                <c:pt idx="3">
                  <c:v>-0.95628894935486697</c:v>
                </c:pt>
                <c:pt idx="4">
                  <c:v>-0.43780793499870341</c:v>
                </c:pt>
                <c:pt idx="5">
                  <c:v>-8.9399744572158362E-3</c:v>
                </c:pt>
                <c:pt idx="6">
                  <c:v>0.31657123890133598</c:v>
                </c:pt>
                <c:pt idx="7">
                  <c:v>0.23913571255159019</c:v>
                </c:pt>
                <c:pt idx="8">
                  <c:v>3.3957198136302616E-2</c:v>
                </c:pt>
                <c:pt idx="9">
                  <c:v>0.3365718251214434</c:v>
                </c:pt>
                <c:pt idx="10">
                  <c:v>-0.14613935969868172</c:v>
                </c:pt>
                <c:pt idx="11">
                  <c:v>-0.4894966799140974</c:v>
                </c:pt>
                <c:pt idx="12">
                  <c:v>-0.37539141199601916</c:v>
                </c:pt>
                <c:pt idx="13">
                  <c:v>1.1148914834180934</c:v>
                </c:pt>
                <c:pt idx="14">
                  <c:v>2.010970424487303</c:v>
                </c:pt>
                <c:pt idx="15">
                  <c:v>0.5059530690093631</c:v>
                </c:pt>
                <c:pt idx="16">
                  <c:v>0.2710452652420291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-0.84566777337474552</c:v>
                </c:pt>
                <c:pt idx="21">
                  <c:v>-2.2269954191382917</c:v>
                </c:pt>
                <c:pt idx="22">
                  <c:v>-1.7638429365128909</c:v>
                </c:pt>
                <c:pt idx="23">
                  <c:v>-1.4457460558439159</c:v>
                </c:pt>
                <c:pt idx="24">
                  <c:v>-1.4587590281009124</c:v>
                </c:pt>
                <c:pt idx="25">
                  <c:v>-2.048488476504041</c:v>
                </c:pt>
                <c:pt idx="26">
                  <c:v>-2.6928387949338521</c:v>
                </c:pt>
                <c:pt idx="27">
                  <c:v>-1.4466953140986292</c:v>
                </c:pt>
                <c:pt idx="28">
                  <c:v>-2.0376274594284074</c:v>
                </c:pt>
                <c:pt idx="29">
                  <c:v>-2.8107177141566435</c:v>
                </c:pt>
                <c:pt idx="30">
                  <c:v>-3.7828682493405523</c:v>
                </c:pt>
                <c:pt idx="31">
                  <c:v>-3.3404365762369208</c:v>
                </c:pt>
                <c:pt idx="32">
                  <c:v>-2.2576089734106226</c:v>
                </c:pt>
                <c:pt idx="33">
                  <c:v>-1.9905914688937045</c:v>
                </c:pt>
                <c:pt idx="34">
                  <c:v>-2.7002809825324685</c:v>
                </c:pt>
                <c:pt idx="35">
                  <c:v>-2.5574220089132669</c:v>
                </c:pt>
                <c:pt idx="36">
                  <c:v>-1.8667764183534752</c:v>
                </c:pt>
                <c:pt idx="37">
                  <c:v>-0.65687884506973215</c:v>
                </c:pt>
                <c:pt idx="38">
                  <c:v>-0.93376320284868752</c:v>
                </c:pt>
                <c:pt idx="39">
                  <c:v>-1.3891086887201352</c:v>
                </c:pt>
                <c:pt idx="40">
                  <c:v>-1.7807583422286164</c:v>
                </c:pt>
                <c:pt idx="41">
                  <c:v>-1.2450811538329931</c:v>
                </c:pt>
                <c:pt idx="42">
                  <c:v>-0.95306518786273164</c:v>
                </c:pt>
                <c:pt idx="43">
                  <c:v>-0.23923497871869989</c:v>
                </c:pt>
                <c:pt idx="44">
                  <c:v>9.2322431738013327E-2</c:v>
                </c:pt>
                <c:pt idx="45">
                  <c:v>-0.10660145031594889</c:v>
                </c:pt>
                <c:pt idx="46">
                  <c:v>0.13497102413661188</c:v>
                </c:pt>
                <c:pt idx="47">
                  <c:v>0.16851400759572166</c:v>
                </c:pt>
                <c:pt idx="48">
                  <c:v>-0.16239347606562402</c:v>
                </c:pt>
                <c:pt idx="49">
                  <c:v>0.2140363513318041</c:v>
                </c:pt>
                <c:pt idx="50">
                  <c:v>0.19635765759032911</c:v>
                </c:pt>
                <c:pt idx="51">
                  <c:v>0.24400843792981941</c:v>
                </c:pt>
                <c:pt idx="52">
                  <c:v>0.21840356708283779</c:v>
                </c:pt>
                <c:pt idx="53">
                  <c:v>0.17047046523626633</c:v>
                </c:pt>
                <c:pt idx="54">
                  <c:v>0.30744691244279426</c:v>
                </c:pt>
                <c:pt idx="55">
                  <c:v>0.29459850339554317</c:v>
                </c:pt>
                <c:pt idx="56">
                  <c:v>0.23818218081840833</c:v>
                </c:pt>
                <c:pt idx="57">
                  <c:v>0.42376712862257482</c:v>
                </c:pt>
                <c:pt idx="58">
                  <c:v>0.26931352814604009</c:v>
                </c:pt>
                <c:pt idx="59">
                  <c:v>0.17954702342475665</c:v>
                </c:pt>
                <c:pt idx="60">
                  <c:v>0.22408528180844714</c:v>
                </c:pt>
                <c:pt idx="61">
                  <c:v>1.1702044464030921</c:v>
                </c:pt>
                <c:pt idx="62">
                  <c:v>0.80138663637243301</c:v>
                </c:pt>
                <c:pt idx="63">
                  <c:v>0.18170516789665206</c:v>
                </c:pt>
                <c:pt idx="64">
                  <c:v>1.2205954448346197</c:v>
                </c:pt>
                <c:pt idx="65">
                  <c:v>1.0292985039641718</c:v>
                </c:pt>
                <c:pt idx="66">
                  <c:v>-0.52224202578652512</c:v>
                </c:pt>
                <c:pt idx="67">
                  <c:v>-0.51495122892257705</c:v>
                </c:pt>
                <c:pt idx="68">
                  <c:v>-0.95555931451131071</c:v>
                </c:pt>
                <c:pt idx="69">
                  <c:v>-1.1237118836123376</c:v>
                </c:pt>
                <c:pt idx="70">
                  <c:v>-1.1202803888445807</c:v>
                </c:pt>
                <c:pt idx="71">
                  <c:v>-1.400276746842809</c:v>
                </c:pt>
                <c:pt idx="72">
                  <c:v>-1.4271547184864206</c:v>
                </c:pt>
                <c:pt idx="73">
                  <c:v>-1.9478823322053362</c:v>
                </c:pt>
                <c:pt idx="74">
                  <c:v>-1.770884554978529</c:v>
                </c:pt>
                <c:pt idx="75">
                  <c:v>-1.2319036040319904</c:v>
                </c:pt>
                <c:pt idx="76">
                  <c:v>3.3064419656258339</c:v>
                </c:pt>
                <c:pt idx="77">
                  <c:v>7.8864930731697109</c:v>
                </c:pt>
                <c:pt idx="78">
                  <c:v>8.9460561827289524</c:v>
                </c:pt>
                <c:pt idx="79">
                  <c:v>5.3890698915264528</c:v>
                </c:pt>
                <c:pt idx="80">
                  <c:v>5.4377798628376111</c:v>
                </c:pt>
                <c:pt idx="81">
                  <c:v>11.184536927941831</c:v>
                </c:pt>
                <c:pt idx="82">
                  <c:v>10.760860644091213</c:v>
                </c:pt>
                <c:pt idx="83">
                  <c:v>8.2415552888611572</c:v>
                </c:pt>
                <c:pt idx="84">
                  <c:v>6.9256703088489724</c:v>
                </c:pt>
                <c:pt idx="85">
                  <c:v>5.9841959065793562</c:v>
                </c:pt>
                <c:pt idx="86">
                  <c:v>8.6494093209517153</c:v>
                </c:pt>
                <c:pt idx="87">
                  <c:v>5.0021402789983691</c:v>
                </c:pt>
                <c:pt idx="88">
                  <c:v>2.3411231845832199</c:v>
                </c:pt>
                <c:pt idx="89">
                  <c:v>2.9918983397684435</c:v>
                </c:pt>
                <c:pt idx="90">
                  <c:v>2.2589202122126286</c:v>
                </c:pt>
                <c:pt idx="91">
                  <c:v>1.4032750704884653</c:v>
                </c:pt>
                <c:pt idx="92">
                  <c:v>1.8105798202617633</c:v>
                </c:pt>
                <c:pt idx="93">
                  <c:v>3.583728229258683</c:v>
                </c:pt>
                <c:pt idx="94">
                  <c:v>2.4957124259507082</c:v>
                </c:pt>
                <c:pt idx="95">
                  <c:v>3.2581113561126198</c:v>
                </c:pt>
                <c:pt idx="96">
                  <c:v>4.680895792353196</c:v>
                </c:pt>
                <c:pt idx="97">
                  <c:v>4.605920921401057</c:v>
                </c:pt>
                <c:pt idx="98">
                  <c:v>4.656894133477615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21.44178554993097</c:v>
                </c:pt>
                <c:pt idx="1">
                  <c:v>22.881532469884974</c:v>
                </c:pt>
                <c:pt idx="2">
                  <c:v>22.369171792814477</c:v>
                </c:pt>
                <c:pt idx="3">
                  <c:v>21.305626261739665</c:v>
                </c:pt>
                <c:pt idx="4">
                  <c:v>25.989713890569625</c:v>
                </c:pt>
                <c:pt idx="5">
                  <c:v>19.591315453384418</c:v>
                </c:pt>
                <c:pt idx="6">
                  <c:v>21.813127541282881</c:v>
                </c:pt>
                <c:pt idx="7">
                  <c:v>27.25580642550781</c:v>
                </c:pt>
                <c:pt idx="8">
                  <c:v>28.681592039800993</c:v>
                </c:pt>
                <c:pt idx="9">
                  <c:v>25.723263166011257</c:v>
                </c:pt>
                <c:pt idx="10">
                  <c:v>15.731826741996233</c:v>
                </c:pt>
                <c:pt idx="11">
                  <c:v>21.549332280121448</c:v>
                </c:pt>
                <c:pt idx="12">
                  <c:v>19.554579216933273</c:v>
                </c:pt>
                <c:pt idx="13">
                  <c:v>23.190674020485638</c:v>
                </c:pt>
                <c:pt idx="14">
                  <c:v>22.304963705983226</c:v>
                </c:pt>
                <c:pt idx="15">
                  <c:v>19.131198705351984</c:v>
                </c:pt>
                <c:pt idx="16">
                  <c:v>22.413804874718373</c:v>
                </c:pt>
                <c:pt idx="17">
                  <c:v>11.79947117216035</c:v>
                </c:pt>
                <c:pt idx="18">
                  <c:v>-2.8375962747997265</c:v>
                </c:pt>
                <c:pt idx="19">
                  <c:v>1.5182938759538251</c:v>
                </c:pt>
                <c:pt idx="20">
                  <c:v>19.195244725286493</c:v>
                </c:pt>
                <c:pt idx="21">
                  <c:v>16.525300289206477</c:v>
                </c:pt>
                <c:pt idx="22">
                  <c:v>16.70360197265747</c:v>
                </c:pt>
                <c:pt idx="23">
                  <c:v>11.64628767207599</c:v>
                </c:pt>
                <c:pt idx="24">
                  <c:v>13.636225697465051</c:v>
                </c:pt>
                <c:pt idx="25">
                  <c:v>12.559114037713259</c:v>
                </c:pt>
                <c:pt idx="26">
                  <c:v>10.605651160373576</c:v>
                </c:pt>
                <c:pt idx="27">
                  <c:v>14.980560671168407</c:v>
                </c:pt>
                <c:pt idx="28">
                  <c:v>14.735889702714347</c:v>
                </c:pt>
                <c:pt idx="29">
                  <c:v>13.911852730250157</c:v>
                </c:pt>
                <c:pt idx="30">
                  <c:v>12.773011245314452</c:v>
                </c:pt>
                <c:pt idx="31">
                  <c:v>13.289894270961398</c:v>
                </c:pt>
                <c:pt idx="32">
                  <c:v>13.358169811574516</c:v>
                </c:pt>
                <c:pt idx="33">
                  <c:v>17.337861409165388</c:v>
                </c:pt>
                <c:pt idx="34">
                  <c:v>17.336492768260626</c:v>
                </c:pt>
                <c:pt idx="35">
                  <c:v>27.100648814738634</c:v>
                </c:pt>
                <c:pt idx="36">
                  <c:v>18.590688567116899</c:v>
                </c:pt>
                <c:pt idx="37">
                  <c:v>25.562636339125959</c:v>
                </c:pt>
                <c:pt idx="38">
                  <c:v>21.220797343791354</c:v>
                </c:pt>
                <c:pt idx="39">
                  <c:v>16.514355225396525</c:v>
                </c:pt>
                <c:pt idx="40">
                  <c:v>15.038056341950155</c:v>
                </c:pt>
                <c:pt idx="41">
                  <c:v>15.042031184058946</c:v>
                </c:pt>
                <c:pt idx="42">
                  <c:v>13.690236975337053</c:v>
                </c:pt>
                <c:pt idx="43">
                  <c:v>14.665855950472611</c:v>
                </c:pt>
                <c:pt idx="44">
                  <c:v>14.338936550102339</c:v>
                </c:pt>
                <c:pt idx="45">
                  <c:v>10.970511829597259</c:v>
                </c:pt>
                <c:pt idx="46">
                  <c:v>8.680522632384168</c:v>
                </c:pt>
                <c:pt idx="47">
                  <c:v>13.003699228728387</c:v>
                </c:pt>
                <c:pt idx="48">
                  <c:v>11.239250399199967</c:v>
                </c:pt>
                <c:pt idx="49">
                  <c:v>8.9379765749791709</c:v>
                </c:pt>
                <c:pt idx="50">
                  <c:v>7.034682003994722</c:v>
                </c:pt>
                <c:pt idx="51">
                  <c:v>6.8006922187662839</c:v>
                </c:pt>
                <c:pt idx="52">
                  <c:v>6.9597666826471691</c:v>
                </c:pt>
                <c:pt idx="53">
                  <c:v>4.2851358318137587</c:v>
                </c:pt>
                <c:pt idx="54">
                  <c:v>5.1679596941314889</c:v>
                </c:pt>
                <c:pt idx="55">
                  <c:v>4.0194370925550995</c:v>
                </c:pt>
                <c:pt idx="56">
                  <c:v>4.1301548823054599</c:v>
                </c:pt>
                <c:pt idx="57">
                  <c:v>5.3010681418537589</c:v>
                </c:pt>
                <c:pt idx="58">
                  <c:v>3.8479310652559766</c:v>
                </c:pt>
                <c:pt idx="59">
                  <c:v>3.4151504863094408</c:v>
                </c:pt>
                <c:pt idx="60">
                  <c:v>1.9818528400787572</c:v>
                </c:pt>
                <c:pt idx="61">
                  <c:v>3.6491176987028497</c:v>
                </c:pt>
                <c:pt idx="62">
                  <c:v>2.7425362405172682</c:v>
                </c:pt>
                <c:pt idx="63">
                  <c:v>2.0798192816791357</c:v>
                </c:pt>
                <c:pt idx="64">
                  <c:v>2.5384012737293133</c:v>
                </c:pt>
                <c:pt idx="65">
                  <c:v>1.5428769895812486</c:v>
                </c:pt>
                <c:pt idx="66">
                  <c:v>3.1231626278170372</c:v>
                </c:pt>
                <c:pt idx="67">
                  <c:v>-0.44282703571504745</c:v>
                </c:pt>
                <c:pt idx="68">
                  <c:v>-0.59436332514467227</c:v>
                </c:pt>
                <c:pt idx="69">
                  <c:v>-1.0784760735083856</c:v>
                </c:pt>
                <c:pt idx="70">
                  <c:v>-1.115032718737224</c:v>
                </c:pt>
                <c:pt idx="71">
                  <c:v>-1.5577227354732235</c:v>
                </c:pt>
                <c:pt idx="72">
                  <c:v>-2.0204377524145869</c:v>
                </c:pt>
                <c:pt idx="73">
                  <c:v>-1.3563307396396693</c:v>
                </c:pt>
                <c:pt idx="74">
                  <c:v>-0.12039122457419427</c:v>
                </c:pt>
                <c:pt idx="75">
                  <c:v>0.28147178250270466</c:v>
                </c:pt>
                <c:pt idx="76">
                  <c:v>4.1690768217872236</c:v>
                </c:pt>
                <c:pt idx="77">
                  <c:v>9.1373765653234091</c:v>
                </c:pt>
                <c:pt idx="78">
                  <c:v>10.408613609686677</c:v>
                </c:pt>
                <c:pt idx="79">
                  <c:v>6.9880497693658352</c:v>
                </c:pt>
                <c:pt idx="80">
                  <c:v>8.5990165167304049</c:v>
                </c:pt>
                <c:pt idx="81">
                  <c:v>13.265168347043872</c:v>
                </c:pt>
                <c:pt idx="82">
                  <c:v>12.525597574578283</c:v>
                </c:pt>
                <c:pt idx="83">
                  <c:v>9.8427540472899278</c:v>
                </c:pt>
                <c:pt idx="84">
                  <c:v>8.4880755355683224</c:v>
                </c:pt>
                <c:pt idx="85">
                  <c:v>7.6391704283522452</c:v>
                </c:pt>
                <c:pt idx="86">
                  <c:v>12.948414945495889</c:v>
                </c:pt>
                <c:pt idx="87">
                  <c:v>7.9263551088122055</c:v>
                </c:pt>
                <c:pt idx="88">
                  <c:v>3.6523265532894569</c:v>
                </c:pt>
                <c:pt idx="89">
                  <c:v>2.8869133518395445</c:v>
                </c:pt>
                <c:pt idx="90">
                  <c:v>2.1817677450674435</c:v>
                </c:pt>
                <c:pt idx="91">
                  <c:v>8.9014363350743086E-2</c:v>
                </c:pt>
                <c:pt idx="92">
                  <c:v>-0.26498824612593247</c:v>
                </c:pt>
                <c:pt idx="93">
                  <c:v>-3.0143703026236266</c:v>
                </c:pt>
                <c:pt idx="94">
                  <c:v>-4.4054992038637319</c:v>
                </c:pt>
                <c:pt idx="95">
                  <c:v>-2.7115105343416208</c:v>
                </c:pt>
                <c:pt idx="96">
                  <c:v>0.98885760013320023</c:v>
                </c:pt>
                <c:pt idx="97">
                  <c:v>-1.0128303799443144</c:v>
                </c:pt>
                <c:pt idx="98">
                  <c:v>-0.97462141507781519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Lazio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#,##0.0</c:formatCode>
                <c:ptCount val="3"/>
                <c:pt idx="0">
                  <c:v>-4.7774786014231783</c:v>
                </c:pt>
                <c:pt idx="1">
                  <c:v>4.0727290367060762</c:v>
                </c:pt>
                <c:pt idx="2">
                  <c:v>-1.6259042524061003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Lazio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13.81</c:v>
                </c:pt>
                <c:pt idx="2">
                  <c:v>15.41</c:v>
                </c:pt>
                <c:pt idx="3">
                  <c:v>17.28</c:v>
                </c:pt>
                <c:pt idx="4">
                  <c:v>19.850000000000001</c:v>
                </c:pt>
                <c:pt idx="5">
                  <c:v>21.67</c:v>
                </c:pt>
                <c:pt idx="6">
                  <c:v>20.58</c:v>
                </c:pt>
                <c:pt idx="8">
                  <c:v>28.08</c:v>
                </c:pt>
                <c:pt idx="9">
                  <c:v>35.26</c:v>
                </c:pt>
                <c:pt idx="10">
                  <c:v>37.44</c:v>
                </c:pt>
                <c:pt idx="11">
                  <c:v>54.31</c:v>
                </c:pt>
                <c:pt idx="12">
                  <c:v>91.93</c:v>
                </c:pt>
                <c:pt idx="13">
                  <c:v>129.88999999999999</c:v>
                </c:pt>
                <c:pt idx="14">
                  <c:v>146.44999999999999</c:v>
                </c:pt>
                <c:pt idx="15">
                  <c:v>177.76</c:v>
                </c:pt>
                <c:pt idx="16">
                  <c:v>199.55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4AE2-4AD6-88A3-5B8B45A7CE28}"/>
              </c:ext>
            </c:extLst>
          </c:dPt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453E-4883-9841-A5EAE14FE5F4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Lazio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101.15102917850356</c:v>
                </c:pt>
                <c:pt idx="2">
                  <c:v>102.62662891927592</c:v>
                </c:pt>
                <c:pt idx="3">
                  <c:v>107.53162674695609</c:v>
                </c:pt>
                <c:pt idx="4">
                  <c:v>111.66793385818161</c:v>
                </c:pt>
                <c:pt idx="5">
                  <c:v>114.86893623395069</c:v>
                </c:pt>
                <c:pt idx="6">
                  <c:v>120.28739135171212</c:v>
                </c:pt>
                <c:pt idx="7">
                  <c:v>124.78777777083796</c:v>
                </c:pt>
                <c:pt idx="8">
                  <c:v>126.8131169206637</c:v>
                </c:pt>
                <c:pt idx="9">
                  <c:v>128.69899463300126</c:v>
                </c:pt>
                <c:pt idx="10">
                  <c:v>133.1102107476147</c:v>
                </c:pt>
                <c:pt idx="11">
                  <c:v>135.7902789872665</c:v>
                </c:pt>
                <c:pt idx="12">
                  <c:v>139.06392396100748</c:v>
                </c:pt>
                <c:pt idx="13">
                  <c:v>137.5039549530085</c:v>
                </c:pt>
                <c:pt idx="14">
                  <c:v>138.26910409729317</c:v>
                </c:pt>
                <c:pt idx="15">
                  <c:v>141.17307720241394</c:v>
                </c:pt>
                <c:pt idx="16">
                  <c:v>141.60900932794681</c:v>
                </c:pt>
                <c:pt idx="17">
                  <c:v>145.43129896806968</c:v>
                </c:pt>
                <c:pt idx="18">
                  <c:v>149.13751435084873</c:v>
                </c:pt>
                <c:pt idx="19">
                  <c:v>150.36972380491761</c:v>
                </c:pt>
                <c:pt idx="20">
                  <c:v>154.64593113809352</c:v>
                </c:pt>
                <c:pt idx="21">
                  <c:v>160.21614855382168</c:v>
                </c:pt>
                <c:pt idx="22">
                  <c:v>163.79979269010869</c:v>
                </c:pt>
                <c:pt idx="23">
                  <c:v>163.29920759939321</c:v>
                </c:pt>
                <c:pt idx="24">
                  <c:v>169.50676380425008</c:v>
                </c:pt>
                <c:pt idx="25">
                  <c:v>170.62218591680039</c:v>
                </c:pt>
                <c:pt idx="26">
                  <c:v>173.03454968017712</c:v>
                </c:pt>
                <c:pt idx="27">
                  <c:v>176.42280875256662</c:v>
                </c:pt>
                <c:pt idx="28">
                  <c:v>172.97853295666718</c:v>
                </c:pt>
                <c:pt idx="29">
                  <c:v>168.5463186523582</c:v>
                </c:pt>
                <c:pt idx="30">
                  <c:v>168.55535105190577</c:v>
                </c:pt>
                <c:pt idx="31">
                  <c:v>170.03206914635894</c:v>
                </c:pt>
                <c:pt idx="32">
                  <c:v>162.70600079752762</c:v>
                </c:pt>
                <c:pt idx="33">
                  <c:v>159.08226548430139</c:v>
                </c:pt>
                <c:pt idx="34">
                  <c:v>157.98213506572202</c:v>
                </c:pt>
                <c:pt idx="35">
                  <c:v>157.60103119007439</c:v>
                </c:pt>
                <c:pt idx="36">
                  <c:v>162.20026565443851</c:v>
                </c:pt>
                <c:pt idx="37">
                  <c:v>163.54355777662755</c:v>
                </c:pt>
                <c:pt idx="38">
                  <c:v>163.90287296915599</c:v>
                </c:pt>
                <c:pt idx="39">
                  <c:v>165.16289270604238</c:v>
                </c:pt>
                <c:pt idx="40">
                  <c:v>151.27835150677345</c:v>
                </c:pt>
                <c:pt idx="41">
                  <c:v>160.13263847379415</c:v>
                </c:pt>
                <c:pt idx="42">
                  <c:v>169.30353481442972</c:v>
                </c:pt>
                <c:pt idx="43">
                  <c:v>170.91827431249581</c:v>
                </c:pt>
                <c:pt idx="44">
                  <c:v>172.93709484295329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8.5589422887532005E-2"/>
              <c:y val="1.495742811538337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596562930864689"/>
          <c:y val="1.2727866529896918E-3"/>
          <c:w val="0.53830657868820164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53D-4013-A510-8982BF939629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30503091268823"/>
          <c:y val="3.9247421359606662E-2"/>
          <c:w val="0.70102644563082361"/>
          <c:h val="0.7550509564682793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Lazio </c:v>
                  </c:pt>
                  <c:pt idx="1">
                    <c:v>Italia</c:v>
                  </c:pt>
                  <c:pt idx="3">
                    <c:v>Lazio 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10.199999999999999</c:v>
                </c:pt>
                <c:pt idx="1">
                  <c:v>12.898040235455399</c:v>
                </c:pt>
                <c:pt idx="3">
                  <c:v>0.3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A7-4EE3-A5C0-FBF5407DCFC5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Lazio </c:v>
                  </c:pt>
                  <c:pt idx="1">
                    <c:v>Italia</c:v>
                  </c:pt>
                  <c:pt idx="3">
                    <c:v>Lazio 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73.3</c:v>
                </c:pt>
                <c:pt idx="1">
                  <c:v>76.896527268858904</c:v>
                </c:pt>
                <c:pt idx="3">
                  <c:v>13.4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A7-4EE3-A5C0-FBF5407DCFC5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Lazio </c:v>
                  </c:pt>
                  <c:pt idx="1">
                    <c:v>Italia</c:v>
                  </c:pt>
                  <c:pt idx="3">
                    <c:v>Lazio 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9</c:v>
                </c:pt>
                <c:pt idx="1">
                  <c:v>5.9454859223186212</c:v>
                </c:pt>
                <c:pt idx="3">
                  <c:v>24.1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A7-4EE3-A5C0-FBF5407DCFC5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Lazio </c:v>
                  </c:pt>
                  <c:pt idx="1">
                    <c:v>Italia</c:v>
                  </c:pt>
                  <c:pt idx="3">
                    <c:v>Lazio 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5.4</c:v>
                </c:pt>
                <c:pt idx="1">
                  <c:v>3.2623342237772155</c:v>
                </c:pt>
                <c:pt idx="3">
                  <c:v>40.5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A7-4EE3-A5C0-FBF5407DCFC5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Lazio </c:v>
                  </c:pt>
                  <c:pt idx="1">
                    <c:v>Italia</c:v>
                  </c:pt>
                  <c:pt idx="3">
                    <c:v>Lazio 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2.2000000000000002</c:v>
                </c:pt>
                <c:pt idx="1">
                  <c:v>0.99761234958984424</c:v>
                </c:pt>
                <c:pt idx="3">
                  <c:v>21.7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A7-4EE3-A5C0-FBF5407DCF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714854132865377"/>
          <c:y val="7.0545506136057326E-2"/>
          <c:w val="0.19285145867134626"/>
          <c:h val="0.620127572076963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Lazio</c:v>
                  </c:pt>
                  <c:pt idx="1">
                    <c:v>Italia</c:v>
                  </c:pt>
                  <c:pt idx="3">
                    <c:v>Lazio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43</c:v>
                </c:pt>
                <c:pt idx="1">
                  <c:v>53.8</c:v>
                </c:pt>
                <c:pt idx="3">
                  <c:v>64.2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FBD-4B7A-BFBE-696A98E75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Lazio</c:v>
                  </c:pt>
                  <c:pt idx="1">
                    <c:v>Italia</c:v>
                  </c:pt>
                  <c:pt idx="3">
                    <c:v>Lazio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64.8</c:v>
                </c:pt>
                <c:pt idx="1">
                  <c:v>74.599999999999994</c:v>
                </c:pt>
                <c:pt idx="3">
                  <c:v>72.2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BD-4B7A-BFBE-696A98E75B8A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Lazio</c:v>
                  </c:pt>
                  <c:pt idx="1">
                    <c:v>Italia</c:v>
                  </c:pt>
                  <c:pt idx="3">
                    <c:v>Lazio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22.6</c:v>
                </c:pt>
                <c:pt idx="1">
                  <c:v>33.5</c:v>
                </c:pt>
                <c:pt idx="3">
                  <c:v>56.2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BD-4B7A-BFBE-696A98E75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</c:f>
              <c:strCache>
                <c:ptCount val="1"/>
                <c:pt idx="0">
                  <c:v>Agric-Laz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'8'!$B$4:$B$21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'[12 - [6_OK] Storiedidati regionali - LAZIO.xlsx]8'!$C$4:$C$21</c:f>
              <c:numCache>
                <c:formatCode>General</c:formatCode>
                <c:ptCount val="18"/>
                <c:pt idx="0">
                  <c:v>67.3</c:v>
                </c:pt>
                <c:pt idx="1">
                  <c:v>62.7</c:v>
                </c:pt>
                <c:pt idx="3">
                  <c:v>56</c:v>
                </c:pt>
                <c:pt idx="4">
                  <c:v>50.4</c:v>
                </c:pt>
                <c:pt idx="5">
                  <c:v>46.7</c:v>
                </c:pt>
                <c:pt idx="6">
                  <c:v>43.6</c:v>
                </c:pt>
                <c:pt idx="7">
                  <c:v>39.799999999999997</c:v>
                </c:pt>
                <c:pt idx="9">
                  <c:v>33.1</c:v>
                </c:pt>
                <c:pt idx="10">
                  <c:v>18.7</c:v>
                </c:pt>
                <c:pt idx="11">
                  <c:v>10</c:v>
                </c:pt>
                <c:pt idx="12">
                  <c:v>6.3</c:v>
                </c:pt>
                <c:pt idx="13">
                  <c:v>4.0999999999999996</c:v>
                </c:pt>
                <c:pt idx="14">
                  <c:v>3.4</c:v>
                </c:pt>
                <c:pt idx="15">
                  <c:v>3</c:v>
                </c:pt>
                <c:pt idx="16">
                  <c:v>2.1</c:v>
                </c:pt>
                <c:pt idx="17" formatCode="0.0">
                  <c:v>2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0-3B10-4884-8CA1-E078BCB37D45}"/>
            </c:ext>
          </c:extLst>
        </c:ser>
        <c:ser>
          <c:idx val="1"/>
          <c:order val="1"/>
          <c:tx>
            <c:strRef>
              <c:f>'8'!$D$2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'8'!$B$4:$B$21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'[12 - [6_OK] Storiedidati regionali - LAZIO.xlsx]8'!$D$4:$D$21</c:f>
              <c:numCache>
                <c:formatCode>General</c:formatCode>
                <c:ptCount val="18"/>
                <c:pt idx="0">
                  <c:v>67.5</c:v>
                </c:pt>
                <c:pt idx="1">
                  <c:v>65.400000000000006</c:v>
                </c:pt>
                <c:pt idx="3">
                  <c:v>61.7</c:v>
                </c:pt>
                <c:pt idx="4">
                  <c:v>58.4</c:v>
                </c:pt>
                <c:pt idx="5">
                  <c:v>55.7</c:v>
                </c:pt>
                <c:pt idx="6">
                  <c:v>51.7</c:v>
                </c:pt>
                <c:pt idx="7">
                  <c:v>49.4</c:v>
                </c:pt>
                <c:pt idx="9">
                  <c:v>42.2</c:v>
                </c:pt>
                <c:pt idx="10">
                  <c:v>29</c:v>
                </c:pt>
                <c:pt idx="11">
                  <c:v>17.2</c:v>
                </c:pt>
                <c:pt idx="12">
                  <c:v>11.1</c:v>
                </c:pt>
                <c:pt idx="13">
                  <c:v>7.6</c:v>
                </c:pt>
                <c:pt idx="14">
                  <c:v>5.5</c:v>
                </c:pt>
                <c:pt idx="15">
                  <c:v>5.5</c:v>
                </c:pt>
                <c:pt idx="16">
                  <c:v>3.6</c:v>
                </c:pt>
                <c:pt idx="17" formatCode="0.0">
                  <c:v>3.4351130984197469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1-3B10-4884-8CA1-E078BCB37D45}"/>
            </c:ext>
          </c:extLst>
        </c:ser>
        <c:ser>
          <c:idx val="2"/>
          <c:order val="2"/>
          <c:tx>
            <c:strRef>
              <c:f>'8'!$E$2</c:f>
              <c:strCache>
                <c:ptCount val="1"/>
                <c:pt idx="0">
                  <c:v>Ind-Laz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'8'!$B$4:$B$21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'[12 - [6_OK] Storiedidati regionali - LAZIO.xlsx]8'!$E$4:$E$21</c:f>
              <c:numCache>
                <c:formatCode>General</c:formatCode>
                <c:ptCount val="18"/>
                <c:pt idx="0">
                  <c:v>13.3</c:v>
                </c:pt>
                <c:pt idx="1">
                  <c:v>15.5</c:v>
                </c:pt>
                <c:pt idx="3">
                  <c:v>18.899999999999999</c:v>
                </c:pt>
                <c:pt idx="4">
                  <c:v>21.1</c:v>
                </c:pt>
                <c:pt idx="5">
                  <c:v>21.5</c:v>
                </c:pt>
                <c:pt idx="6">
                  <c:v>22.3</c:v>
                </c:pt>
                <c:pt idx="7">
                  <c:v>22</c:v>
                </c:pt>
                <c:pt idx="9">
                  <c:v>25.6</c:v>
                </c:pt>
                <c:pt idx="10">
                  <c:v>32.6</c:v>
                </c:pt>
                <c:pt idx="11">
                  <c:v>32.4</c:v>
                </c:pt>
                <c:pt idx="12">
                  <c:v>27.6</c:v>
                </c:pt>
                <c:pt idx="13">
                  <c:v>23.1</c:v>
                </c:pt>
                <c:pt idx="14">
                  <c:v>22</c:v>
                </c:pt>
                <c:pt idx="15">
                  <c:v>16.600000000000001</c:v>
                </c:pt>
                <c:pt idx="16">
                  <c:v>14.2</c:v>
                </c:pt>
                <c:pt idx="17" formatCode="0.0">
                  <c:v>14.6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2-3B10-4884-8CA1-E078BCB37D45}"/>
            </c:ext>
          </c:extLst>
        </c:ser>
        <c:ser>
          <c:idx val="3"/>
          <c:order val="3"/>
          <c:tx>
            <c:strRef>
              <c:f>'8'!$F$2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'8'!$B$4:$B$21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'[12 - [6_OK] Storiedidati regionali - LAZIO.xlsx]8'!$F$4:$F$21</c:f>
              <c:numCache>
                <c:formatCode>General</c:formatCode>
                <c:ptCount val="18"/>
                <c:pt idx="0">
                  <c:v>19.2</c:v>
                </c:pt>
                <c:pt idx="1">
                  <c:v>20.2</c:v>
                </c:pt>
                <c:pt idx="3">
                  <c:v>22.3</c:v>
                </c:pt>
                <c:pt idx="4">
                  <c:v>23.7</c:v>
                </c:pt>
                <c:pt idx="5">
                  <c:v>24.8</c:v>
                </c:pt>
                <c:pt idx="6">
                  <c:v>26.3</c:v>
                </c:pt>
                <c:pt idx="7">
                  <c:v>27.3</c:v>
                </c:pt>
                <c:pt idx="9">
                  <c:v>32.1</c:v>
                </c:pt>
                <c:pt idx="10">
                  <c:v>40.4</c:v>
                </c:pt>
                <c:pt idx="11">
                  <c:v>44.3</c:v>
                </c:pt>
                <c:pt idx="12">
                  <c:v>39.5</c:v>
                </c:pt>
                <c:pt idx="13">
                  <c:v>35.6</c:v>
                </c:pt>
                <c:pt idx="14">
                  <c:v>33.5</c:v>
                </c:pt>
                <c:pt idx="15">
                  <c:v>27.1</c:v>
                </c:pt>
                <c:pt idx="16">
                  <c:v>24.2</c:v>
                </c:pt>
                <c:pt idx="17" formatCode="0.0">
                  <c:v>24.373506933770937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3-3B10-4884-8CA1-E078BCB37D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4960317460311E-2"/>
          <c:y val="2.674510535479516E-2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</c:f>
              <c:strCache>
                <c:ptCount val="1"/>
                <c:pt idx="0">
                  <c:v>Servizi-Lazio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'8'!$H$4:$H$21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'[12 - [6_OK] Storiedidati regionali - LAZIO.xlsx]8'!$I$4:$I$21</c:f>
              <c:numCache>
                <c:formatCode>General</c:formatCode>
                <c:ptCount val="18"/>
                <c:pt idx="0">
                  <c:v>19.399999999999999</c:v>
                </c:pt>
                <c:pt idx="1">
                  <c:v>21.8</c:v>
                </c:pt>
                <c:pt idx="3">
                  <c:v>25.1</c:v>
                </c:pt>
                <c:pt idx="4">
                  <c:v>28.5</c:v>
                </c:pt>
                <c:pt idx="5">
                  <c:v>31.8</c:v>
                </c:pt>
                <c:pt idx="6">
                  <c:v>34.1</c:v>
                </c:pt>
                <c:pt idx="7">
                  <c:v>38.200000000000003</c:v>
                </c:pt>
                <c:pt idx="9">
                  <c:v>41.3</c:v>
                </c:pt>
                <c:pt idx="10">
                  <c:v>48.7</c:v>
                </c:pt>
                <c:pt idx="11">
                  <c:v>57.6</c:v>
                </c:pt>
                <c:pt idx="12">
                  <c:v>66.099999999999994</c:v>
                </c:pt>
                <c:pt idx="13">
                  <c:v>72.8</c:v>
                </c:pt>
                <c:pt idx="14">
                  <c:v>74.599999999999994</c:v>
                </c:pt>
                <c:pt idx="15">
                  <c:v>80.5</c:v>
                </c:pt>
                <c:pt idx="16">
                  <c:v>83.7</c:v>
                </c:pt>
                <c:pt idx="17" formatCode="0.0">
                  <c:v>83.4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0-B53A-4E6B-B46C-A9866FBE66D7}"/>
            </c:ext>
          </c:extLst>
        </c:ser>
        <c:ser>
          <c:idx val="1"/>
          <c:order val="1"/>
          <c:tx>
            <c:strRef>
              <c:f>'8'!$J$2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'8'!$H$4:$H$21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'[12 - [6_OK] Storiedidati regionali - LAZIO.xlsx]8'!$J$4:$J$21</c:f>
              <c:numCache>
                <c:formatCode>General</c:formatCode>
                <c:ptCount val="18"/>
                <c:pt idx="0">
                  <c:v>13.3</c:v>
                </c:pt>
                <c:pt idx="1">
                  <c:v>14.4</c:v>
                </c:pt>
                <c:pt idx="3">
                  <c:v>16</c:v>
                </c:pt>
                <c:pt idx="4">
                  <c:v>17.899999999999999</c:v>
                </c:pt>
                <c:pt idx="5">
                  <c:v>19.5</c:v>
                </c:pt>
                <c:pt idx="6">
                  <c:v>22</c:v>
                </c:pt>
                <c:pt idx="7">
                  <c:v>23.3</c:v>
                </c:pt>
                <c:pt idx="9">
                  <c:v>25.7</c:v>
                </c:pt>
                <c:pt idx="10">
                  <c:v>30.6</c:v>
                </c:pt>
                <c:pt idx="11">
                  <c:v>38.4</c:v>
                </c:pt>
                <c:pt idx="12">
                  <c:v>49.4</c:v>
                </c:pt>
                <c:pt idx="13">
                  <c:v>56.7</c:v>
                </c:pt>
                <c:pt idx="14">
                  <c:v>61</c:v>
                </c:pt>
                <c:pt idx="15">
                  <c:v>67.400000000000006</c:v>
                </c:pt>
                <c:pt idx="16">
                  <c:v>72.2</c:v>
                </c:pt>
                <c:pt idx="17" formatCode="0.0">
                  <c:v>72.19137996780934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1-B53A-4E6B-B46C-A9866FBE6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4960317460311E-2"/>
          <c:y val="3.8026773975766627E-2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Lazio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64.813535484219713</c:v>
                </c:pt>
                <c:pt idx="1">
                  <c:v>51.212052845069032</c:v>
                </c:pt>
                <c:pt idx="2">
                  <c:v>48.581237839095792</c:v>
                </c:pt>
                <c:pt idx="3">
                  <c:v>46.352490899975898</c:v>
                </c:pt>
                <c:pt idx="4">
                  <c:v>37.067623449044518</c:v>
                </c:pt>
                <c:pt idx="5">
                  <c:v>17.848089166302916</c:v>
                </c:pt>
                <c:pt idx="6">
                  <c:v>10.855867190258698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Lazio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28.711703012274313</c:v>
                </c:pt>
                <c:pt idx="1">
                  <c:v>33.952376850771557</c:v>
                </c:pt>
                <c:pt idx="2">
                  <c:v>36.533246102661231</c:v>
                </c:pt>
                <c:pt idx="3">
                  <c:v>41.227114707766425</c:v>
                </c:pt>
                <c:pt idx="4">
                  <c:v>43.647433230013945</c:v>
                </c:pt>
                <c:pt idx="5">
                  <c:v>57.064638557174476</c:v>
                </c:pt>
                <c:pt idx="6">
                  <c:v>82.534873519095243</c:v>
                </c:pt>
                <c:pt idx="7">
                  <c:v>91.23652946815001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1042264576741008"/>
          <c:h val="0.456169988320837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Lazio 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Intens. In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2.6</c:v>
                </c:pt>
                <c:pt idx="1">
                  <c:v>5.4</c:v>
                </c:pt>
                <c:pt idx="2">
                  <c:v>10.199999999999999</c:v>
                </c:pt>
                <c:pt idx="3">
                  <c:v>33.700000000000003</c:v>
                </c:pt>
                <c:pt idx="4">
                  <c:v>48.2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5E-426C-8F29-B1BA25ABDA6B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Intens. In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5E-426C-8F29-B1BA25ABD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0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50047738326575"/>
          <c:y val="2.2522656366067449E-2"/>
          <c:w val="0.35639300436946098"/>
          <c:h val="9.41469816272965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82614887116"/>
          <c:y val="0.12354575145470571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Lazio</c:v>
                  </c:pt>
                  <c:pt idx="3">
                    <c:v>Italia</c:v>
                  </c:pt>
                  <c:pt idx="4">
                    <c:v>Lazio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44.847549632057969</c:v>
                </c:pt>
                <c:pt idx="1">
                  <c:v>60.491621764114413</c:v>
                </c:pt>
                <c:pt idx="3">
                  <c:v>26.799949386308995</c:v>
                </c:pt>
                <c:pt idx="4">
                  <c:v>8.1999999999999993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Lazio</c:v>
                  </c:pt>
                  <c:pt idx="3">
                    <c:v>Italia</c:v>
                  </c:pt>
                  <c:pt idx="4">
                    <c:v>Lazio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16.8061633974805</c:v>
                </c:pt>
                <c:pt idx="1">
                  <c:v>14.73035044268579</c:v>
                </c:pt>
                <c:pt idx="3">
                  <c:v>18.575224598253829</c:v>
                </c:pt>
                <c:pt idx="4">
                  <c:v>15.08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Lazio</c:v>
                  </c:pt>
                  <c:pt idx="3">
                    <c:v>Italia</c:v>
                  </c:pt>
                  <c:pt idx="4">
                    <c:v>Lazio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16.187305224869906</c:v>
                </c:pt>
                <c:pt idx="1">
                  <c:v>15.007317496122742</c:v>
                </c:pt>
                <c:pt idx="3">
                  <c:v>19.815260027837532</c:v>
                </c:pt>
                <c:pt idx="4">
                  <c:v>26.72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Lazio</c:v>
                  </c:pt>
                  <c:pt idx="3">
                    <c:v>Italia</c:v>
                  </c:pt>
                  <c:pt idx="4">
                    <c:v>Lazio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14.217298207079349</c:v>
                </c:pt>
                <c:pt idx="1">
                  <c:v>8.0838578762549531</c:v>
                </c:pt>
                <c:pt idx="3">
                  <c:v>19.865873718840945</c:v>
                </c:pt>
                <c:pt idx="4">
                  <c:v>34.39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Lazio</c:v>
                  </c:pt>
                  <c:pt idx="3">
                    <c:v>Italia</c:v>
                  </c:pt>
                  <c:pt idx="4">
                    <c:v>Lazio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7.9416835385122759</c:v>
                </c:pt>
                <c:pt idx="1">
                  <c:v>1.6868524208221047</c:v>
                </c:pt>
                <c:pt idx="3">
                  <c:v>14.943692268758699</c:v>
                </c:pt>
                <c:pt idx="4">
                  <c:v>15.61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Roma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'12'!$C$2:$T$2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'12'!$C$3:$T$3</c:f>
              <c:numCache>
                <c:formatCode>#,##0.00</c:formatCode>
                <c:ptCount val="18"/>
                <c:pt idx="0">
                  <c:v>100</c:v>
                </c:pt>
                <c:pt idx="1">
                  <c:v>128.95994646783291</c:v>
                </c:pt>
                <c:pt idx="3">
                  <c:v>198.54698403594301</c:v>
                </c:pt>
                <c:pt idx="4">
                  <c:v>244.27874964152565</c:v>
                </c:pt>
                <c:pt idx="5">
                  <c:v>310.80202657489724</c:v>
                </c:pt>
                <c:pt idx="6">
                  <c:v>438.22770289647258</c:v>
                </c:pt>
                <c:pt idx="7">
                  <c:v>541.63081923334289</c:v>
                </c:pt>
                <c:pt idx="9">
                  <c:v>780.23133543638278</c:v>
                </c:pt>
                <c:pt idx="10">
                  <c:v>1034.1076378931268</c:v>
                </c:pt>
                <c:pt idx="11">
                  <c:v>1314.5827358761112</c:v>
                </c:pt>
                <c:pt idx="12">
                  <c:v>1340.7465825446898</c:v>
                </c:pt>
                <c:pt idx="13">
                  <c:v>1306.7154191759869</c:v>
                </c:pt>
                <c:pt idx="14">
                  <c:v>1217.2832425198355</c:v>
                </c:pt>
                <c:pt idx="15">
                  <c:v>1250.9224739508652</c:v>
                </c:pt>
                <c:pt idx="16">
                  <c:v>1313.9422617340599</c:v>
                </c:pt>
                <c:pt idx="17">
                  <c:v>1313.1106012809482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'12'!$C$2:$T$2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'12'!$C$4:$T$4</c:f>
              <c:numCache>
                <c:formatCode>#,##0.00</c:formatCode>
                <c:ptCount val="18"/>
                <c:pt idx="0">
                  <c:v>100</c:v>
                </c:pt>
                <c:pt idx="1">
                  <c:v>102.42897756749467</c:v>
                </c:pt>
                <c:pt idx="3">
                  <c:v>121.45925418664009</c:v>
                </c:pt>
                <c:pt idx="4">
                  <c:v>130.72692938222417</c:v>
                </c:pt>
                <c:pt idx="5">
                  <c:v>139.73520928012618</c:v>
                </c:pt>
                <c:pt idx="6">
                  <c:v>148.59615264894478</c:v>
                </c:pt>
                <c:pt idx="7">
                  <c:v>157.8991056050136</c:v>
                </c:pt>
                <c:pt idx="9">
                  <c:v>177.28112224781589</c:v>
                </c:pt>
                <c:pt idx="10">
                  <c:v>186.29251488929012</c:v>
                </c:pt>
                <c:pt idx="11">
                  <c:v>201.1486023781361</c:v>
                </c:pt>
                <c:pt idx="12">
                  <c:v>227.94517420988191</c:v>
                </c:pt>
                <c:pt idx="13">
                  <c:v>249.65137271991534</c:v>
                </c:pt>
                <c:pt idx="14">
                  <c:v>266.16032704559132</c:v>
                </c:pt>
                <c:pt idx="15">
                  <c:v>299.42829276390881</c:v>
                </c:pt>
                <c:pt idx="16">
                  <c:v>307.74346842640432</c:v>
                </c:pt>
                <c:pt idx="17">
                  <c:v>307.30145883915418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1871=100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9640186254"/>
          <c:y val="5.8574074074074058E-3"/>
          <c:w val="0.63825891512385013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2392034313725490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4795259259259259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Roma </c:v>
                  </c:pt>
                  <c:pt idx="1">
                    <c:v>Altri comuni</c:v>
                  </c:pt>
                  <c:pt idx="2">
                    <c:v>Roma 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</c:formatCode>
                <c:ptCount val="4"/>
                <c:pt idx="0">
                  <c:v>4.2</c:v>
                </c:pt>
                <c:pt idx="1">
                  <c:v>3.8</c:v>
                </c:pt>
                <c:pt idx="2" formatCode="#,##0.00">
                  <c:v>22.7</c:v>
                </c:pt>
                <c:pt idx="3" formatCode="#,##0.00">
                  <c:v>24.9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"/>
              <c:y val="0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Roma</c:v>
                  </c:pt>
                  <c:pt idx="1">
                    <c:v>Altri comuni</c:v>
                  </c:pt>
                  <c:pt idx="2">
                    <c:v>Roma</c:v>
                  </c:pt>
                  <c:pt idx="3">
                    <c:v>Altri comuni</c:v>
                  </c:pt>
                  <c:pt idx="4">
                    <c:v>Roma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8.5837113760755805</c:v>
                </c:pt>
                <c:pt idx="1">
                  <c:v>2.0366166691180805</c:v>
                </c:pt>
                <c:pt idx="2">
                  <c:v>28.297323945049591</c:v>
                </c:pt>
                <c:pt idx="3">
                  <c:v>18.411675152128442</c:v>
                </c:pt>
                <c:pt idx="4">
                  <c:v>39.799999999999997</c:v>
                </c:pt>
                <c:pt idx="5">
                  <c:v>41.1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54-4B98-8495-1ED802469966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Roma</c:v>
                  </c:pt>
                  <c:pt idx="1">
                    <c:v>Altri comuni</c:v>
                  </c:pt>
                  <c:pt idx="2">
                    <c:v>Roma</c:v>
                  </c:pt>
                  <c:pt idx="3">
                    <c:v>Altri comuni</c:v>
                  </c:pt>
                  <c:pt idx="4">
                    <c:v>Roma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3.8876175947114162</c:v>
                </c:pt>
                <c:pt idx="1">
                  <c:v>0.49778389915809179</c:v>
                </c:pt>
                <c:pt idx="2">
                  <c:v>8.5416860866514046</c:v>
                </c:pt>
                <c:pt idx="3">
                  <c:v>2.5421600206000208</c:v>
                </c:pt>
                <c:pt idx="4">
                  <c:v>27.6</c:v>
                </c:pt>
                <c:pt idx="5">
                  <c:v>16.2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54-4B98-8495-1ED8024699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188348068957505"/>
          <c:w val="0.85960593822145959"/>
          <c:h val="0.678805075507780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76E-4131-8777-D2A439E1FFF7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Roma</c:v>
                  </c:pt>
                  <c:pt idx="1">
                    <c:v>Altri comuni</c:v>
                  </c:pt>
                  <c:pt idx="3">
                    <c:v>Roma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3.7</c:v>
                </c:pt>
                <c:pt idx="1">
                  <c:v>59.7</c:v>
                </c:pt>
                <c:pt idx="3">
                  <c:v>0.5</c:v>
                </c:pt>
                <c:pt idx="4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6E-4131-8777-D2A439E1FFF7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76E-4131-8777-D2A439E1FFF7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A76E-4131-8777-D2A439E1FFF7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Roma</c:v>
                  </c:pt>
                  <c:pt idx="1">
                    <c:v>Altri comuni</c:v>
                  </c:pt>
                  <c:pt idx="3">
                    <c:v>Roma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29.5</c:v>
                </c:pt>
                <c:pt idx="1">
                  <c:v>22</c:v>
                </c:pt>
                <c:pt idx="3">
                  <c:v>8.6999999999999993</c:v>
                </c:pt>
                <c:pt idx="4">
                  <c:v>18.2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76E-4131-8777-D2A439E1FFF7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A76E-4131-8777-D2A439E1FFF7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Roma</c:v>
                  </c:pt>
                  <c:pt idx="1">
                    <c:v>Altri comuni</c:v>
                  </c:pt>
                  <c:pt idx="3">
                    <c:v>Roma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66.8</c:v>
                </c:pt>
                <c:pt idx="1">
                  <c:v>18.3</c:v>
                </c:pt>
                <c:pt idx="3">
                  <c:v>90.7</c:v>
                </c:pt>
                <c:pt idx="4">
                  <c:v>78.5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76E-4131-8777-D2A439E1FF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>
          <a:softEdge rad="139700"/>
        </a:effectLst>
      </c:spPr>
    </c:plotArea>
    <c:legend>
      <c:legendPos val="b"/>
      <c:layout>
        <c:manualLayout>
          <c:xMode val="edge"/>
          <c:yMode val="edge"/>
          <c:x val="0.24329760800536218"/>
          <c:y val="8.0941960578527813E-3"/>
          <c:w val="0.50599826854103969"/>
          <c:h val="8.44534278067145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Roma</c:v>
                  </c:pt>
                  <c:pt idx="1">
                    <c:v>Altri comuni</c:v>
                  </c:pt>
                  <c:pt idx="3">
                    <c:v>Roma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48.51</c:v>
                </c:pt>
                <c:pt idx="1">
                  <c:v>55.51</c:v>
                </c:pt>
                <c:pt idx="3">
                  <c:v>65.31</c:v>
                </c:pt>
                <c:pt idx="4">
                  <c:v>61.21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39-4A9A-A83C-E31B7D645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Roma</c:v>
                  </c:pt>
                  <c:pt idx="1">
                    <c:v>Altri comuni</c:v>
                  </c:pt>
                  <c:pt idx="3">
                    <c:v>Roma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75.63</c:v>
                </c:pt>
                <c:pt idx="1">
                  <c:v>85.62</c:v>
                </c:pt>
                <c:pt idx="3">
                  <c:v>69.91</c:v>
                </c:pt>
                <c:pt idx="4">
                  <c:v>69.680000000000007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39-4A9A-A83C-E31B7D645E4A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Roma</c:v>
                  </c:pt>
                  <c:pt idx="1">
                    <c:v>Altri comuni</c:v>
                  </c:pt>
                  <c:pt idx="3">
                    <c:v>Roma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23.66</c:v>
                </c:pt>
                <c:pt idx="1">
                  <c:v>25.51</c:v>
                </c:pt>
                <c:pt idx="3">
                  <c:v>60.88</c:v>
                </c:pt>
                <c:pt idx="4">
                  <c:v>52.55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39-4A9A-A83C-E31B7D645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1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258302</c:v>
                </c:pt>
                <c:pt idx="1">
                  <c:v>384083</c:v>
                </c:pt>
                <c:pt idx="2">
                  <c:v>404085</c:v>
                </c:pt>
                <c:pt idx="3">
                  <c:v>443352</c:v>
                </c:pt>
                <c:pt idx="4">
                  <c:v>714070</c:v>
                </c:pt>
                <c:pt idx="5">
                  <c:v>826031</c:v>
                </c:pt>
                <c:pt idx="6">
                  <c:v>828824</c:v>
                </c:pt>
                <c:pt idx="7">
                  <c:v>914157</c:v>
                </c:pt>
                <c:pt idx="8">
                  <c:v>1174121</c:v>
                </c:pt>
                <c:pt idx="9">
                  <c:v>1069357</c:v>
                </c:pt>
                <c:pt idx="10">
                  <c:v>790515</c:v>
                </c:pt>
                <c:pt idx="11">
                  <c:v>707891</c:v>
                </c:pt>
                <c:pt idx="12">
                  <c:v>759585</c:v>
                </c:pt>
                <c:pt idx="13">
                  <c:v>734336</c:v>
                </c:pt>
                <c:pt idx="14">
                  <c:v>681028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4D-4C72-8794-A1D450E0DC96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609499</c:v>
                </c:pt>
                <c:pt idx="1">
                  <c:v>753984</c:v>
                </c:pt>
                <c:pt idx="2">
                  <c:v>825083</c:v>
                </c:pt>
                <c:pt idx="3">
                  <c:v>968223</c:v>
                </c:pt>
                <c:pt idx="4">
                  <c:v>1514798</c:v>
                </c:pt>
                <c:pt idx="5">
                  <c:v>1650701</c:v>
                </c:pt>
                <c:pt idx="6">
                  <c:v>2279268</c:v>
                </c:pt>
                <c:pt idx="7">
                  <c:v>2722475</c:v>
                </c:pt>
                <c:pt idx="8">
                  <c:v>3075796</c:v>
                </c:pt>
                <c:pt idx="9">
                  <c:v>3351543</c:v>
                </c:pt>
                <c:pt idx="10">
                  <c:v>3623102</c:v>
                </c:pt>
                <c:pt idx="11">
                  <c:v>3485070</c:v>
                </c:pt>
                <c:pt idx="12">
                  <c:v>3630870</c:v>
                </c:pt>
                <c:pt idx="13">
                  <c:v>3675214</c:v>
                </c:pt>
                <c:pt idx="14">
                  <c:v>3669189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4D-4C72-8794-A1D450E0DC96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35671</c:v>
                </c:pt>
                <c:pt idx="1">
                  <c:v>59178</c:v>
                </c:pt>
                <c:pt idx="2">
                  <c:v>69830</c:v>
                </c:pt>
                <c:pt idx="3">
                  <c:v>88027</c:v>
                </c:pt>
                <c:pt idx="4">
                  <c:v>154767</c:v>
                </c:pt>
                <c:pt idx="5">
                  <c:v>170005</c:v>
                </c:pt>
                <c:pt idx="6">
                  <c:v>232706</c:v>
                </c:pt>
                <c:pt idx="7">
                  <c:v>322325</c:v>
                </c:pt>
                <c:pt idx="8">
                  <c:v>439565</c:v>
                </c:pt>
                <c:pt idx="9">
                  <c:v>580784</c:v>
                </c:pt>
                <c:pt idx="10">
                  <c:v>726754</c:v>
                </c:pt>
                <c:pt idx="11">
                  <c:v>919452</c:v>
                </c:pt>
                <c:pt idx="12">
                  <c:v>1112431</c:v>
                </c:pt>
                <c:pt idx="13">
                  <c:v>1305332</c:v>
                </c:pt>
                <c:pt idx="14">
                  <c:v>1358961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4D-4C72-8794-A1D450E0DC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50656167979004"/>
          <c:y val="0.88245584587552917"/>
          <c:w val="0.26043132108486439"/>
          <c:h val="8.2015703388724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-5.3409553020070275</c:v>
                </c:pt>
                <c:pt idx="1">
                  <c:v>-4.651188559512188</c:v>
                </c:pt>
                <c:pt idx="2">
                  <c:v>-4.6620475379482516</c:v>
                </c:pt>
                <c:pt idx="3">
                  <c:v>-5.0724726004704817</c:v>
                </c:pt>
                <c:pt idx="4">
                  <c:v>-5.4764709206530018</c:v>
                </c:pt>
                <c:pt idx="5">
                  <c:v>-4.8168433836133584</c:v>
                </c:pt>
                <c:pt idx="6">
                  <c:v>-4.6834330771131514</c:v>
                </c:pt>
                <c:pt idx="7">
                  <c:v>-3.9578760281402672</c:v>
                </c:pt>
                <c:pt idx="8">
                  <c:v>-3.6546002732473553</c:v>
                </c:pt>
                <c:pt idx="9">
                  <c:v>-2.7557427929070926</c:v>
                </c:pt>
                <c:pt idx="10">
                  <c:v>-2.6818352560004168</c:v>
                </c:pt>
                <c:pt idx="11">
                  <c:v>-1.8606527132487294</c:v>
                </c:pt>
                <c:pt idx="12">
                  <c:v>-1.658431941352652</c:v>
                </c:pt>
                <c:pt idx="13">
                  <c:v>-0.85641881971768874</c:v>
                </c:pt>
                <c:pt idx="14">
                  <c:v>-0.62328320104955348</c:v>
                </c:pt>
                <c:pt idx="15">
                  <c:v>-0.26925834285340711</c:v>
                </c:pt>
                <c:pt idx="16">
                  <c:v>-0.12787001137976617</c:v>
                </c:pt>
                <c:pt idx="17">
                  <c:v>-3.0471623162422617E-2</c:v>
                </c:pt>
                <c:pt idx="18">
                  <c:v>-6.7591600469373804E-3</c:v>
                </c:pt>
                <c:pt idx="19">
                  <c:v>-2.770147560220238E-3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3D-4BF4-A289-2C658C47E30C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5.1810623848311153</c:v>
                </c:pt>
                <c:pt idx="1">
                  <c:v>4.4993844732121193</c:v>
                </c:pt>
                <c:pt idx="2">
                  <c:v>4.2867479464896139</c:v>
                </c:pt>
                <c:pt idx="3">
                  <c:v>4.4542864709317334</c:v>
                </c:pt>
                <c:pt idx="4">
                  <c:v>4.273672850005374</c:v>
                </c:pt>
                <c:pt idx="5">
                  <c:v>3.8943842460600191</c:v>
                </c:pt>
                <c:pt idx="6">
                  <c:v>3.7702816353621524</c:v>
                </c:pt>
                <c:pt idx="7">
                  <c:v>3.2548125773563705</c:v>
                </c:pt>
                <c:pt idx="8">
                  <c:v>2.9442236329044777</c:v>
                </c:pt>
                <c:pt idx="9">
                  <c:v>2.351855278626982</c:v>
                </c:pt>
                <c:pt idx="10">
                  <c:v>2.4274249040697899</c:v>
                </c:pt>
                <c:pt idx="11">
                  <c:v>1.7808724635143864</c:v>
                </c:pt>
                <c:pt idx="12">
                  <c:v>1.6558834055972493</c:v>
                </c:pt>
                <c:pt idx="13">
                  <c:v>0.86783182766579614</c:v>
                </c:pt>
                <c:pt idx="14">
                  <c:v>0.68633175952016612</c:v>
                </c:pt>
                <c:pt idx="15">
                  <c:v>0.27335816124253309</c:v>
                </c:pt>
                <c:pt idx="16">
                  <c:v>0.15933888766386808</c:v>
                </c:pt>
                <c:pt idx="17">
                  <c:v>3.1468876284101902E-2</c:v>
                </c:pt>
                <c:pt idx="18">
                  <c:v>1.2410261069786665E-2</c:v>
                </c:pt>
                <c:pt idx="19">
                  <c:v>4.986265608396428E-3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3D-4BF4-A289-2C658C47E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 w="9525"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-3.7283788207803599</c:v>
                </c:pt>
                <c:pt idx="1">
                  <c:v>-4.400073284497025</c:v>
                </c:pt>
                <c:pt idx="2">
                  <c:v>-4.5929556778966152</c:v>
                </c:pt>
                <c:pt idx="3">
                  <c:v>-4.3098492561923898</c:v>
                </c:pt>
                <c:pt idx="4">
                  <c:v>-4.3211422770454337</c:v>
                </c:pt>
                <c:pt idx="5">
                  <c:v>-4.3642720056224826</c:v>
                </c:pt>
                <c:pt idx="6">
                  <c:v>-3.547990833430946</c:v>
                </c:pt>
                <c:pt idx="7">
                  <c:v>-3.4267109977804409</c:v>
                </c:pt>
                <c:pt idx="8">
                  <c:v>-3.6987046064111921</c:v>
                </c:pt>
                <c:pt idx="9">
                  <c:v>-3.0594775776470269</c:v>
                </c:pt>
                <c:pt idx="10">
                  <c:v>-2.5733670922573726</c:v>
                </c:pt>
                <c:pt idx="11">
                  <c:v>-1.9812643978507218</c:v>
                </c:pt>
                <c:pt idx="12">
                  <c:v>-1.6900486260658538</c:v>
                </c:pt>
                <c:pt idx="13">
                  <c:v>-1.3849568552541081</c:v>
                </c:pt>
                <c:pt idx="14">
                  <c:v>-0.96185902345404251</c:v>
                </c:pt>
                <c:pt idx="15">
                  <c:v>-0.55555054978390084</c:v>
                </c:pt>
                <c:pt idx="16">
                  <c:v>-0.25754695163523544</c:v>
                </c:pt>
                <c:pt idx="17">
                  <c:v>-9.0494339973990007E-2</c:v>
                </c:pt>
                <c:pt idx="18">
                  <c:v>-1.6128596271501042E-2</c:v>
                </c:pt>
                <c:pt idx="19">
                  <c:v>-2.6130128037627383E-3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A8-400C-B9D1-AD44257289CE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3.5427347731934922</c:v>
                </c:pt>
                <c:pt idx="1">
                  <c:v>4.2089629342632051</c:v>
                </c:pt>
                <c:pt idx="2">
                  <c:v>4.420316625068704</c:v>
                </c:pt>
                <c:pt idx="3">
                  <c:v>4.3006886940642559</c:v>
                </c:pt>
                <c:pt idx="4">
                  <c:v>4.4169227118868051</c:v>
                </c:pt>
                <c:pt idx="5">
                  <c:v>4.5244166524002178</c:v>
                </c:pt>
                <c:pt idx="6">
                  <c:v>3.8176717755572174</c:v>
                </c:pt>
                <c:pt idx="7">
                  <c:v>3.6225968541728615</c:v>
                </c:pt>
                <c:pt idx="8">
                  <c:v>3.7752628780984474</c:v>
                </c:pt>
                <c:pt idx="9">
                  <c:v>3.1008352630583063</c:v>
                </c:pt>
                <c:pt idx="10">
                  <c:v>2.7231497917098415</c:v>
                </c:pt>
                <c:pt idx="11">
                  <c:v>2.4183283325674503</c:v>
                </c:pt>
                <c:pt idx="12">
                  <c:v>2.0973482425236298</c:v>
                </c:pt>
                <c:pt idx="13">
                  <c:v>1.7103220012674614</c:v>
                </c:pt>
                <c:pt idx="14">
                  <c:v>1.1458511663948532</c:v>
                </c:pt>
                <c:pt idx="15">
                  <c:v>0.6888742720356571</c:v>
                </c:pt>
                <c:pt idx="16">
                  <c:v>0.35122496238162604</c:v>
                </c:pt>
                <c:pt idx="17">
                  <c:v>0.13740843192200608</c:v>
                </c:pt>
                <c:pt idx="18">
                  <c:v>2.9043487140673195E-2</c:v>
                </c:pt>
                <c:pt idx="19">
                  <c:v>4.6553676388876378E-3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A8-400C-B9D1-AD4425728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-1.6667589528716547</c:v>
                </c:pt>
                <c:pt idx="1">
                  <c:v>-2.0510141786656257</c:v>
                </c:pt>
                <c:pt idx="2">
                  <c:v>-2.4144524402458503</c:v>
                </c:pt>
                <c:pt idx="3">
                  <c:v>-2.5583663519356623</c:v>
                </c:pt>
                <c:pt idx="4">
                  <c:v>-2.5246176372254983</c:v>
                </c:pt>
                <c:pt idx="5">
                  <c:v>-2.5785875444463211</c:v>
                </c:pt>
                <c:pt idx="6">
                  <c:v>-2.7501697949353798</c:v>
                </c:pt>
                <c:pt idx="7">
                  <c:v>-2.9247133812427237</c:v>
                </c:pt>
                <c:pt idx="8">
                  <c:v>-3.2310802182066429</c:v>
                </c:pt>
                <c:pt idx="9">
                  <c:v>-3.6692177377356892</c:v>
                </c:pt>
                <c:pt idx="10">
                  <c:v>-4.0828760493467184</c:v>
                </c:pt>
                <c:pt idx="11">
                  <c:v>-4.0655636245628965</c:v>
                </c:pt>
                <c:pt idx="12">
                  <c:v>-3.6552171027131442</c:v>
                </c:pt>
                <c:pt idx="13">
                  <c:v>-2.9376276090419919</c:v>
                </c:pt>
                <c:pt idx="14">
                  <c:v>-2.4437153444857125</c:v>
                </c:pt>
                <c:pt idx="15">
                  <c:v>-2.1474766264742722</c:v>
                </c:pt>
                <c:pt idx="16">
                  <c:v>-1.4726425138481876</c:v>
                </c:pt>
                <c:pt idx="17">
                  <c:v>-0.95616101536319997</c:v>
                </c:pt>
                <c:pt idx="18">
                  <c:v>-0.35013853444366488</c:v>
                </c:pt>
                <c:pt idx="19">
                  <c:v>-6.621827252840605E-2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89-4101-BB01-24B8A9D15625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1.5819666213646537</c:v>
                </c:pt>
                <c:pt idx="1">
                  <c:v>1.9476653108771793</c:v>
                </c:pt>
                <c:pt idx="2">
                  <c:v>2.2715898903850156</c:v>
                </c:pt>
                <c:pt idx="3">
                  <c:v>2.3847164231829487</c:v>
                </c:pt>
                <c:pt idx="4">
                  <c:v>2.2978564134122927</c:v>
                </c:pt>
                <c:pt idx="5">
                  <c:v>2.3279078390238874</c:v>
                </c:pt>
                <c:pt idx="6">
                  <c:v>2.6096728091897434</c:v>
                </c:pt>
                <c:pt idx="7">
                  <c:v>2.8778051209731967</c:v>
                </c:pt>
                <c:pt idx="8">
                  <c:v>3.2456941476294245</c:v>
                </c:pt>
                <c:pt idx="9">
                  <c:v>3.810695994521704</c:v>
                </c:pt>
                <c:pt idx="10">
                  <c:v>4.347661525974595</c:v>
                </c:pt>
                <c:pt idx="11">
                  <c:v>4.3636071803807468</c:v>
                </c:pt>
                <c:pt idx="12">
                  <c:v>3.9880607350701363</c:v>
                </c:pt>
                <c:pt idx="13">
                  <c:v>3.3077420182362212</c:v>
                </c:pt>
                <c:pt idx="14">
                  <c:v>2.8675543431406703</c:v>
                </c:pt>
                <c:pt idx="15">
                  <c:v>2.6789400310221829</c:v>
                </c:pt>
                <c:pt idx="16">
                  <c:v>2.0596703910575367</c:v>
                </c:pt>
                <c:pt idx="17">
                  <c:v>1.5487961556604271</c:v>
                </c:pt>
                <c:pt idx="18">
                  <c:v>0.73302698985996562</c:v>
                </c:pt>
                <c:pt idx="19">
                  <c:v>0.20275512871822873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89-4101-BB01-24B8A9D15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70.599999999999994</c:v>
                </c:pt>
                <c:pt idx="1">
                  <c:v>70.7</c:v>
                </c:pt>
                <c:pt idx="2">
                  <c:v>70.599999999999994</c:v>
                </c:pt>
                <c:pt idx="3">
                  <c:v>71.099999999999994</c:v>
                </c:pt>
                <c:pt idx="4">
                  <c:v>71.400000000000006</c:v>
                </c:pt>
                <c:pt idx="5">
                  <c:v>71.177000000000007</c:v>
                </c:pt>
                <c:pt idx="6">
                  <c:v>70.72</c:v>
                </c:pt>
                <c:pt idx="7">
                  <c:v>72.099999999999994</c:v>
                </c:pt>
                <c:pt idx="8">
                  <c:v>71.933000000000007</c:v>
                </c:pt>
                <c:pt idx="9">
                  <c:v>71.94</c:v>
                </c:pt>
                <c:pt idx="10">
                  <c:v>72.388999999999996</c:v>
                </c:pt>
                <c:pt idx="11">
                  <c:v>72.5</c:v>
                </c:pt>
                <c:pt idx="12">
                  <c:v>72.935000000000002</c:v>
                </c:pt>
                <c:pt idx="13">
                  <c:v>73.3</c:v>
                </c:pt>
                <c:pt idx="14">
                  <c:v>73.650999999999996</c:v>
                </c:pt>
                <c:pt idx="15">
                  <c:v>73.5</c:v>
                </c:pt>
                <c:pt idx="16">
                  <c:v>74.2</c:v>
                </c:pt>
                <c:pt idx="17">
                  <c:v>73.97</c:v>
                </c:pt>
                <c:pt idx="18">
                  <c:v>74.128</c:v>
                </c:pt>
                <c:pt idx="19">
                  <c:v>73.900000000000006</c:v>
                </c:pt>
                <c:pt idx="20">
                  <c:v>74.468999999999994</c:v>
                </c:pt>
                <c:pt idx="21">
                  <c:v>74.599999999999994</c:v>
                </c:pt>
                <c:pt idx="22">
                  <c:v>75.3</c:v>
                </c:pt>
                <c:pt idx="23">
                  <c:v>75.2</c:v>
                </c:pt>
                <c:pt idx="24">
                  <c:v>75.3</c:v>
                </c:pt>
                <c:pt idx="25">
                  <c:v>75.599999999999994</c:v>
                </c:pt>
                <c:pt idx="26">
                  <c:v>76.450999999999993</c:v>
                </c:pt>
                <c:pt idx="27">
                  <c:v>76.8</c:v>
                </c:pt>
                <c:pt idx="28">
                  <c:v>77</c:v>
                </c:pt>
                <c:pt idx="29">
                  <c:v>77.099999999999994</c:v>
                </c:pt>
                <c:pt idx="30">
                  <c:v>77.5</c:v>
                </c:pt>
                <c:pt idx="31">
                  <c:v>77.900000000000006</c:v>
                </c:pt>
                <c:pt idx="32">
                  <c:v>78.2</c:v>
                </c:pt>
                <c:pt idx="33">
                  <c:v>78.400000000000006</c:v>
                </c:pt>
                <c:pt idx="34">
                  <c:v>78.599999999999994</c:v>
                </c:pt>
                <c:pt idx="35">
                  <c:v>78.599999999999994</c:v>
                </c:pt>
                <c:pt idx="36">
                  <c:v>78.8</c:v>
                </c:pt>
                <c:pt idx="37">
                  <c:v>79.099999999999994</c:v>
                </c:pt>
                <c:pt idx="38">
                  <c:v>79.3</c:v>
                </c:pt>
                <c:pt idx="39">
                  <c:v>79.8</c:v>
                </c:pt>
                <c:pt idx="40">
                  <c:v>80</c:v>
                </c:pt>
                <c:pt idx="41">
                  <c:v>79.900000000000006</c:v>
                </c:pt>
                <c:pt idx="42">
                  <c:v>80.400000000000006</c:v>
                </c:pt>
                <c:pt idx="43">
                  <c:v>80.3</c:v>
                </c:pt>
                <c:pt idx="44">
                  <c:v>80.900000000000006</c:v>
                </c:pt>
                <c:pt idx="45">
                  <c:v>81.2</c:v>
                </c:pt>
                <c:pt idx="46">
                  <c:v>80.5</c:v>
                </c:pt>
                <c:pt idx="47">
                  <c:v>80.400000000000006</c:v>
                </c:pt>
                <c:pt idx="48">
                  <c:v>80.8</c:v>
                </c:pt>
                <c:pt idx="49">
                  <c:v>80.900000000000006</c:v>
                </c:pt>
                <c:pt idx="50">
                  <c:v>81.5</c:v>
                </c:pt>
                <c:pt idx="51">
                  <c:v>81.7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FC-45CE-B992-D9F4B7634C76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76.599999999999994</c:v>
                </c:pt>
                <c:pt idx="1">
                  <c:v>76.7</c:v>
                </c:pt>
                <c:pt idx="2">
                  <c:v>76.7</c:v>
                </c:pt>
                <c:pt idx="3">
                  <c:v>77.3</c:v>
                </c:pt>
                <c:pt idx="4">
                  <c:v>77.8</c:v>
                </c:pt>
                <c:pt idx="5">
                  <c:v>77.578999999999994</c:v>
                </c:pt>
                <c:pt idx="6">
                  <c:v>77.227000000000004</c:v>
                </c:pt>
                <c:pt idx="7">
                  <c:v>78.400000000000006</c:v>
                </c:pt>
                <c:pt idx="8">
                  <c:v>78.316999999999993</c:v>
                </c:pt>
                <c:pt idx="9">
                  <c:v>78.006</c:v>
                </c:pt>
                <c:pt idx="10">
                  <c:v>78.42</c:v>
                </c:pt>
                <c:pt idx="11">
                  <c:v>78.5</c:v>
                </c:pt>
                <c:pt idx="12">
                  <c:v>78.866</c:v>
                </c:pt>
                <c:pt idx="13">
                  <c:v>79.3</c:v>
                </c:pt>
                <c:pt idx="14">
                  <c:v>79.501000000000005</c:v>
                </c:pt>
                <c:pt idx="15">
                  <c:v>79.400000000000006</c:v>
                </c:pt>
                <c:pt idx="16">
                  <c:v>80.2</c:v>
                </c:pt>
                <c:pt idx="17">
                  <c:v>80.180000000000007</c:v>
                </c:pt>
                <c:pt idx="18">
                  <c:v>80.367999999999995</c:v>
                </c:pt>
                <c:pt idx="19">
                  <c:v>80.2</c:v>
                </c:pt>
                <c:pt idx="20">
                  <c:v>80.748000000000005</c:v>
                </c:pt>
                <c:pt idx="21">
                  <c:v>80.900000000000006</c:v>
                </c:pt>
                <c:pt idx="22">
                  <c:v>81.5</c:v>
                </c:pt>
                <c:pt idx="23">
                  <c:v>81.099999999999994</c:v>
                </c:pt>
                <c:pt idx="24">
                  <c:v>81.3</c:v>
                </c:pt>
                <c:pt idx="25">
                  <c:v>81.599999999999994</c:v>
                </c:pt>
                <c:pt idx="26">
                  <c:v>81.98</c:v>
                </c:pt>
                <c:pt idx="27">
                  <c:v>82.5</c:v>
                </c:pt>
                <c:pt idx="28">
                  <c:v>82.5</c:v>
                </c:pt>
                <c:pt idx="29">
                  <c:v>82.3</c:v>
                </c:pt>
                <c:pt idx="30">
                  <c:v>82.8</c:v>
                </c:pt>
                <c:pt idx="31">
                  <c:v>83</c:v>
                </c:pt>
                <c:pt idx="32">
                  <c:v>83.5</c:v>
                </c:pt>
                <c:pt idx="33">
                  <c:v>83.6</c:v>
                </c:pt>
                <c:pt idx="34">
                  <c:v>83.6</c:v>
                </c:pt>
                <c:pt idx="35">
                  <c:v>83.5</c:v>
                </c:pt>
                <c:pt idx="36">
                  <c:v>83.8</c:v>
                </c:pt>
                <c:pt idx="37">
                  <c:v>83.9</c:v>
                </c:pt>
                <c:pt idx="38">
                  <c:v>84</c:v>
                </c:pt>
                <c:pt idx="39">
                  <c:v>84.4</c:v>
                </c:pt>
                <c:pt idx="40">
                  <c:v>84.7</c:v>
                </c:pt>
                <c:pt idx="41">
                  <c:v>84.3</c:v>
                </c:pt>
                <c:pt idx="42">
                  <c:v>84.6</c:v>
                </c:pt>
                <c:pt idx="43">
                  <c:v>84.5</c:v>
                </c:pt>
                <c:pt idx="44">
                  <c:v>85.1</c:v>
                </c:pt>
                <c:pt idx="45">
                  <c:v>85.4</c:v>
                </c:pt>
                <c:pt idx="46">
                  <c:v>84.9</c:v>
                </c:pt>
                <c:pt idx="47">
                  <c:v>84.8</c:v>
                </c:pt>
                <c:pt idx="48">
                  <c:v>85.1</c:v>
                </c:pt>
                <c:pt idx="49">
                  <c:v>84.9</c:v>
                </c:pt>
                <c:pt idx="50">
                  <c:v>85.5</c:v>
                </c:pt>
                <c:pt idx="51">
                  <c:v>85.7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FC-45CE-B992-D9F4B7634C76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73.599999999999994</c:v>
                </c:pt>
                <c:pt idx="1">
                  <c:v>73.599999999999994</c:v>
                </c:pt>
                <c:pt idx="2">
                  <c:v>73.599999999999994</c:v>
                </c:pt>
                <c:pt idx="3">
                  <c:v>74.2</c:v>
                </c:pt>
                <c:pt idx="4">
                  <c:v>74.5</c:v>
                </c:pt>
                <c:pt idx="5">
                  <c:v>74.304000000000002</c:v>
                </c:pt>
                <c:pt idx="6">
                  <c:v>73.899000000000001</c:v>
                </c:pt>
                <c:pt idx="7">
                  <c:v>75.099999999999994</c:v>
                </c:pt>
                <c:pt idx="8">
                  <c:v>75.052000000000007</c:v>
                </c:pt>
                <c:pt idx="9">
                  <c:v>74.903000000000006</c:v>
                </c:pt>
                <c:pt idx="10">
                  <c:v>75.334999999999994</c:v>
                </c:pt>
                <c:pt idx="11">
                  <c:v>75.400000000000006</c:v>
                </c:pt>
                <c:pt idx="12">
                  <c:v>75.831999999999994</c:v>
                </c:pt>
                <c:pt idx="13">
                  <c:v>76.2</c:v>
                </c:pt>
                <c:pt idx="14">
                  <c:v>76.507999999999996</c:v>
                </c:pt>
                <c:pt idx="15">
                  <c:v>76.400000000000006</c:v>
                </c:pt>
                <c:pt idx="16">
                  <c:v>77.099999999999994</c:v>
                </c:pt>
                <c:pt idx="17">
                  <c:v>77.001999999999995</c:v>
                </c:pt>
                <c:pt idx="18">
                  <c:v>77.174999999999997</c:v>
                </c:pt>
                <c:pt idx="19">
                  <c:v>77</c:v>
                </c:pt>
                <c:pt idx="20">
                  <c:v>77.534999999999997</c:v>
                </c:pt>
                <c:pt idx="21">
                  <c:v>77.7</c:v>
                </c:pt>
                <c:pt idx="22">
                  <c:v>78.3</c:v>
                </c:pt>
                <c:pt idx="23">
                  <c:v>78.099999999999994</c:v>
                </c:pt>
                <c:pt idx="24">
                  <c:v>78.2</c:v>
                </c:pt>
                <c:pt idx="25">
                  <c:v>78.5</c:v>
                </c:pt>
                <c:pt idx="26">
                  <c:v>79.150000000000006</c:v>
                </c:pt>
                <c:pt idx="27">
                  <c:v>79.599999999999994</c:v>
                </c:pt>
                <c:pt idx="28">
                  <c:v>79.7</c:v>
                </c:pt>
                <c:pt idx="29">
                  <c:v>79.599999999999994</c:v>
                </c:pt>
                <c:pt idx="30">
                  <c:v>80.099999999999994</c:v>
                </c:pt>
                <c:pt idx="31">
                  <c:v>80.400000000000006</c:v>
                </c:pt>
                <c:pt idx="32">
                  <c:v>80.8</c:v>
                </c:pt>
                <c:pt idx="33">
                  <c:v>80.900000000000006</c:v>
                </c:pt>
                <c:pt idx="34">
                  <c:v>81</c:v>
                </c:pt>
                <c:pt idx="35">
                  <c:v>81</c:v>
                </c:pt>
                <c:pt idx="36">
                  <c:v>81.3</c:v>
                </c:pt>
                <c:pt idx="37">
                  <c:v>81.5</c:v>
                </c:pt>
                <c:pt idx="38">
                  <c:v>81.599999999999994</c:v>
                </c:pt>
                <c:pt idx="39">
                  <c:v>82.1</c:v>
                </c:pt>
                <c:pt idx="40">
                  <c:v>82.3</c:v>
                </c:pt>
                <c:pt idx="41">
                  <c:v>82</c:v>
                </c:pt>
                <c:pt idx="42">
                  <c:v>82.4</c:v>
                </c:pt>
                <c:pt idx="43">
                  <c:v>82.3</c:v>
                </c:pt>
                <c:pt idx="44">
                  <c:v>82.9</c:v>
                </c:pt>
                <c:pt idx="45">
                  <c:v>83.2</c:v>
                </c:pt>
                <c:pt idx="46">
                  <c:v>82.6</c:v>
                </c:pt>
                <c:pt idx="47">
                  <c:v>82.6</c:v>
                </c:pt>
                <c:pt idx="48">
                  <c:v>82.9</c:v>
                </c:pt>
                <c:pt idx="49">
                  <c:v>82.9</c:v>
                </c:pt>
                <c:pt idx="50">
                  <c:v>83.4</c:v>
                </c:pt>
                <c:pt idx="51">
                  <c:v>83.6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2FC-45CE-B992-D9F4B7634C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2.21</c:v>
                </c:pt>
                <c:pt idx="1">
                  <c:v>2.17</c:v>
                </c:pt>
                <c:pt idx="2">
                  <c:v>2.23</c:v>
                </c:pt>
                <c:pt idx="3">
                  <c:v>2.21</c:v>
                </c:pt>
                <c:pt idx="4">
                  <c:v>2.1800000000000002</c:v>
                </c:pt>
                <c:pt idx="5">
                  <c:v>2.19</c:v>
                </c:pt>
                <c:pt idx="6">
                  <c:v>2.1800000000000002</c:v>
                </c:pt>
                <c:pt idx="7">
                  <c:v>2.2400000000000002</c:v>
                </c:pt>
                <c:pt idx="8">
                  <c:v>2.25</c:v>
                </c:pt>
                <c:pt idx="9">
                  <c:v>2.35</c:v>
                </c:pt>
                <c:pt idx="10">
                  <c:v>2.42</c:v>
                </c:pt>
                <c:pt idx="11">
                  <c:v>2.5099999999999998</c:v>
                </c:pt>
                <c:pt idx="12">
                  <c:v>2.67</c:v>
                </c:pt>
                <c:pt idx="13">
                  <c:v>2.6</c:v>
                </c:pt>
                <c:pt idx="14">
                  <c:v>2.56</c:v>
                </c:pt>
                <c:pt idx="15">
                  <c:v>2.4500000000000002</c:v>
                </c:pt>
                <c:pt idx="16">
                  <c:v>2.37</c:v>
                </c:pt>
                <c:pt idx="17">
                  <c:v>2.4</c:v>
                </c:pt>
                <c:pt idx="18">
                  <c:v>2.35</c:v>
                </c:pt>
                <c:pt idx="19">
                  <c:v>2.33</c:v>
                </c:pt>
                <c:pt idx="20">
                  <c:v>2.2999999999999998</c:v>
                </c:pt>
                <c:pt idx="21">
                  <c:v>2.29</c:v>
                </c:pt>
                <c:pt idx="22">
                  <c:v>2.27</c:v>
                </c:pt>
                <c:pt idx="23">
                  <c:v>2.14</c:v>
                </c:pt>
                <c:pt idx="24">
                  <c:v>1.97</c:v>
                </c:pt>
                <c:pt idx="25">
                  <c:v>1.88</c:v>
                </c:pt>
                <c:pt idx="26">
                  <c:v>1.75</c:v>
                </c:pt>
                <c:pt idx="27">
                  <c:v>1.68</c:v>
                </c:pt>
                <c:pt idx="28">
                  <c:v>1.59</c:v>
                </c:pt>
                <c:pt idx="29">
                  <c:v>1.49</c:v>
                </c:pt>
                <c:pt idx="30">
                  <c:v>1.5</c:v>
                </c:pt>
                <c:pt idx="31">
                  <c:v>1.45</c:v>
                </c:pt>
                <c:pt idx="32">
                  <c:v>1.4</c:v>
                </c:pt>
                <c:pt idx="33">
                  <c:v>1.34</c:v>
                </c:pt>
                <c:pt idx="34">
                  <c:v>1.27</c:v>
                </c:pt>
                <c:pt idx="35">
                  <c:v>1.26</c:v>
                </c:pt>
                <c:pt idx="36">
                  <c:v>1.29</c:v>
                </c:pt>
                <c:pt idx="37">
                  <c:v>1.27</c:v>
                </c:pt>
                <c:pt idx="38">
                  <c:v>1.28</c:v>
                </c:pt>
                <c:pt idx="39">
                  <c:v>1.23</c:v>
                </c:pt>
                <c:pt idx="40">
                  <c:v>1.25</c:v>
                </c:pt>
                <c:pt idx="41">
                  <c:v>1.2</c:v>
                </c:pt>
                <c:pt idx="42">
                  <c:v>1.17</c:v>
                </c:pt>
                <c:pt idx="43">
                  <c:v>1.1100000000000001</c:v>
                </c:pt>
                <c:pt idx="44">
                  <c:v>1.1399999999999999</c:v>
                </c:pt>
                <c:pt idx="45">
                  <c:v>1.1399999999999999</c:v>
                </c:pt>
                <c:pt idx="46">
                  <c:v>1.1200000000000001</c:v>
                </c:pt>
                <c:pt idx="47">
                  <c:v>1.23</c:v>
                </c:pt>
                <c:pt idx="48">
                  <c:v>1.2</c:v>
                </c:pt>
                <c:pt idx="49">
                  <c:v>1.17</c:v>
                </c:pt>
                <c:pt idx="50">
                  <c:v>1.2</c:v>
                </c:pt>
                <c:pt idx="51">
                  <c:v>1.26</c:v>
                </c:pt>
                <c:pt idx="52">
                  <c:v>1.3</c:v>
                </c:pt>
                <c:pt idx="53">
                  <c:v>1.28</c:v>
                </c:pt>
                <c:pt idx="54">
                  <c:v>1.34</c:v>
                </c:pt>
                <c:pt idx="55">
                  <c:v>1.35</c:v>
                </c:pt>
                <c:pt idx="56">
                  <c:v>1.46</c:v>
                </c:pt>
                <c:pt idx="57">
                  <c:v>1.43</c:v>
                </c:pt>
                <c:pt idx="58">
                  <c:v>1.44</c:v>
                </c:pt>
                <c:pt idx="59">
                  <c:v>1.46</c:v>
                </c:pt>
                <c:pt idx="60">
                  <c:v>1.44</c:v>
                </c:pt>
                <c:pt idx="61">
                  <c:v>1.43</c:v>
                </c:pt>
                <c:pt idx="62">
                  <c:v>1.4</c:v>
                </c:pt>
                <c:pt idx="63">
                  <c:v>1.36</c:v>
                </c:pt>
                <c:pt idx="64">
                  <c:v>1.36</c:v>
                </c:pt>
                <c:pt idx="65">
                  <c:v>1.3</c:v>
                </c:pt>
                <c:pt idx="66">
                  <c:v>1.25</c:v>
                </c:pt>
                <c:pt idx="67">
                  <c:v>1.18</c:v>
                </c:pt>
                <c:pt idx="68">
                  <c:v>1.18</c:v>
                </c:pt>
                <c:pt idx="69">
                  <c:v>1.18</c:v>
                </c:pt>
                <c:pt idx="70">
                  <c:v>1.1599999999999999</c:v>
                </c:pt>
                <c:pt idx="71">
                  <c:v>1.1100000000000001</c:v>
                </c:pt>
                <c:pt idx="72">
                  <c:v>1.1000000000000001</c:v>
                </c:pt>
                <c:pt idx="73">
                  <c:v>1.05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4E-4416-8E07-C6DECCC050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29.19</c:v>
                </c:pt>
                <c:pt idx="1">
                  <c:v>29.14</c:v>
                </c:pt>
                <c:pt idx="2">
                  <c:v>29.1</c:v>
                </c:pt>
                <c:pt idx="3">
                  <c:v>28.95</c:v>
                </c:pt>
                <c:pt idx="4">
                  <c:v>28.91</c:v>
                </c:pt>
                <c:pt idx="5">
                  <c:v>28.83</c:v>
                </c:pt>
                <c:pt idx="6">
                  <c:v>28.75</c:v>
                </c:pt>
                <c:pt idx="7">
                  <c:v>28.75</c:v>
                </c:pt>
                <c:pt idx="8">
                  <c:v>28.72</c:v>
                </c:pt>
                <c:pt idx="9">
                  <c:v>28.63</c:v>
                </c:pt>
                <c:pt idx="10">
                  <c:v>28.6</c:v>
                </c:pt>
                <c:pt idx="11">
                  <c:v>28.53</c:v>
                </c:pt>
                <c:pt idx="12">
                  <c:v>28.41</c:v>
                </c:pt>
                <c:pt idx="13">
                  <c:v>28.36</c:v>
                </c:pt>
                <c:pt idx="14">
                  <c:v>28.29</c:v>
                </c:pt>
                <c:pt idx="15">
                  <c:v>28.17</c:v>
                </c:pt>
                <c:pt idx="16">
                  <c:v>28.12</c:v>
                </c:pt>
                <c:pt idx="17">
                  <c:v>28.15</c:v>
                </c:pt>
                <c:pt idx="18">
                  <c:v>28.02</c:v>
                </c:pt>
                <c:pt idx="19">
                  <c:v>27.95</c:v>
                </c:pt>
                <c:pt idx="20">
                  <c:v>27.8</c:v>
                </c:pt>
                <c:pt idx="21">
                  <c:v>27.7</c:v>
                </c:pt>
                <c:pt idx="22">
                  <c:v>27.6</c:v>
                </c:pt>
                <c:pt idx="23">
                  <c:v>27.42</c:v>
                </c:pt>
                <c:pt idx="24">
                  <c:v>27.39</c:v>
                </c:pt>
                <c:pt idx="25">
                  <c:v>27.36</c:v>
                </c:pt>
                <c:pt idx="26">
                  <c:v>27.42</c:v>
                </c:pt>
                <c:pt idx="27">
                  <c:v>27.33</c:v>
                </c:pt>
                <c:pt idx="28">
                  <c:v>27.37</c:v>
                </c:pt>
                <c:pt idx="29">
                  <c:v>27.55</c:v>
                </c:pt>
                <c:pt idx="30">
                  <c:v>27.72</c:v>
                </c:pt>
                <c:pt idx="31">
                  <c:v>27.89</c:v>
                </c:pt>
                <c:pt idx="32">
                  <c:v>28.09</c:v>
                </c:pt>
                <c:pt idx="33">
                  <c:v>28.31</c:v>
                </c:pt>
                <c:pt idx="34">
                  <c:v>28.48</c:v>
                </c:pt>
                <c:pt idx="35">
                  <c:v>28.7</c:v>
                </c:pt>
                <c:pt idx="36">
                  <c:v>28.94</c:v>
                </c:pt>
                <c:pt idx="37">
                  <c:v>29.15</c:v>
                </c:pt>
                <c:pt idx="38">
                  <c:v>29.43</c:v>
                </c:pt>
                <c:pt idx="39">
                  <c:v>29.54</c:v>
                </c:pt>
                <c:pt idx="40">
                  <c:v>29.81</c:v>
                </c:pt>
                <c:pt idx="41">
                  <c:v>29.97</c:v>
                </c:pt>
                <c:pt idx="42">
                  <c:v>30.19</c:v>
                </c:pt>
                <c:pt idx="43">
                  <c:v>30.42</c:v>
                </c:pt>
                <c:pt idx="44">
                  <c:v>30.57</c:v>
                </c:pt>
                <c:pt idx="45">
                  <c:v>30.88</c:v>
                </c:pt>
                <c:pt idx="46">
                  <c:v>31.17</c:v>
                </c:pt>
                <c:pt idx="47">
                  <c:v>31.39</c:v>
                </c:pt>
                <c:pt idx="48">
                  <c:v>31.21</c:v>
                </c:pt>
                <c:pt idx="49">
                  <c:v>31.52</c:v>
                </c:pt>
                <c:pt idx="50">
                  <c:v>31.5</c:v>
                </c:pt>
                <c:pt idx="51">
                  <c:v>31.42</c:v>
                </c:pt>
                <c:pt idx="52">
                  <c:v>31.48</c:v>
                </c:pt>
                <c:pt idx="53">
                  <c:v>31.51</c:v>
                </c:pt>
                <c:pt idx="54">
                  <c:v>31.64</c:v>
                </c:pt>
                <c:pt idx="55">
                  <c:v>31.66</c:v>
                </c:pt>
                <c:pt idx="56">
                  <c:v>31.72</c:v>
                </c:pt>
                <c:pt idx="57">
                  <c:v>31.8</c:v>
                </c:pt>
                <c:pt idx="58">
                  <c:v>31.8</c:v>
                </c:pt>
                <c:pt idx="59">
                  <c:v>31.82</c:v>
                </c:pt>
                <c:pt idx="60">
                  <c:v>31.88</c:v>
                </c:pt>
                <c:pt idx="61">
                  <c:v>31.89</c:v>
                </c:pt>
                <c:pt idx="62">
                  <c:v>32</c:v>
                </c:pt>
                <c:pt idx="63">
                  <c:v>32.1</c:v>
                </c:pt>
                <c:pt idx="64">
                  <c:v>32.299999999999997</c:v>
                </c:pt>
                <c:pt idx="65">
                  <c:v>32.4</c:v>
                </c:pt>
                <c:pt idx="66">
                  <c:v>32.51</c:v>
                </c:pt>
                <c:pt idx="67">
                  <c:v>32.53</c:v>
                </c:pt>
                <c:pt idx="68">
                  <c:v>32.67</c:v>
                </c:pt>
                <c:pt idx="69">
                  <c:v>32.9</c:v>
                </c:pt>
                <c:pt idx="70">
                  <c:v>33.01</c:v>
                </c:pt>
                <c:pt idx="71">
                  <c:v>32.979999999999997</c:v>
                </c:pt>
                <c:pt idx="72">
                  <c:v>33.22</c:v>
                </c:pt>
                <c:pt idx="73">
                  <c:v>33.229999999999997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4E-4416-8E07-C6DECCC050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ax val="3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30542147856517937"/>
          <c:y val="0.90749902767279911"/>
          <c:w val="0.36971237970253717"/>
          <c:h val="6.45419788509660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560367454068241E-2"/>
          <c:y val="0.17520973079331009"/>
          <c:w val="0.88566185476815396"/>
          <c:h val="0.71839817547625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0.00</c:formatCode>
                <c:ptCount val="9"/>
                <c:pt idx="0">
                  <c:v>10.241898744022905</c:v>
                </c:pt>
                <c:pt idx="1">
                  <c:v>6.458037943822009</c:v>
                </c:pt>
                <c:pt idx="2">
                  <c:v>3.7702217223864225</c:v>
                </c:pt>
                <c:pt idx="3">
                  <c:v>2.1408010674180167</c:v>
                </c:pt>
                <c:pt idx="4">
                  <c:v>1.4124523144591463</c:v>
                </c:pt>
                <c:pt idx="5">
                  <c:v>0.91583902658780836</c:v>
                </c:pt>
                <c:pt idx="6">
                  <c:v>0.636276503737643</c:v>
                </c:pt>
                <c:pt idx="7">
                  <c:v>0.36203762879659951</c:v>
                </c:pt>
                <c:pt idx="8">
                  <c:v>0.30435929627086422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4D-411A-9CDB-4A4583B544E9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0.00</c:formatCode>
                <c:ptCount val="9"/>
                <c:pt idx="0">
                  <c:v>73.279315419921147</c:v>
                </c:pt>
                <c:pt idx="1">
                  <c:v>70.18699297810241</c:v>
                </c:pt>
                <c:pt idx="2">
                  <c:v>64.432394303266179</c:v>
                </c:pt>
                <c:pt idx="3">
                  <c:v>51.807695927130979</c:v>
                </c:pt>
                <c:pt idx="4">
                  <c:v>38.311189987108008</c:v>
                </c:pt>
                <c:pt idx="5">
                  <c:v>29.321500456700267</c:v>
                </c:pt>
                <c:pt idx="6">
                  <c:v>23.104424644467986</c:v>
                </c:pt>
                <c:pt idx="7">
                  <c:v>15.283081913084239</c:v>
                </c:pt>
                <c:pt idx="8">
                  <c:v>13.413830975532633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4D-411A-9CDB-4A4583B544E9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0.00</c:formatCode>
                <c:ptCount val="9"/>
                <c:pt idx="0">
                  <c:v>8.9437987204192488</c:v>
                </c:pt>
                <c:pt idx="1">
                  <c:v>13.722139704425468</c:v>
                </c:pt>
                <c:pt idx="2">
                  <c:v>18.168154607705478</c:v>
                </c:pt>
                <c:pt idx="3">
                  <c:v>25.950093125589369</c:v>
                </c:pt>
                <c:pt idx="4">
                  <c:v>30.683584798657385</c:v>
                </c:pt>
                <c:pt idx="5">
                  <c:v>28.134121089633112</c:v>
                </c:pt>
                <c:pt idx="6">
                  <c:v>26.825775591978832</c:v>
                </c:pt>
                <c:pt idx="7">
                  <c:v>25.162104644913409</c:v>
                </c:pt>
                <c:pt idx="8">
                  <c:v>24.0957439841936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4D-411A-9CDB-4A4583B544E9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0.00</c:formatCode>
                <c:ptCount val="9"/>
                <c:pt idx="0">
                  <c:v>5.3313283133757299</c:v>
                </c:pt>
                <c:pt idx="1">
                  <c:v>7.0167825741149557</c:v>
                </c:pt>
                <c:pt idx="2">
                  <c:v>10.248611799019109</c:v>
                </c:pt>
                <c:pt idx="3">
                  <c:v>15.563031348297887</c:v>
                </c:pt>
                <c:pt idx="4">
                  <c:v>23.787851686015649</c:v>
                </c:pt>
                <c:pt idx="5">
                  <c:v>31.061301161795885</c:v>
                </c:pt>
                <c:pt idx="6">
                  <c:v>34.490095828556605</c:v>
                </c:pt>
                <c:pt idx="7">
                  <c:v>39.258116527096817</c:v>
                </c:pt>
                <c:pt idx="8">
                  <c:v>40.483172955486495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D4D-411A-9CDB-4A4583B544E9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0.00</c:formatCode>
                <c:ptCount val="9"/>
                <c:pt idx="0">
                  <c:v>2.2036588022609673</c:v>
                </c:pt>
                <c:pt idx="1">
                  <c:v>2.6160467995351522</c:v>
                </c:pt>
                <c:pt idx="2">
                  <c:v>3.3806175676228087</c:v>
                </c:pt>
                <c:pt idx="3">
                  <c:v>4.5383785315637502</c:v>
                </c:pt>
                <c:pt idx="4">
                  <c:v>5.8049212137598136</c:v>
                </c:pt>
                <c:pt idx="5">
                  <c:v>10.567238265282926</c:v>
                </c:pt>
                <c:pt idx="6">
                  <c:v>14.943427431258932</c:v>
                </c:pt>
                <c:pt idx="7">
                  <c:v>19.934659286108932</c:v>
                </c:pt>
                <c:pt idx="8">
                  <c:v>21.702892788516412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D4D-411A-9CDB-4A4583B544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256.59399999999999</c:v>
                </c:pt>
                <c:pt idx="1">
                  <c:v>240.15799999999999</c:v>
                </c:pt>
                <c:pt idx="2">
                  <c:v>242.988</c:v>
                </c:pt>
                <c:pt idx="3">
                  <c:v>238.26900000000001</c:v>
                </c:pt>
                <c:pt idx="4">
                  <c:v>214.666</c:v>
                </c:pt>
                <c:pt idx="5">
                  <c:v>98.215999999999994</c:v>
                </c:pt>
                <c:pt idx="6">
                  <c:v>66.328000000000003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95-403C-B2DE-24616B384701}"/>
            </c:ext>
          </c:extLst>
        </c:ser>
        <c:ser>
          <c:idx val="2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183.06700000000001</c:v>
                </c:pt>
                <c:pt idx="1">
                  <c:v>217.34700000000001</c:v>
                </c:pt>
                <c:pt idx="2">
                  <c:v>222</c:v>
                </c:pt>
                <c:pt idx="3">
                  <c:v>222.428</c:v>
                </c:pt>
                <c:pt idx="4">
                  <c:v>198.47300000000001</c:v>
                </c:pt>
                <c:pt idx="5">
                  <c:v>90.86</c:v>
                </c:pt>
                <c:pt idx="6">
                  <c:v>54.015000000000001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95-403C-B2DE-24616B384701}"/>
            </c:ext>
          </c:extLst>
        </c:ser>
        <c:ser>
          <c:idx val="3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129.02500000000001</c:v>
                </c:pt>
                <c:pt idx="1">
                  <c:v>125.133</c:v>
                </c:pt>
                <c:pt idx="2">
                  <c:v>102.889</c:v>
                </c:pt>
                <c:pt idx="3">
                  <c:v>95.471000000000004</c:v>
                </c:pt>
                <c:pt idx="4">
                  <c:v>68.736000000000004</c:v>
                </c:pt>
                <c:pt idx="5">
                  <c:v>14.502000000000001</c:v>
                </c:pt>
                <c:pt idx="6">
                  <c:v>16.832000000000001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95-403C-B2DE-24616B3847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1210.76</c:v>
                </c:pt>
                <c:pt idx="1">
                  <c:v>983.44</c:v>
                </c:pt>
                <c:pt idx="2">
                  <c:v>879.24</c:v>
                </c:pt>
                <c:pt idx="3">
                  <c:v>834.15</c:v>
                </c:pt>
                <c:pt idx="4">
                  <c:v>724.75</c:v>
                </c:pt>
                <c:pt idx="5">
                  <c:v>638.6</c:v>
                </c:pt>
                <c:pt idx="6">
                  <c:v>675.11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C0-4AF0-B966-3CE8A8C88084}"/>
            </c:ext>
          </c:extLst>
        </c:ser>
        <c:ser>
          <c:idx val="3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319.87000000000012</c:v>
                </c:pt>
                <c:pt idx="1">
                  <c:v>439.8599999999999</c:v>
                </c:pt>
                <c:pt idx="2">
                  <c:v>422.28</c:v>
                </c:pt>
                <c:pt idx="3">
                  <c:v>411.71999999999991</c:v>
                </c:pt>
                <c:pt idx="4">
                  <c:v>345.54999999999995</c:v>
                </c:pt>
                <c:pt idx="5">
                  <c:v>262.86</c:v>
                </c:pt>
                <c:pt idx="6">
                  <c:v>76.419999999999959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C0-4AF0-B966-3CE8A8C88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4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1153.05</c:v>
                </c:pt>
                <c:pt idx="1">
                  <c:v>1239.0999999999999</c:v>
                </c:pt>
                <c:pt idx="2">
                  <c:v>1114.07</c:v>
                </c:pt>
                <c:pt idx="3">
                  <c:v>1063.0999999999999</c:v>
                </c:pt>
                <c:pt idx="4">
                  <c:v>874.03</c:v>
                </c:pt>
                <c:pt idx="5">
                  <c:v>785.19</c:v>
                </c:pt>
                <c:pt idx="6">
                  <c:v>531.92999999999995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C0-4AF0-B966-3CE8A8C88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  <c:max val="1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7E-2"/>
          <c:y val="0.10640518758684576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64.8</c:v>
                </c:pt>
                <c:pt idx="1">
                  <c:v>64.7</c:v>
                </c:pt>
                <c:pt idx="2">
                  <c:v>63.8</c:v>
                </c:pt>
                <c:pt idx="3">
                  <c:v>63.1</c:v>
                </c:pt>
                <c:pt idx="4">
                  <c:v>62.7</c:v>
                </c:pt>
                <c:pt idx="5">
                  <c:v>62.4</c:v>
                </c:pt>
                <c:pt idx="6">
                  <c:v>63.4</c:v>
                </c:pt>
                <c:pt idx="7">
                  <c:v>64</c:v>
                </c:pt>
                <c:pt idx="8">
                  <c:v>63.9</c:v>
                </c:pt>
                <c:pt idx="9">
                  <c:v>62.7</c:v>
                </c:pt>
                <c:pt idx="10">
                  <c:v>61.4</c:v>
                </c:pt>
                <c:pt idx="11">
                  <c:v>61.2</c:v>
                </c:pt>
                <c:pt idx="12">
                  <c:v>59.7</c:v>
                </c:pt>
                <c:pt idx="13">
                  <c:v>59.7</c:v>
                </c:pt>
                <c:pt idx="14">
                  <c:v>60.9</c:v>
                </c:pt>
                <c:pt idx="15">
                  <c:v>60.1</c:v>
                </c:pt>
                <c:pt idx="16">
                  <c:v>68.3</c:v>
                </c:pt>
                <c:pt idx="17">
                  <c:v>66.599999999999994</c:v>
                </c:pt>
                <c:pt idx="18">
                  <c:v>65.3</c:v>
                </c:pt>
                <c:pt idx="19">
                  <c:v>65</c:v>
                </c:pt>
                <c:pt idx="20">
                  <c:v>65.2</c:v>
                </c:pt>
                <c:pt idx="21">
                  <c:v>65.400000000000006</c:v>
                </c:pt>
                <c:pt idx="22">
                  <c:v>65.7</c:v>
                </c:pt>
                <c:pt idx="23">
                  <c:v>66</c:v>
                </c:pt>
                <c:pt idx="24">
                  <c:v>66.099999999999994</c:v>
                </c:pt>
                <c:pt idx="25">
                  <c:v>68.599999999999994</c:v>
                </c:pt>
                <c:pt idx="26">
                  <c:v>70</c:v>
                </c:pt>
                <c:pt idx="27">
                  <c:v>70.5</c:v>
                </c:pt>
                <c:pt idx="28">
                  <c:v>69.3</c:v>
                </c:pt>
                <c:pt idx="29">
                  <c:v>71.2</c:v>
                </c:pt>
                <c:pt idx="30">
                  <c:v>71.5</c:v>
                </c:pt>
                <c:pt idx="31">
                  <c:v>71.7</c:v>
                </c:pt>
                <c:pt idx="32">
                  <c:v>70.7</c:v>
                </c:pt>
                <c:pt idx="33">
                  <c:v>69.599999999999994</c:v>
                </c:pt>
                <c:pt idx="34">
                  <c:v>68.900000000000006</c:v>
                </c:pt>
                <c:pt idx="35">
                  <c:v>68</c:v>
                </c:pt>
                <c:pt idx="36">
                  <c:v>66.3</c:v>
                </c:pt>
                <c:pt idx="37">
                  <c:v>66.5</c:v>
                </c:pt>
                <c:pt idx="38">
                  <c:v>67.2</c:v>
                </c:pt>
                <c:pt idx="39">
                  <c:v>68.230294504094388</c:v>
                </c:pt>
                <c:pt idx="40">
                  <c:v>69.126307928614466</c:v>
                </c:pt>
                <c:pt idx="41">
                  <c:v>68.767784000000006</c:v>
                </c:pt>
                <c:pt idx="42">
                  <c:v>68.926795999999996</c:v>
                </c:pt>
                <c:pt idx="43">
                  <c:v>67.729962999999998</c:v>
                </c:pt>
                <c:pt idx="44">
                  <c:v>67.823947000000004</c:v>
                </c:pt>
                <c:pt idx="45">
                  <c:v>69.703182999999996</c:v>
                </c:pt>
                <c:pt idx="46">
                  <c:v>71.466592000000006</c:v>
                </c:pt>
                <c:pt idx="47">
                  <c:v>72.338885000000005</c:v>
                </c:pt>
                <c:pt idx="48">
                  <c:v>72.237969000000007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69-4F47-9210-7D0B321171BD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22.6</c:v>
                </c:pt>
                <c:pt idx="1">
                  <c:v>22.2</c:v>
                </c:pt>
                <c:pt idx="2">
                  <c:v>22.8</c:v>
                </c:pt>
                <c:pt idx="3">
                  <c:v>22.4</c:v>
                </c:pt>
                <c:pt idx="4">
                  <c:v>22.2</c:v>
                </c:pt>
                <c:pt idx="5">
                  <c:v>23.9</c:v>
                </c:pt>
                <c:pt idx="6">
                  <c:v>25.6</c:v>
                </c:pt>
                <c:pt idx="7">
                  <c:v>25.8</c:v>
                </c:pt>
                <c:pt idx="8">
                  <c:v>27.2</c:v>
                </c:pt>
                <c:pt idx="9">
                  <c:v>28.3</c:v>
                </c:pt>
                <c:pt idx="10">
                  <c:v>27.7</c:v>
                </c:pt>
                <c:pt idx="11">
                  <c:v>27.7</c:v>
                </c:pt>
                <c:pt idx="12">
                  <c:v>28.1</c:v>
                </c:pt>
                <c:pt idx="13">
                  <c:v>29.4</c:v>
                </c:pt>
                <c:pt idx="14">
                  <c:v>30.5</c:v>
                </c:pt>
                <c:pt idx="15">
                  <c:v>30.5</c:v>
                </c:pt>
                <c:pt idx="16">
                  <c:v>35.700000000000003</c:v>
                </c:pt>
                <c:pt idx="17">
                  <c:v>35</c:v>
                </c:pt>
                <c:pt idx="18">
                  <c:v>35.200000000000003</c:v>
                </c:pt>
                <c:pt idx="19">
                  <c:v>36.299999999999997</c:v>
                </c:pt>
                <c:pt idx="20">
                  <c:v>36.799999999999997</c:v>
                </c:pt>
                <c:pt idx="21">
                  <c:v>37.299999999999997</c:v>
                </c:pt>
                <c:pt idx="22">
                  <c:v>38.4</c:v>
                </c:pt>
                <c:pt idx="23">
                  <c:v>40.1</c:v>
                </c:pt>
                <c:pt idx="24">
                  <c:v>41.9</c:v>
                </c:pt>
                <c:pt idx="25">
                  <c:v>43.2</c:v>
                </c:pt>
                <c:pt idx="26">
                  <c:v>44.9</c:v>
                </c:pt>
                <c:pt idx="27">
                  <c:v>47.5</c:v>
                </c:pt>
                <c:pt idx="28">
                  <c:v>48.2</c:v>
                </c:pt>
                <c:pt idx="29">
                  <c:v>48.1</c:v>
                </c:pt>
                <c:pt idx="30">
                  <c:v>48.1</c:v>
                </c:pt>
                <c:pt idx="31">
                  <c:v>49.3</c:v>
                </c:pt>
                <c:pt idx="32">
                  <c:v>48.8</c:v>
                </c:pt>
                <c:pt idx="33">
                  <c:v>49.1</c:v>
                </c:pt>
                <c:pt idx="34">
                  <c:v>49.2</c:v>
                </c:pt>
                <c:pt idx="35">
                  <c:v>50</c:v>
                </c:pt>
                <c:pt idx="36">
                  <c:v>49.4</c:v>
                </c:pt>
                <c:pt idx="37">
                  <c:v>51.2</c:v>
                </c:pt>
                <c:pt idx="38">
                  <c:v>51</c:v>
                </c:pt>
                <c:pt idx="39">
                  <c:v>51.824198253734266</c:v>
                </c:pt>
                <c:pt idx="40">
                  <c:v>52.855366754802766</c:v>
                </c:pt>
                <c:pt idx="41">
                  <c:v>53.182775999999997</c:v>
                </c:pt>
                <c:pt idx="42">
                  <c:v>53.486333000000002</c:v>
                </c:pt>
                <c:pt idx="43">
                  <c:v>51.267091999999998</c:v>
                </c:pt>
                <c:pt idx="44">
                  <c:v>52.048985000000002</c:v>
                </c:pt>
                <c:pt idx="45">
                  <c:v>54.109696</c:v>
                </c:pt>
                <c:pt idx="46">
                  <c:v>55.114809000000001</c:v>
                </c:pt>
                <c:pt idx="47">
                  <c:v>55.788041</c:v>
                </c:pt>
                <c:pt idx="48">
                  <c:v>56.200673999999999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69-4F47-9210-7D0B321171BD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43</c:v>
                </c:pt>
                <c:pt idx="1">
                  <c:v>42.8</c:v>
                </c:pt>
                <c:pt idx="2">
                  <c:v>42.6</c:v>
                </c:pt>
                <c:pt idx="3">
                  <c:v>42</c:v>
                </c:pt>
                <c:pt idx="4">
                  <c:v>41.7</c:v>
                </c:pt>
                <c:pt idx="5">
                  <c:v>42.5</c:v>
                </c:pt>
                <c:pt idx="6">
                  <c:v>43.9</c:v>
                </c:pt>
                <c:pt idx="7">
                  <c:v>44.3</c:v>
                </c:pt>
                <c:pt idx="8">
                  <c:v>45</c:v>
                </c:pt>
                <c:pt idx="9">
                  <c:v>44.9</c:v>
                </c:pt>
                <c:pt idx="10">
                  <c:v>44</c:v>
                </c:pt>
                <c:pt idx="11">
                  <c:v>43.9</c:v>
                </c:pt>
                <c:pt idx="12">
                  <c:v>43.4</c:v>
                </c:pt>
                <c:pt idx="13">
                  <c:v>44</c:v>
                </c:pt>
                <c:pt idx="14">
                  <c:v>45.1</c:v>
                </c:pt>
                <c:pt idx="15">
                  <c:v>44.7</c:v>
                </c:pt>
                <c:pt idx="16">
                  <c:v>51.8</c:v>
                </c:pt>
                <c:pt idx="17">
                  <c:v>50.5</c:v>
                </c:pt>
                <c:pt idx="18">
                  <c:v>50</c:v>
                </c:pt>
                <c:pt idx="19">
                  <c:v>50.4</c:v>
                </c:pt>
                <c:pt idx="20">
                  <c:v>50.7</c:v>
                </c:pt>
                <c:pt idx="21">
                  <c:v>51.1</c:v>
                </c:pt>
                <c:pt idx="22">
                  <c:v>51.8</c:v>
                </c:pt>
                <c:pt idx="23">
                  <c:v>52.7</c:v>
                </c:pt>
                <c:pt idx="24">
                  <c:v>53.7</c:v>
                </c:pt>
                <c:pt idx="25">
                  <c:v>55.6</c:v>
                </c:pt>
                <c:pt idx="26">
                  <c:v>57.2</c:v>
                </c:pt>
                <c:pt idx="27">
                  <c:v>58.7</c:v>
                </c:pt>
                <c:pt idx="28">
                  <c:v>58.5</c:v>
                </c:pt>
                <c:pt idx="29">
                  <c:v>59.4</c:v>
                </c:pt>
                <c:pt idx="30">
                  <c:v>59.5</c:v>
                </c:pt>
                <c:pt idx="31">
                  <c:v>60.2</c:v>
                </c:pt>
                <c:pt idx="32">
                  <c:v>59.5</c:v>
                </c:pt>
                <c:pt idx="33">
                  <c:v>59.1</c:v>
                </c:pt>
                <c:pt idx="34">
                  <c:v>58.8</c:v>
                </c:pt>
                <c:pt idx="35">
                  <c:v>58.8</c:v>
                </c:pt>
                <c:pt idx="36">
                  <c:v>57.7</c:v>
                </c:pt>
                <c:pt idx="37">
                  <c:v>58.8</c:v>
                </c:pt>
                <c:pt idx="38">
                  <c:v>59</c:v>
                </c:pt>
                <c:pt idx="39">
                  <c:v>59.90611470481705</c:v>
                </c:pt>
                <c:pt idx="40">
                  <c:v>60.883121437048018</c:v>
                </c:pt>
                <c:pt idx="41">
                  <c:v>60.865377000000002</c:v>
                </c:pt>
                <c:pt idx="42">
                  <c:v>61.103206999999998</c:v>
                </c:pt>
                <c:pt idx="43">
                  <c:v>59.389722999999996</c:v>
                </c:pt>
                <c:pt idx="44">
                  <c:v>59.835664000000001</c:v>
                </c:pt>
                <c:pt idx="45">
                  <c:v>61.821812999999999</c:v>
                </c:pt>
                <c:pt idx="46">
                  <c:v>63.228405000000002</c:v>
                </c:pt>
                <c:pt idx="47">
                  <c:v>63.998969000000002</c:v>
                </c:pt>
                <c:pt idx="48">
                  <c:v>64.166854999999998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69-4F47-9210-7D0B32117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2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4168140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40640</xdr:colOff>
      <xdr:row>2</xdr:row>
      <xdr:rowOff>0</xdr:rowOff>
    </xdr:from>
    <xdr:to>
      <xdr:col>10</xdr:col>
      <xdr:colOff>543676</xdr:colOff>
      <xdr:row>12</xdr:row>
      <xdr:rowOff>166643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D6BC36F-1964-43B4-9EDB-5838CF6BB5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550544</xdr:rowOff>
    </xdr:from>
    <xdr:to>
      <xdr:col>16</xdr:col>
      <xdr:colOff>273983</xdr:colOff>
      <xdr:row>16</xdr:row>
      <xdr:rowOff>20684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487680</xdr:colOff>
      <xdr:row>2</xdr:row>
      <xdr:rowOff>546734</xdr:rowOff>
    </xdr:from>
    <xdr:to>
      <xdr:col>18</xdr:col>
      <xdr:colOff>456480</xdr:colOff>
      <xdr:row>16</xdr:row>
      <xdr:rowOff>16874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13334</xdr:colOff>
      <xdr:row>1</xdr:row>
      <xdr:rowOff>236220</xdr:rowOff>
    </xdr:from>
    <xdr:to>
      <xdr:col>10</xdr:col>
      <xdr:colOff>228599</xdr:colOff>
      <xdr:row>13</xdr:row>
      <xdr:rowOff>114300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40151</xdr:colOff>
      <xdr:row>9</xdr:row>
      <xdr:rowOff>6448</xdr:rowOff>
    </xdr:from>
    <xdr:to>
      <xdr:col>10</xdr:col>
      <xdr:colOff>38951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104635</xdr:colOff>
      <xdr:row>9</xdr:row>
      <xdr:rowOff>16601</xdr:rowOff>
    </xdr:from>
    <xdr:to>
      <xdr:col>18</xdr:col>
      <xdr:colOff>391555</xdr:colOff>
      <xdr:row>20</xdr:row>
      <xdr:rowOff>164921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287253</xdr:colOff>
      <xdr:row>9</xdr:row>
      <xdr:rowOff>96249</xdr:rowOff>
    </xdr:from>
    <xdr:to>
      <xdr:col>19</xdr:col>
      <xdr:colOff>330453</xdr:colOff>
      <xdr:row>9</xdr:row>
      <xdr:rowOff>139449</xdr:rowOff>
    </xdr:to>
    <xdr:sp macro="" textlink="">
      <xdr:nvSpPr>
        <xdr:cNvPr id="6" name="Romb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326478" y="2125074"/>
          <a:ext cx="43200" cy="43200"/>
        </a:xfrm>
        <a:prstGeom prst="diamond">
          <a:avLst/>
        </a:prstGeom>
        <a:noFill/>
        <a:ln w="9525">
          <a:solidFill>
            <a:srgbClr val="C100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142875</xdr:rowOff>
    </xdr:from>
    <xdr:to>
      <xdr:col>14</xdr:col>
      <xdr:colOff>442223</xdr:colOff>
      <xdr:row>11</xdr:row>
      <xdr:rowOff>123825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280C5EE9-40E4-4CEE-AEE9-A5ACE69ACE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</xdr:colOff>
      <xdr:row>2</xdr:row>
      <xdr:rowOff>38100</xdr:rowOff>
    </xdr:from>
    <xdr:to>
      <xdr:col>17</xdr:col>
      <xdr:colOff>188580</xdr:colOff>
      <xdr:row>16</xdr:row>
      <xdr:rowOff>110220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53440</xdr:rowOff>
    </xdr:from>
    <xdr:to>
      <xdr:col>15</xdr:col>
      <xdr:colOff>589935</xdr:colOff>
      <xdr:row>14</xdr:row>
      <xdr:rowOff>18880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491E9D7-0E42-4EF2-93DE-BC14B45943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28574</xdr:colOff>
      <xdr:row>2</xdr:row>
      <xdr:rowOff>53974</xdr:rowOff>
    </xdr:from>
    <xdr:to>
      <xdr:col>21</xdr:col>
      <xdr:colOff>4574</xdr:colOff>
      <xdr:row>14</xdr:row>
      <xdr:rowOff>19414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ACC35BC-D0AF-471F-8618-2680CB9701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563395</xdr:colOff>
      <xdr:row>1</xdr:row>
      <xdr:rowOff>317257</xdr:rowOff>
    </xdr:from>
    <xdr:to>
      <xdr:col>16</xdr:col>
      <xdr:colOff>99475</xdr:colOff>
      <xdr:row>15</xdr:row>
      <xdr:rowOff>69337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56197</xdr:colOff>
      <xdr:row>2</xdr:row>
      <xdr:rowOff>41910</xdr:rowOff>
    </xdr:from>
    <xdr:to>
      <xdr:col>19</xdr:col>
      <xdr:colOff>194257</xdr:colOff>
      <xdr:row>15</xdr:row>
      <xdr:rowOff>121650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10</xdr:col>
      <xdr:colOff>133350</xdr:colOff>
      <xdr:row>9</xdr:row>
      <xdr:rowOff>95250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B5D036F-A0D8-4734-9EFE-F48BDC1E13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584200</xdr:colOff>
      <xdr:row>2</xdr:row>
      <xdr:rowOff>15874</xdr:rowOff>
    </xdr:from>
    <xdr:to>
      <xdr:col>20</xdr:col>
      <xdr:colOff>376450</xdr:colOff>
      <xdr:row>13</xdr:row>
      <xdr:rowOff>131174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3</xdr:row>
      <xdr:rowOff>0</xdr:rowOff>
    </xdr:from>
    <xdr:to>
      <xdr:col>13</xdr:col>
      <xdr:colOff>139700</xdr:colOff>
      <xdr:row>13</xdr:row>
      <xdr:rowOff>152400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A8CFD054-023A-6570-2918-C5842A511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52450"/>
          <a:ext cx="1968500" cy="1968500"/>
        </a:xfrm>
        <a:prstGeom prst="rect">
          <a:avLst/>
        </a:prstGeom>
        <a:noFill/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4724</xdr:colOff>
      <xdr:row>7</xdr:row>
      <xdr:rowOff>46105</xdr:rowOff>
    </xdr:from>
    <xdr:to>
      <xdr:col>12</xdr:col>
      <xdr:colOff>149624</xdr:colOff>
      <xdr:row>16</xdr:row>
      <xdr:rowOff>148705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252539</xdr:colOff>
      <xdr:row>7</xdr:row>
      <xdr:rowOff>72052</xdr:rowOff>
    </xdr:from>
    <xdr:to>
      <xdr:col>15</xdr:col>
      <xdr:colOff>85499</xdr:colOff>
      <xdr:row>16</xdr:row>
      <xdr:rowOff>174652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</xdr:colOff>
      <xdr:row>2</xdr:row>
      <xdr:rowOff>63817</xdr:rowOff>
    </xdr:from>
    <xdr:to>
      <xdr:col>10</xdr:col>
      <xdr:colOff>273982</xdr:colOff>
      <xdr:row>14</xdr:row>
      <xdr:rowOff>29257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78104</xdr:colOff>
      <xdr:row>2</xdr:row>
      <xdr:rowOff>30480</xdr:rowOff>
    </xdr:from>
    <xdr:to>
      <xdr:col>18</xdr:col>
      <xdr:colOff>278129</xdr:colOff>
      <xdr:row>14</xdr:row>
      <xdr:rowOff>30480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F2325CD-1ADA-44C5-9C6B-EFE842BDF9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30480</xdr:colOff>
      <xdr:row>2</xdr:row>
      <xdr:rowOff>38100</xdr:rowOff>
    </xdr:from>
    <xdr:to>
      <xdr:col>13</xdr:col>
      <xdr:colOff>12005</xdr:colOff>
      <xdr:row>14</xdr:row>
      <xdr:rowOff>19617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22224</xdr:colOff>
      <xdr:row>2</xdr:row>
      <xdr:rowOff>41275</xdr:rowOff>
    </xdr:from>
    <xdr:to>
      <xdr:col>14</xdr:col>
      <xdr:colOff>15239</xdr:colOff>
      <xdr:row>13</xdr:row>
      <xdr:rowOff>174355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5F129651-47D8-424C-864A-BCB2577F24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591820</xdr:colOff>
      <xdr:row>5</xdr:row>
      <xdr:rowOff>17144</xdr:rowOff>
    </xdr:from>
    <xdr:to>
      <xdr:col>18</xdr:col>
      <xdr:colOff>477520</xdr:colOff>
      <xdr:row>24</xdr:row>
      <xdr:rowOff>171450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2A6DC37-8BD2-4168-B9ED-08DCD635F8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600075</xdr:colOff>
      <xdr:row>5</xdr:row>
      <xdr:rowOff>16509</xdr:rowOff>
    </xdr:from>
    <xdr:to>
      <xdr:col>23</xdr:col>
      <xdr:colOff>485775</xdr:colOff>
      <xdr:row>24</xdr:row>
      <xdr:rowOff>169545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AECC8EBB-2BF6-4B3F-A4E8-69FE4478E7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26670</xdr:colOff>
      <xdr:row>5</xdr:row>
      <xdr:rowOff>3810</xdr:rowOff>
    </xdr:from>
    <xdr:to>
      <xdr:col>28</xdr:col>
      <xdr:colOff>521970</xdr:colOff>
      <xdr:row>25</xdr:row>
      <xdr:rowOff>19050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1A7D4C6-52A2-48DC-AC6B-0552D9ECBB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2</xdr:row>
      <xdr:rowOff>155575</xdr:rowOff>
    </xdr:from>
    <xdr:to>
      <xdr:col>12</xdr:col>
      <xdr:colOff>352425</xdr:colOff>
      <xdr:row>17</xdr:row>
      <xdr:rowOff>155575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53844F65-B0D8-450E-829C-E661E4C922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3117</xdr:colOff>
      <xdr:row>2</xdr:row>
      <xdr:rowOff>125037</xdr:rowOff>
    </xdr:from>
    <xdr:to>
      <xdr:col>12</xdr:col>
      <xdr:colOff>311381</xdr:colOff>
      <xdr:row>17</xdr:row>
      <xdr:rowOff>99637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4FFCA46-48D5-4C73-BA7E-ADF904BB18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27305</xdr:colOff>
      <xdr:row>2</xdr:row>
      <xdr:rowOff>470535</xdr:rowOff>
    </xdr:from>
    <xdr:to>
      <xdr:col>19</xdr:col>
      <xdr:colOff>332105</xdr:colOff>
      <xdr:row>14</xdr:row>
      <xdr:rowOff>71485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8AFF7E2-A6BC-4348-8507-E675BB99C2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ADFEF42-5200-4630-A32B-7F190989EB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4CEBAB2-D96C-4A8E-A3E4-0C9B9B5DBB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3</xdr:row>
      <xdr:rowOff>0</xdr:rowOff>
    </xdr:from>
    <xdr:to>
      <xdr:col>14</xdr:col>
      <xdr:colOff>304800</xdr:colOff>
      <xdr:row>17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C8" sqref="C8"/>
    </sheetView>
  </sheetViews>
  <sheetFormatPr defaultColWidth="8.6640625" defaultRowHeight="14.4"/>
  <cols>
    <col min="1" max="1" width="2.33203125" customWidth="1"/>
    <col min="2" max="2" width="7.44140625" customWidth="1"/>
    <col min="3" max="3" width="131.6640625" customWidth="1"/>
  </cols>
  <sheetData>
    <row r="3" spans="1:6" ht="17.399999999999999">
      <c r="C3" s="38"/>
    </row>
    <row r="4" spans="1:6" ht="49.2" customHeight="1">
      <c r="B4" s="39" t="s">
        <v>0</v>
      </c>
      <c r="C4" s="40"/>
      <c r="D4" s="41"/>
      <c r="E4" s="41"/>
      <c r="F4" s="41"/>
    </row>
    <row r="5" spans="1:6">
      <c r="A5" s="42"/>
      <c r="B5">
        <v>1</v>
      </c>
      <c r="C5" s="73" t="s">
        <v>222</v>
      </c>
    </row>
    <row r="6" spans="1:6">
      <c r="B6">
        <v>2</v>
      </c>
      <c r="C6" s="74" t="s">
        <v>223</v>
      </c>
    </row>
    <row r="7" spans="1:6">
      <c r="B7">
        <v>3</v>
      </c>
      <c r="C7" s="73" t="s">
        <v>224</v>
      </c>
    </row>
    <row r="8" spans="1:6">
      <c r="B8">
        <v>4</v>
      </c>
      <c r="C8" s="74" t="s">
        <v>225</v>
      </c>
    </row>
    <row r="9" spans="1:6">
      <c r="B9">
        <v>5</v>
      </c>
      <c r="C9" s="75" t="s">
        <v>226</v>
      </c>
    </row>
    <row r="10" spans="1:6">
      <c r="B10">
        <v>6</v>
      </c>
      <c r="C10" s="74" t="s">
        <v>227</v>
      </c>
    </row>
    <row r="11" spans="1:6">
      <c r="B11">
        <v>7</v>
      </c>
      <c r="C11" s="74" t="s">
        <v>233</v>
      </c>
    </row>
    <row r="12" spans="1:6">
      <c r="B12">
        <v>8</v>
      </c>
      <c r="C12" s="74" t="s">
        <v>228</v>
      </c>
    </row>
    <row r="13" spans="1:6">
      <c r="B13">
        <v>9</v>
      </c>
      <c r="C13" s="74" t="s">
        <v>234</v>
      </c>
    </row>
    <row r="14" spans="1:6">
      <c r="B14">
        <v>10</v>
      </c>
      <c r="C14" s="74" t="s">
        <v>229</v>
      </c>
    </row>
    <row r="15" spans="1:6">
      <c r="B15">
        <v>11</v>
      </c>
      <c r="C15" s="73" t="s">
        <v>230</v>
      </c>
    </row>
    <row r="16" spans="1:6">
      <c r="B16">
        <v>12</v>
      </c>
      <c r="C16" s="73" t="s">
        <v>231</v>
      </c>
    </row>
    <row r="17" spans="2:3">
      <c r="B17">
        <v>13</v>
      </c>
      <c r="C17" s="74" t="s">
        <v>239</v>
      </c>
    </row>
    <row r="18" spans="2:3">
      <c r="B18">
        <v>14</v>
      </c>
      <c r="C18" s="73" t="s">
        <v>232</v>
      </c>
    </row>
    <row r="19" spans="2:3">
      <c r="B19" t="s">
        <v>1</v>
      </c>
      <c r="C19" s="73" t="s">
        <v>2</v>
      </c>
    </row>
    <row r="20" spans="2:3">
      <c r="B20" t="s">
        <v>3</v>
      </c>
      <c r="C20" s="73" t="s">
        <v>4</v>
      </c>
    </row>
    <row r="21" spans="2:3">
      <c r="B21" t="s">
        <v>5</v>
      </c>
      <c r="C21" s="73" t="s">
        <v>6</v>
      </c>
    </row>
    <row r="22" spans="2:3">
      <c r="B22" t="s">
        <v>7</v>
      </c>
      <c r="C22" s="73" t="s">
        <v>8</v>
      </c>
    </row>
    <row r="23" spans="2:3">
      <c r="B23" t="s">
        <v>9</v>
      </c>
      <c r="C23" s="73" t="s">
        <v>10</v>
      </c>
    </row>
    <row r="24" spans="2:3">
      <c r="B24" t="s">
        <v>11</v>
      </c>
      <c r="C24" s="73" t="s">
        <v>12</v>
      </c>
    </row>
    <row r="25" spans="2:3">
      <c r="B25" t="s">
        <v>221</v>
      </c>
      <c r="C25" s="74" t="s">
        <v>219</v>
      </c>
    </row>
  </sheetData>
  <phoneticPr fontId="72" type="noConversion"/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A'.LAZIO. ANNI 1881-2024. Valori assoluti "/>
    <hyperlink ref="C20" location="App_2!A1" display="Appendice 2. PIRAMIDI PER ETA' E PER GENERE. LAZIO. ANNI 1881, 1951 E 2024. Valori percentuali"/>
    <hyperlink ref="C21" location="App_3!A1" display="Appendice 3. SPERANZA DI VITA ALLA NASCITA. LAZIO. ANNI 1974-2025. Valori assoluti "/>
    <hyperlink ref="C22" location="App_4!A1" display="Appendice 4. NUMERO MEDIO DI FIGLI PER DONNA (TFT) E ETA' MEDIA AL PARTO. LAZIO. ANNI 1952-2025. Valori assoluti "/>
    <hyperlink ref="C23" location="App_5!A1" display="Appendice 5. POPOLAZIONE RESIDENTE IN ETA' DI 6 ANNI E OLTRE PER GRADO DI ISTRUZIONE. LAZIO. Censimenti popolazione 1951-2024"/>
    <hyperlink ref="C24" location="App_6!A1" display="Appendice 6. AZIENDE E RELATIVE SUPERFICI PER UBICAZIONE DEL CENTRO AZIENDALE IN LAZIO (Universo Italia). Censimenti Agricoltura 1961-2020"/>
    <hyperlink ref="C25" location="App_7!A1" display="Appendice 7. TASSO DI OCCUPAZIONE 15-64 ANNI. LAZIO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zoomScaleNormal="100" workbookViewId="0">
      <selection activeCell="H19" sqref="H19"/>
    </sheetView>
  </sheetViews>
  <sheetFormatPr defaultRowHeight="14.4"/>
  <cols>
    <col min="1" max="1" width="3.33203125" style="7" customWidth="1"/>
    <col min="2" max="2" width="6.33203125" style="20" customWidth="1"/>
    <col min="3" max="6" width="9.6640625" style="20" customWidth="1"/>
  </cols>
  <sheetData>
    <row r="1" spans="2:8">
      <c r="B1" s="28"/>
      <c r="C1" s="28"/>
      <c r="D1" s="28"/>
    </row>
    <row r="2" spans="2:8" ht="36">
      <c r="B2" s="29"/>
      <c r="C2" s="21" t="s">
        <v>193</v>
      </c>
      <c r="D2" s="21" t="s">
        <v>14</v>
      </c>
      <c r="E2" s="21" t="s">
        <v>194</v>
      </c>
      <c r="F2" s="21" t="s">
        <v>195</v>
      </c>
      <c r="H2" s="43" t="s">
        <v>222</v>
      </c>
    </row>
    <row r="3" spans="2:8">
      <c r="B3" s="30">
        <v>1871</v>
      </c>
      <c r="C3" s="31">
        <v>1.173</v>
      </c>
      <c r="D3" s="31">
        <v>28151</v>
      </c>
      <c r="E3" s="32">
        <f>100*C3/C$3</f>
        <v>100</v>
      </c>
      <c r="F3" s="32">
        <f>100*D3/D$3</f>
        <v>100</v>
      </c>
    </row>
    <row r="4" spans="2:8">
      <c r="B4" s="30">
        <v>1881</v>
      </c>
      <c r="C4" s="31">
        <v>1.2569999999999999</v>
      </c>
      <c r="D4" s="31">
        <v>29791</v>
      </c>
      <c r="E4" s="32">
        <f>100*C4/C$3</f>
        <v>107.16112531969308</v>
      </c>
      <c r="F4" s="32">
        <f>100*D4/D$3</f>
        <v>105.82572555149018</v>
      </c>
    </row>
    <row r="5" spans="2:8">
      <c r="B5" s="30"/>
      <c r="C5" s="33"/>
      <c r="D5" s="33"/>
      <c r="E5" s="32"/>
      <c r="F5" s="32"/>
    </row>
    <row r="6" spans="2:8">
      <c r="B6" s="30">
        <v>1901</v>
      </c>
      <c r="C6" s="31">
        <v>1.5860000000000001</v>
      </c>
      <c r="D6" s="31">
        <v>33778</v>
      </c>
      <c r="E6" s="32">
        <f t="shared" ref="E6:F10" si="0">100*C6/C$3</f>
        <v>135.20886615515769</v>
      </c>
      <c r="F6" s="32">
        <f t="shared" si="0"/>
        <v>119.98863273063124</v>
      </c>
    </row>
    <row r="7" spans="2:8">
      <c r="B7" s="30">
        <v>1911</v>
      </c>
      <c r="C7" s="31">
        <v>1.7709999999999999</v>
      </c>
      <c r="D7" s="31">
        <v>36921</v>
      </c>
      <c r="E7" s="32">
        <f t="shared" si="0"/>
        <v>150.98039215686273</v>
      </c>
      <c r="F7" s="32">
        <f t="shared" si="0"/>
        <v>131.15342261376151</v>
      </c>
    </row>
    <row r="8" spans="2:8">
      <c r="B8" s="30">
        <v>1921</v>
      </c>
      <c r="C8" s="31">
        <v>1.9970000000000001</v>
      </c>
      <c r="D8" s="31">
        <v>37856</v>
      </c>
      <c r="E8" s="32">
        <f t="shared" si="0"/>
        <v>170.24722932651324</v>
      </c>
      <c r="F8" s="32">
        <f t="shared" si="0"/>
        <v>134.47479663244644</v>
      </c>
    </row>
    <row r="9" spans="2:8">
      <c r="B9" s="34">
        <v>1931</v>
      </c>
      <c r="C9" s="31">
        <v>2.3490000000000002</v>
      </c>
      <c r="D9" s="31">
        <v>41043</v>
      </c>
      <c r="E9" s="32">
        <f t="shared" si="0"/>
        <v>200.25575447570336</v>
      </c>
      <c r="F9" s="32">
        <f t="shared" si="0"/>
        <v>145.79588646939717</v>
      </c>
    </row>
    <row r="10" spans="2:8">
      <c r="B10" s="34">
        <v>1936</v>
      </c>
      <c r="C10" s="31">
        <v>2.6549999999999998</v>
      </c>
      <c r="D10" s="31">
        <v>42399</v>
      </c>
      <c r="E10" s="32">
        <f t="shared" si="0"/>
        <v>226.34271099744245</v>
      </c>
      <c r="F10" s="32">
        <f t="shared" si="0"/>
        <v>150.61276686440979</v>
      </c>
    </row>
    <row r="11" spans="2:8">
      <c r="B11" s="30"/>
      <c r="C11" s="33"/>
      <c r="D11" s="33"/>
      <c r="E11" s="32"/>
      <c r="F11" s="32"/>
    </row>
    <row r="12" spans="2:8">
      <c r="B12" s="34">
        <v>1951</v>
      </c>
      <c r="C12" s="31">
        <v>3.3410000000000002</v>
      </c>
      <c r="D12" s="31">
        <v>47516</v>
      </c>
      <c r="E12" s="32">
        <f>100*C12/C$3</f>
        <v>284.82523444160273</v>
      </c>
      <c r="F12" s="32">
        <f>100*D12/D$3</f>
        <v>168.7897410393947</v>
      </c>
    </row>
    <row r="13" spans="2:8">
      <c r="B13" s="34">
        <v>1961</v>
      </c>
      <c r="C13" s="31">
        <v>3.9590000000000001</v>
      </c>
      <c r="D13" s="31">
        <v>50624</v>
      </c>
      <c r="E13" s="32">
        <f t="shared" ref="E13:F20" si="1">100*C13/C$3</f>
        <v>337.51065643648764</v>
      </c>
      <c r="F13" s="32">
        <f t="shared" si="1"/>
        <v>179.83020141380413</v>
      </c>
    </row>
    <row r="14" spans="2:8">
      <c r="B14" s="34">
        <v>1971</v>
      </c>
      <c r="C14" s="31">
        <v>4.6890000000000001</v>
      </c>
      <c r="D14" s="31">
        <v>54137</v>
      </c>
      <c r="E14" s="32">
        <f t="shared" si="1"/>
        <v>399.74424552429662</v>
      </c>
      <c r="F14" s="32">
        <f t="shared" si="1"/>
        <v>192.30933181769743</v>
      </c>
    </row>
    <row r="15" spans="2:8">
      <c r="B15" s="34">
        <v>1981</v>
      </c>
      <c r="C15" s="31">
        <v>5.0019999999999998</v>
      </c>
      <c r="D15" s="31">
        <v>56557</v>
      </c>
      <c r="E15" s="32">
        <f t="shared" si="1"/>
        <v>426.42796248934354</v>
      </c>
      <c r="F15" s="32">
        <f t="shared" si="1"/>
        <v>200.90582927782316</v>
      </c>
      <c r="H15" s="17" t="s">
        <v>15</v>
      </c>
    </row>
    <row r="16" spans="2:8">
      <c r="B16" s="34">
        <v>1991</v>
      </c>
      <c r="C16" s="31">
        <v>5.14</v>
      </c>
      <c r="D16" s="31">
        <v>56778.031000000003</v>
      </c>
      <c r="E16" s="32">
        <f t="shared" si="1"/>
        <v>438.19266837169647</v>
      </c>
      <c r="F16" s="32">
        <f t="shared" si="1"/>
        <v>201.69099143902528</v>
      </c>
      <c r="H16" s="17" t="s">
        <v>235</v>
      </c>
    </row>
    <row r="17" spans="2:8">
      <c r="B17" s="34">
        <v>2001</v>
      </c>
      <c r="C17" s="31">
        <v>5.1120000000000001</v>
      </c>
      <c r="D17" s="31">
        <v>56996</v>
      </c>
      <c r="E17" s="32">
        <f t="shared" si="1"/>
        <v>435.80562659846544</v>
      </c>
      <c r="F17" s="32">
        <f t="shared" si="1"/>
        <v>202.4652765443501</v>
      </c>
    </row>
    <row r="18" spans="2:8">
      <c r="B18" s="34">
        <v>2011</v>
      </c>
      <c r="C18" s="31">
        <v>5.5030000000000001</v>
      </c>
      <c r="D18" s="31">
        <v>59433.743999999999</v>
      </c>
      <c r="E18" s="32">
        <f t="shared" si="1"/>
        <v>469.13895993179875</v>
      </c>
      <c r="F18" s="32">
        <f t="shared" si="1"/>
        <v>211.12480551312564</v>
      </c>
    </row>
    <row r="19" spans="2:8">
      <c r="B19" s="34">
        <v>2021</v>
      </c>
      <c r="C19" s="31">
        <v>5.7149999999999999</v>
      </c>
      <c r="D19" s="31">
        <v>59030</v>
      </c>
      <c r="E19" s="32">
        <f t="shared" si="1"/>
        <v>487.21227621483376</v>
      </c>
      <c r="F19" s="32">
        <f t="shared" si="1"/>
        <v>209.69059713686903</v>
      </c>
      <c r="H19" s="15"/>
    </row>
    <row r="20" spans="2:8">
      <c r="B20" s="34">
        <v>2024</v>
      </c>
      <c r="C20" s="31">
        <v>5.7089999999999996</v>
      </c>
      <c r="D20" s="31">
        <v>58943</v>
      </c>
      <c r="E20" s="32">
        <f t="shared" si="1"/>
        <v>486.70076726342705</v>
      </c>
      <c r="F20" s="32">
        <f t="shared" si="1"/>
        <v>209.38154950090583</v>
      </c>
    </row>
  </sheetData>
  <pageMargins left="0.7" right="0.7" top="0.75" bottom="0.75" header="0.3" footer="0.3"/>
  <pageSetup paperSize="9" scale="8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opLeftCell="A3" zoomScaleNormal="100" workbookViewId="0">
      <selection activeCell="I22" sqref="I22"/>
    </sheetView>
  </sheetViews>
  <sheetFormatPr defaultColWidth="8.6640625" defaultRowHeight="12"/>
  <cols>
    <col min="1" max="1" width="3.33203125" style="18" customWidth="1"/>
    <col min="2" max="2" width="3.33203125" style="24" customWidth="1"/>
    <col min="3" max="3" width="6" style="23" bestFit="1" customWidth="1"/>
    <col min="4" max="7" width="8.33203125" style="24" customWidth="1"/>
    <col min="8" max="8" width="10.6640625" style="24" bestFit="1" customWidth="1"/>
    <col min="9" max="11" width="7.6640625" style="118" customWidth="1"/>
    <col min="12" max="12" width="8.6640625" style="109"/>
    <col min="13" max="16384" width="8.6640625" style="20"/>
  </cols>
  <sheetData>
    <row r="2" spans="2:13" ht="14.7" customHeight="1">
      <c r="B2" s="45"/>
      <c r="C2" s="234" t="s">
        <v>17</v>
      </c>
      <c r="D2" s="234"/>
      <c r="E2" s="234"/>
      <c r="F2" s="234"/>
      <c r="G2" s="234"/>
      <c r="I2" s="237" t="s">
        <v>18</v>
      </c>
      <c r="J2" s="238"/>
      <c r="K2" s="239"/>
    </row>
    <row r="3" spans="2:13" ht="53.7" customHeight="1">
      <c r="C3" s="25" t="s">
        <v>19</v>
      </c>
      <c r="D3" s="25" t="s">
        <v>20</v>
      </c>
      <c r="E3" s="25" t="s">
        <v>21</v>
      </c>
      <c r="F3" s="25" t="s">
        <v>22</v>
      </c>
      <c r="G3" s="25" t="s">
        <v>23</v>
      </c>
      <c r="I3" s="110"/>
      <c r="J3" s="111" t="s">
        <v>24</v>
      </c>
      <c r="K3" s="111" t="s">
        <v>14</v>
      </c>
      <c r="M3" s="43" t="s">
        <v>223</v>
      </c>
    </row>
    <row r="4" spans="2:13">
      <c r="C4" s="26">
        <v>1926</v>
      </c>
      <c r="D4" s="127">
        <v>9.560055223193741</v>
      </c>
      <c r="E4" s="127">
        <v>12.690750115048321</v>
      </c>
      <c r="F4" s="127">
        <v>-0.80901978831109067</v>
      </c>
      <c r="G4" s="127">
        <v>21.44178554993097</v>
      </c>
      <c r="I4" s="111" t="s">
        <v>25</v>
      </c>
      <c r="J4" s="112">
        <v>-4.7774786014231783</v>
      </c>
      <c r="K4" s="112">
        <v>-5.1860056371856853</v>
      </c>
      <c r="M4" s="22"/>
    </row>
    <row r="5" spans="2:13">
      <c r="C5" s="26">
        <v>1927</v>
      </c>
      <c r="D5" s="127">
        <v>12.81813241554207</v>
      </c>
      <c r="E5" s="127">
        <v>11.26483108414093</v>
      </c>
      <c r="F5" s="127">
        <v>-1.2014310297980255</v>
      </c>
      <c r="G5" s="127">
        <v>22.881532469884974</v>
      </c>
      <c r="I5" s="111" t="s">
        <v>26</v>
      </c>
      <c r="J5" s="112">
        <v>4.0727290367060762</v>
      </c>
      <c r="K5" s="112">
        <v>3.5610658215673934</v>
      </c>
      <c r="M5" s="22"/>
    </row>
    <row r="6" spans="2:13">
      <c r="C6" s="26">
        <v>1928</v>
      </c>
      <c r="D6" s="127">
        <v>12.269769100472496</v>
      </c>
      <c r="E6" s="127">
        <v>10.781403227244361</v>
      </c>
      <c r="F6" s="127">
        <v>-0.68200053490238033</v>
      </c>
      <c r="G6" s="127">
        <v>22.369171792814477</v>
      </c>
      <c r="I6" s="111" t="s">
        <v>23</v>
      </c>
      <c r="J6" s="112">
        <v>-1.6259042524061003</v>
      </c>
      <c r="K6" s="112">
        <v>-2.3619615210242557</v>
      </c>
      <c r="M6" s="22"/>
    </row>
    <row r="7" spans="2:13">
      <c r="C7" s="26">
        <v>1929</v>
      </c>
      <c r="D7" s="127">
        <v>10.764065654349162</v>
      </c>
      <c r="E7" s="127">
        <v>11.49784955674537</v>
      </c>
      <c r="F7" s="127">
        <v>-0.95628894935486697</v>
      </c>
      <c r="G7" s="127">
        <v>21.305626261739665</v>
      </c>
      <c r="I7" s="113"/>
      <c r="J7" s="114"/>
      <c r="K7" s="114"/>
      <c r="M7" s="22"/>
    </row>
    <row r="8" spans="2:13">
      <c r="C8" s="26">
        <v>1930</v>
      </c>
      <c r="D8" s="127">
        <v>14.575589938629095</v>
      </c>
      <c r="E8" s="127">
        <v>11.851931886939234</v>
      </c>
      <c r="F8" s="127">
        <v>-0.43780793499870341</v>
      </c>
      <c r="G8" s="127">
        <v>25.989713890569625</v>
      </c>
      <c r="I8" s="113"/>
      <c r="J8" s="114"/>
      <c r="K8" s="114"/>
      <c r="M8" s="22"/>
    </row>
    <row r="9" spans="2:13">
      <c r="C9" s="27">
        <v>1931</v>
      </c>
      <c r="D9" s="127">
        <v>12.429544487015752</v>
      </c>
      <c r="E9" s="127">
        <v>7.1707109408258836</v>
      </c>
      <c r="F9" s="127">
        <v>-8.9399744572158362E-3</v>
      </c>
      <c r="G9" s="127">
        <v>19.591315453384418</v>
      </c>
      <c r="I9" s="113"/>
      <c r="J9" s="114"/>
      <c r="K9" s="114"/>
      <c r="M9" s="22"/>
    </row>
    <row r="10" spans="2:13">
      <c r="C10" s="26">
        <v>1932</v>
      </c>
      <c r="D10" s="127">
        <v>10.439797527176168</v>
      </c>
      <c r="E10" s="127">
        <v>11.056758775205378</v>
      </c>
      <c r="F10" s="127">
        <v>0.31657123890133598</v>
      </c>
      <c r="G10" s="127">
        <v>21.813127541282881</v>
      </c>
      <c r="I10" s="115"/>
      <c r="J10" s="140"/>
      <c r="K10" s="114"/>
      <c r="M10" s="22"/>
    </row>
    <row r="11" spans="2:13">
      <c r="C11" s="26">
        <v>1933</v>
      </c>
      <c r="D11" s="127">
        <v>11.793315529659303</v>
      </c>
      <c r="E11" s="127">
        <v>15.223355183296917</v>
      </c>
      <c r="F11" s="127">
        <v>0.23913571255159019</v>
      </c>
      <c r="G11" s="127">
        <v>27.25580642550781</v>
      </c>
      <c r="I11" s="113"/>
      <c r="J11" s="140"/>
      <c r="K11" s="114"/>
      <c r="M11" s="22"/>
    </row>
    <row r="12" spans="2:13" ht="14.4">
      <c r="C12" s="26">
        <v>1934</v>
      </c>
      <c r="D12" s="127">
        <v>12.258153676064124</v>
      </c>
      <c r="E12" s="127">
        <v>16.389481165600568</v>
      </c>
      <c r="F12" s="127">
        <v>3.3957198136302616E-2</v>
      </c>
      <c r="G12" s="127">
        <v>28.681592039800993</v>
      </c>
      <c r="I12" s="116"/>
      <c r="J12" s="141"/>
      <c r="K12" s="116"/>
      <c r="M12" s="22"/>
    </row>
    <row r="13" spans="2:13">
      <c r="C13" s="26">
        <v>1935</v>
      </c>
      <c r="D13" s="127">
        <v>11.254915567892668</v>
      </c>
      <c r="E13" s="127">
        <v>14.131775772997146</v>
      </c>
      <c r="F13" s="127">
        <v>0.3365718251214434</v>
      </c>
      <c r="G13" s="127">
        <v>25.723263166011257</v>
      </c>
      <c r="I13" s="235"/>
      <c r="J13" s="235"/>
      <c r="K13" s="235"/>
      <c r="M13" s="22"/>
    </row>
    <row r="14" spans="2:13">
      <c r="C14" s="26">
        <v>1936</v>
      </c>
      <c r="D14" s="127">
        <v>10.850470809792844</v>
      </c>
      <c r="E14" s="127">
        <v>5.0274952919020715</v>
      </c>
      <c r="F14" s="127">
        <v>-0.14613935969868172</v>
      </c>
      <c r="G14" s="127">
        <v>15.731826741996233</v>
      </c>
      <c r="I14" s="117"/>
      <c r="J14" s="117"/>
      <c r="K14" s="117"/>
      <c r="M14" s="22"/>
    </row>
    <row r="15" spans="2:13">
      <c r="C15" s="26">
        <v>1937</v>
      </c>
      <c r="D15" s="127">
        <v>11.420601811853569</v>
      </c>
      <c r="E15" s="127">
        <v>10.618227148181974</v>
      </c>
      <c r="F15" s="127">
        <v>-0.4894966799140974</v>
      </c>
      <c r="G15" s="127">
        <v>21.549332280121448</v>
      </c>
      <c r="I15" s="113"/>
      <c r="J15" s="114"/>
      <c r="K15" s="114"/>
      <c r="M15" s="22"/>
    </row>
    <row r="16" spans="2:13">
      <c r="C16" s="26">
        <v>1938</v>
      </c>
      <c r="D16" s="127">
        <v>12.214603005073187</v>
      </c>
      <c r="E16" s="127">
        <v>7.7153676238561069</v>
      </c>
      <c r="F16" s="127">
        <v>-0.37539141199601916</v>
      </c>
      <c r="G16" s="127">
        <v>19.554579216933273</v>
      </c>
      <c r="I16" s="113"/>
      <c r="J16" s="114"/>
      <c r="K16" s="114"/>
      <c r="M16" s="22"/>
    </row>
    <row r="17" spans="3:17">
      <c r="C17" s="26">
        <v>1939</v>
      </c>
      <c r="D17" s="127">
        <v>12.979012964687344</v>
      </c>
      <c r="E17" s="127">
        <v>9.096769572380202</v>
      </c>
      <c r="F17" s="127">
        <v>1.1148914834180934</v>
      </c>
      <c r="G17" s="127">
        <v>23.190674020485638</v>
      </c>
      <c r="I17" s="113"/>
      <c r="J17" s="114"/>
      <c r="K17" s="114"/>
    </row>
    <row r="18" spans="3:17">
      <c r="C18" s="26">
        <v>1940</v>
      </c>
      <c r="D18" s="127">
        <v>12.326928046230824</v>
      </c>
      <c r="E18" s="127">
        <v>7.9670652352650979</v>
      </c>
      <c r="F18" s="127">
        <v>2.010970424487303</v>
      </c>
      <c r="G18" s="127">
        <v>22.304963705983226</v>
      </c>
      <c r="I18" s="113"/>
      <c r="J18" s="114"/>
      <c r="K18" s="114"/>
      <c r="M18" s="35" t="s">
        <v>27</v>
      </c>
      <c r="N18" s="35"/>
      <c r="O18" s="35"/>
      <c r="P18" s="35"/>
      <c r="Q18" s="35"/>
    </row>
    <row r="19" spans="3:17">
      <c r="C19" s="27">
        <v>1941</v>
      </c>
      <c r="D19" s="127">
        <v>10.319153855045661</v>
      </c>
      <c r="E19" s="127">
        <v>8.3060917812969617</v>
      </c>
      <c r="F19" s="127">
        <v>0.5059530690093631</v>
      </c>
      <c r="G19" s="127">
        <v>19.131198705351984</v>
      </c>
      <c r="I19" s="113"/>
      <c r="J19" s="114"/>
      <c r="K19" s="114"/>
      <c r="M19" s="35" t="s">
        <v>16</v>
      </c>
    </row>
    <row r="20" spans="3:17">
      <c r="C20" s="26">
        <v>1942</v>
      </c>
      <c r="D20" s="127">
        <v>9.1216631392093941</v>
      </c>
      <c r="E20" s="127">
        <v>13.021096470266947</v>
      </c>
      <c r="F20" s="127">
        <v>0.2710452652420291</v>
      </c>
      <c r="G20" s="127">
        <v>22.413804874718373</v>
      </c>
      <c r="M20" s="22"/>
    </row>
    <row r="21" spans="3:17">
      <c r="C21" s="26">
        <v>1943</v>
      </c>
      <c r="D21" s="127">
        <v>6.6363412284043291</v>
      </c>
      <c r="E21" s="127">
        <v>5.1631299437560223</v>
      </c>
      <c r="F21" s="127">
        <v>0</v>
      </c>
      <c r="G21" s="127">
        <v>11.79947117216035</v>
      </c>
      <c r="M21" s="22"/>
    </row>
    <row r="22" spans="3:17">
      <c r="C22" s="26">
        <v>1944</v>
      </c>
      <c r="D22" s="127">
        <v>-0.66537196830931522</v>
      </c>
      <c r="E22" s="127">
        <v>-2.1722243064904112</v>
      </c>
      <c r="F22" s="127">
        <v>0</v>
      </c>
      <c r="G22" s="127">
        <v>-2.8375962747997265</v>
      </c>
      <c r="M22" s="22"/>
    </row>
    <row r="23" spans="3:17">
      <c r="C23" s="26">
        <v>1945</v>
      </c>
      <c r="D23" s="127">
        <v>5.2370703710950233</v>
      </c>
      <c r="E23" s="127">
        <v>-3.7187764951411988</v>
      </c>
      <c r="F23" s="127">
        <v>0</v>
      </c>
      <c r="G23" s="127">
        <v>1.5182938759538251</v>
      </c>
      <c r="I23" s="233"/>
      <c r="J23" s="236"/>
      <c r="K23" s="236"/>
      <c r="L23" s="108"/>
      <c r="M23" s="22"/>
      <c r="P23" s="70"/>
    </row>
    <row r="24" spans="3:17">
      <c r="C24" s="26">
        <v>1946</v>
      </c>
      <c r="D24" s="127">
        <v>12.363714255114061</v>
      </c>
      <c r="E24" s="127">
        <v>7.6771982435471777</v>
      </c>
      <c r="F24" s="127">
        <v>-0.84566777337474552</v>
      </c>
      <c r="G24" s="127">
        <v>19.195244725286493</v>
      </c>
      <c r="I24" s="233"/>
      <c r="J24" s="107"/>
      <c r="K24" s="107"/>
      <c r="L24" s="107"/>
      <c r="M24" s="22"/>
    </row>
    <row r="25" spans="3:17">
      <c r="C25" s="26">
        <v>1947</v>
      </c>
      <c r="D25" s="127">
        <v>12.922146460914906</v>
      </c>
      <c r="E25" s="127">
        <v>5.8301492474298628</v>
      </c>
      <c r="F25" s="127">
        <v>-2.2269954191382917</v>
      </c>
      <c r="G25" s="127">
        <v>16.525300289206477</v>
      </c>
      <c r="I25" s="108"/>
      <c r="J25" s="119"/>
      <c r="K25" s="119"/>
      <c r="L25" s="120"/>
      <c r="M25" s="22"/>
    </row>
    <row r="26" spans="3:17">
      <c r="C26" s="26">
        <v>1948</v>
      </c>
      <c r="D26" s="127">
        <v>12.411511330295275</v>
      </c>
      <c r="E26" s="127">
        <v>6.0559335788750861</v>
      </c>
      <c r="F26" s="127">
        <v>-1.7638429365128909</v>
      </c>
      <c r="G26" s="127">
        <v>16.70360197265747</v>
      </c>
      <c r="I26" s="121"/>
      <c r="J26" s="122"/>
      <c r="K26" s="122"/>
      <c r="L26" s="123"/>
      <c r="M26" s="22"/>
    </row>
    <row r="27" spans="3:17">
      <c r="C27" s="26">
        <v>1949</v>
      </c>
      <c r="D27" s="127">
        <v>10.876946433334016</v>
      </c>
      <c r="E27" s="127">
        <v>2.215087294585889</v>
      </c>
      <c r="F27" s="127">
        <v>-1.4457460558439159</v>
      </c>
      <c r="G27" s="127">
        <v>11.64628767207599</v>
      </c>
      <c r="I27" s="121"/>
      <c r="J27" s="122"/>
      <c r="K27" s="122"/>
      <c r="L27" s="123"/>
      <c r="M27" s="22"/>
    </row>
    <row r="28" spans="3:17">
      <c r="C28" s="26">
        <v>1950</v>
      </c>
      <c r="D28" s="127">
        <v>10.825527524327823</v>
      </c>
      <c r="E28" s="127">
        <v>4.26945720123814</v>
      </c>
      <c r="F28" s="127">
        <v>-1.4587590281009124</v>
      </c>
      <c r="G28" s="127">
        <v>13.636225697465051</v>
      </c>
      <c r="L28" s="123"/>
      <c r="M28" s="22"/>
    </row>
    <row r="29" spans="3:17">
      <c r="C29" s="27">
        <v>1951</v>
      </c>
      <c r="D29" s="127">
        <v>9.2586052080215513</v>
      </c>
      <c r="E29" s="127">
        <v>5.3489973061957494</v>
      </c>
      <c r="F29" s="127">
        <v>-2.048488476504041</v>
      </c>
      <c r="G29" s="127">
        <v>12.559114037713259</v>
      </c>
      <c r="L29" s="123"/>
      <c r="M29" s="22"/>
    </row>
    <row r="30" spans="3:17">
      <c r="C30" s="26">
        <v>1952</v>
      </c>
      <c r="D30" s="127">
        <v>9.2907095873732342</v>
      </c>
      <c r="E30" s="127">
        <v>4.0077803679341937</v>
      </c>
      <c r="F30" s="127">
        <v>-2.6928387949338521</v>
      </c>
      <c r="G30" s="127">
        <v>10.605651160373576</v>
      </c>
      <c r="L30" s="121"/>
      <c r="M30" s="22"/>
    </row>
    <row r="31" spans="3:17">
      <c r="C31" s="26">
        <v>1953</v>
      </c>
      <c r="D31" s="127">
        <v>9.2691981642257879</v>
      </c>
      <c r="E31" s="127">
        <v>7.158057821041246</v>
      </c>
      <c r="F31" s="127">
        <v>-1.4466953140986292</v>
      </c>
      <c r="G31" s="127">
        <v>14.980560671168407</v>
      </c>
      <c r="L31" s="121"/>
      <c r="M31" s="22"/>
    </row>
    <row r="32" spans="3:17">
      <c r="C32" s="26">
        <v>1954</v>
      </c>
      <c r="D32" s="127">
        <v>10.826367944851357</v>
      </c>
      <c r="E32" s="127">
        <v>5.9471492172913969</v>
      </c>
      <c r="F32" s="127">
        <v>-2.0376274594284074</v>
      </c>
      <c r="G32" s="127">
        <v>14.735889702714347</v>
      </c>
      <c r="I32" s="121"/>
      <c r="J32" s="121"/>
      <c r="K32" s="121"/>
      <c r="L32" s="121"/>
      <c r="M32" s="22"/>
    </row>
    <row r="33" spans="3:13">
      <c r="C33" s="26">
        <v>1955</v>
      </c>
      <c r="D33" s="127">
        <v>10.655881190355187</v>
      </c>
      <c r="E33" s="127">
        <v>6.066689254051612</v>
      </c>
      <c r="F33" s="127">
        <v>-2.8107177141566435</v>
      </c>
      <c r="G33" s="127">
        <v>13.911852730250157</v>
      </c>
      <c r="M33" s="22"/>
    </row>
    <row r="34" spans="3:13">
      <c r="C34" s="26">
        <v>1956</v>
      </c>
      <c r="D34" s="127">
        <v>9.6273774816048867</v>
      </c>
      <c r="E34" s="127">
        <v>6.9285020130501183</v>
      </c>
      <c r="F34" s="127">
        <v>-3.7828682493405523</v>
      </c>
      <c r="G34" s="127">
        <v>12.773011245314452</v>
      </c>
      <c r="M34" s="22"/>
    </row>
    <row r="35" spans="3:13">
      <c r="C35" s="26">
        <v>1957</v>
      </c>
      <c r="D35" s="127">
        <v>9.9838811026418597</v>
      </c>
      <c r="E35" s="127">
        <v>6.646449744556457</v>
      </c>
      <c r="F35" s="127">
        <v>-3.3404365762369208</v>
      </c>
      <c r="G35" s="127">
        <v>13.289894270961398</v>
      </c>
      <c r="M35" s="22"/>
    </row>
    <row r="36" spans="3:13">
      <c r="C36" s="26">
        <v>1958</v>
      </c>
      <c r="D36" s="127">
        <v>10.550213172299705</v>
      </c>
      <c r="E36" s="127">
        <v>5.0655656126854334</v>
      </c>
      <c r="F36" s="127">
        <v>-2.2576089734106226</v>
      </c>
      <c r="G36" s="127">
        <v>13.358169811574516</v>
      </c>
      <c r="M36" s="22"/>
    </row>
    <row r="37" spans="3:13">
      <c r="C37" s="26">
        <v>1959</v>
      </c>
      <c r="D37" s="127">
        <v>10.963053015487077</v>
      </c>
      <c r="E37" s="127">
        <v>8.3653998625720174</v>
      </c>
      <c r="F37" s="127">
        <v>-1.9905914688937045</v>
      </c>
      <c r="G37" s="127">
        <v>17.337861409165388</v>
      </c>
      <c r="M37" s="22"/>
    </row>
    <row r="38" spans="3:13">
      <c r="C38" s="26">
        <v>1960</v>
      </c>
      <c r="D38" s="127">
        <v>10.916365613953307</v>
      </c>
      <c r="E38" s="127">
        <v>9.1204081368397869</v>
      </c>
      <c r="F38" s="127">
        <v>-2.7002809825324685</v>
      </c>
      <c r="G38" s="127">
        <v>17.336492768260626</v>
      </c>
      <c r="M38" s="22"/>
    </row>
    <row r="39" spans="3:13">
      <c r="C39" s="27">
        <v>1961</v>
      </c>
      <c r="D39" s="127">
        <v>11.537729021445168</v>
      </c>
      <c r="E39" s="127">
        <v>18.120341802206735</v>
      </c>
      <c r="F39" s="127">
        <v>-2.5574220089132669</v>
      </c>
      <c r="G39" s="127">
        <v>27.100648814738634</v>
      </c>
      <c r="M39" s="22"/>
    </row>
    <row r="40" spans="3:13">
      <c r="C40" s="26">
        <v>1962</v>
      </c>
      <c r="D40" s="127">
        <v>11.010837979072349</v>
      </c>
      <c r="E40" s="127">
        <v>9.4466270063980247</v>
      </c>
      <c r="F40" s="127">
        <v>-1.8667764183534752</v>
      </c>
      <c r="G40" s="127">
        <v>18.590688567116899</v>
      </c>
      <c r="M40" s="22"/>
    </row>
    <row r="41" spans="3:13">
      <c r="C41" s="26">
        <v>1963</v>
      </c>
      <c r="D41" s="127">
        <v>11.634108679134293</v>
      </c>
      <c r="E41" s="127">
        <v>14.5854065050614</v>
      </c>
      <c r="F41" s="127">
        <v>-0.65687884506973215</v>
      </c>
      <c r="G41" s="127">
        <v>25.562636339125959</v>
      </c>
      <c r="M41" s="22"/>
    </row>
    <row r="42" spans="3:13">
      <c r="C42" s="26">
        <v>1964</v>
      </c>
      <c r="D42" s="127">
        <v>12.987994129393932</v>
      </c>
      <c r="E42" s="127">
        <v>9.1665664172461092</v>
      </c>
      <c r="F42" s="127">
        <v>-0.93376320284868752</v>
      </c>
      <c r="G42" s="127">
        <v>21.220797343791354</v>
      </c>
      <c r="M42" s="22"/>
    </row>
    <row r="43" spans="3:13">
      <c r="C43" s="26">
        <v>1965</v>
      </c>
      <c r="D43" s="127">
        <v>11.800928277018649</v>
      </c>
      <c r="E43" s="127">
        <v>6.1025356370980122</v>
      </c>
      <c r="F43" s="127">
        <v>-1.3891086887201352</v>
      </c>
      <c r="G43" s="127">
        <v>16.514355225396525</v>
      </c>
      <c r="M43" s="22"/>
    </row>
    <row r="44" spans="3:13">
      <c r="C44" s="26">
        <v>1966</v>
      </c>
      <c r="D44" s="127">
        <v>11.665661112915952</v>
      </c>
      <c r="E44" s="127">
        <v>5.1531535712628207</v>
      </c>
      <c r="F44" s="127">
        <v>-1.7807583422286164</v>
      </c>
      <c r="G44" s="127">
        <v>15.038056341950155</v>
      </c>
      <c r="M44" s="22"/>
    </row>
    <row r="45" spans="3:13">
      <c r="C45" s="26">
        <v>1967</v>
      </c>
      <c r="D45" s="127">
        <v>10.38244385386607</v>
      </c>
      <c r="E45" s="127">
        <v>5.9046684840258692</v>
      </c>
      <c r="F45" s="127">
        <v>-1.2450811538329931</v>
      </c>
      <c r="G45" s="127">
        <v>15.042031184058946</v>
      </c>
      <c r="M45" s="22"/>
    </row>
    <row r="46" spans="3:13">
      <c r="C46" s="26">
        <v>1968</v>
      </c>
      <c r="D46" s="127">
        <v>9.5735341992119523</v>
      </c>
      <c r="E46" s="127">
        <v>5.0697679639878315</v>
      </c>
      <c r="F46" s="127">
        <v>-0.95306518786273164</v>
      </c>
      <c r="G46" s="127">
        <v>13.690236975337053</v>
      </c>
      <c r="M46" s="22"/>
    </row>
    <row r="47" spans="3:13">
      <c r="C47" s="26">
        <v>1969</v>
      </c>
      <c r="D47" s="127">
        <v>9.5554695705046697</v>
      </c>
      <c r="E47" s="127">
        <v>5.3496213586866403</v>
      </c>
      <c r="F47" s="127">
        <v>-0.23923497871869989</v>
      </c>
      <c r="G47" s="127">
        <v>14.665855950472611</v>
      </c>
      <c r="M47" s="22"/>
    </row>
    <row r="48" spans="3:13">
      <c r="C48" s="26">
        <v>1970</v>
      </c>
      <c r="D48" s="127">
        <v>9.498105648216697</v>
      </c>
      <c r="E48" s="127">
        <v>4.7485084701476286</v>
      </c>
      <c r="F48" s="127">
        <v>9.2322431738013327E-2</v>
      </c>
      <c r="G48" s="127">
        <v>14.338936550102339</v>
      </c>
      <c r="M48" s="22"/>
    </row>
    <row r="49" spans="3:13">
      <c r="C49" s="27">
        <v>1971</v>
      </c>
      <c r="D49" s="127">
        <v>9.1376961496178168</v>
      </c>
      <c r="E49" s="127">
        <v>1.9394171302953922</v>
      </c>
      <c r="F49" s="127">
        <v>-0.10660145031594889</v>
      </c>
      <c r="G49" s="127">
        <v>10.970511829597259</v>
      </c>
      <c r="M49" s="22"/>
    </row>
    <row r="50" spans="3:13">
      <c r="C50" s="26">
        <v>1972</v>
      </c>
      <c r="D50" s="127">
        <v>9.1612906916714092</v>
      </c>
      <c r="E50" s="127">
        <v>-0.61573908342385264</v>
      </c>
      <c r="F50" s="127">
        <v>0.13497102413661188</v>
      </c>
      <c r="G50" s="127">
        <v>8.680522632384168</v>
      </c>
      <c r="M50" s="22"/>
    </row>
    <row r="51" spans="3:13">
      <c r="C51" s="26">
        <v>1973</v>
      </c>
      <c r="D51" s="127">
        <v>8.39086435829058</v>
      </c>
      <c r="E51" s="127">
        <v>4.4443208628420843</v>
      </c>
      <c r="F51" s="127">
        <v>0.16851400759572166</v>
      </c>
      <c r="G51" s="127">
        <v>13.003699228728387</v>
      </c>
      <c r="M51" s="22"/>
    </row>
    <row r="52" spans="3:13">
      <c r="C52" s="26">
        <v>1974</v>
      </c>
      <c r="D52" s="127">
        <v>8.1412985427316809</v>
      </c>
      <c r="E52" s="127">
        <v>3.2603453325339111</v>
      </c>
      <c r="F52" s="127">
        <v>-0.16239347606562402</v>
      </c>
      <c r="G52" s="127">
        <v>11.239250399199967</v>
      </c>
      <c r="M52" s="22"/>
    </row>
    <row r="53" spans="3:13">
      <c r="C53" s="26">
        <v>1975</v>
      </c>
      <c r="D53" s="127">
        <v>6.5724418712427006</v>
      </c>
      <c r="E53" s="127">
        <v>2.1514983524046665</v>
      </c>
      <c r="F53" s="127">
        <v>0.2140363513318041</v>
      </c>
      <c r="G53" s="127">
        <v>8.9379765749791709</v>
      </c>
      <c r="M53" s="22"/>
    </row>
    <row r="54" spans="3:13">
      <c r="C54" s="26">
        <v>1976</v>
      </c>
      <c r="D54" s="127">
        <v>5.7852821847911882</v>
      </c>
      <c r="E54" s="127">
        <v>1.053042161613204</v>
      </c>
      <c r="F54" s="127">
        <v>0.19635765759032911</v>
      </c>
      <c r="G54" s="127">
        <v>7.034682003994722</v>
      </c>
      <c r="M54" s="22"/>
    </row>
    <row r="55" spans="3:13">
      <c r="C55" s="26">
        <v>1977</v>
      </c>
      <c r="D55" s="127">
        <v>4.7690523223080801</v>
      </c>
      <c r="E55" s="127">
        <v>1.787631458528385</v>
      </c>
      <c r="F55" s="127">
        <v>0.24400843792981941</v>
      </c>
      <c r="G55" s="127">
        <v>6.8006922187662839</v>
      </c>
      <c r="M55" s="22"/>
    </row>
    <row r="56" spans="3:13">
      <c r="C56" s="26">
        <v>1978</v>
      </c>
      <c r="D56" s="127">
        <v>4.2243581510832486</v>
      </c>
      <c r="E56" s="127">
        <v>2.5170049644810826</v>
      </c>
      <c r="F56" s="127">
        <v>0.21840356708283779</v>
      </c>
      <c r="G56" s="127">
        <v>6.9597666826471691</v>
      </c>
      <c r="M56" s="22"/>
    </row>
    <row r="57" spans="3:13">
      <c r="C57" s="26">
        <v>1979</v>
      </c>
      <c r="D57" s="127">
        <v>3.5589235898379856</v>
      </c>
      <c r="E57" s="127">
        <v>0.55574177673950653</v>
      </c>
      <c r="F57" s="127">
        <v>0.17047046523626633</v>
      </c>
      <c r="G57" s="127">
        <v>4.2851358318137587</v>
      </c>
      <c r="M57" s="22"/>
    </row>
    <row r="58" spans="3:13">
      <c r="C58" s="26">
        <v>1980</v>
      </c>
      <c r="D58" s="127">
        <v>2.7057738068283537</v>
      </c>
      <c r="E58" s="127">
        <v>2.1547389748603409</v>
      </c>
      <c r="F58" s="127">
        <v>0.30744691244279426</v>
      </c>
      <c r="G58" s="127">
        <v>5.1679596941314889</v>
      </c>
      <c r="M58" s="22"/>
    </row>
    <row r="59" spans="3:13">
      <c r="C59" s="27">
        <v>1981</v>
      </c>
      <c r="D59" s="127">
        <v>2.6251510418142621</v>
      </c>
      <c r="E59" s="127">
        <v>1.0996875473452938</v>
      </c>
      <c r="F59" s="127">
        <v>0.29459850339554317</v>
      </c>
      <c r="G59" s="127">
        <v>4.0194370925550995</v>
      </c>
      <c r="M59" s="22"/>
    </row>
    <row r="60" spans="3:13">
      <c r="C60" s="26">
        <v>1982</v>
      </c>
      <c r="D60" s="127">
        <v>2.5415416276767298</v>
      </c>
      <c r="E60" s="127">
        <v>1.350431073810322</v>
      </c>
      <c r="F60" s="127">
        <v>0.23818218081840833</v>
      </c>
      <c r="G60" s="127">
        <v>4.1301548823054599</v>
      </c>
      <c r="M60" s="22"/>
    </row>
    <row r="61" spans="3:13">
      <c r="C61" s="26">
        <v>1983</v>
      </c>
      <c r="D61" s="127">
        <v>1.8158321985625541</v>
      </c>
      <c r="E61" s="127">
        <v>3.0614688146686295</v>
      </c>
      <c r="F61" s="127">
        <v>0.42376712862257482</v>
      </c>
      <c r="G61" s="127">
        <v>5.3010681418537589</v>
      </c>
      <c r="M61" s="22"/>
    </row>
    <row r="62" spans="3:13">
      <c r="C62" s="26">
        <v>1984</v>
      </c>
      <c r="D62" s="127">
        <v>1.767593134289879</v>
      </c>
      <c r="E62" s="127">
        <v>1.8110244028200577</v>
      </c>
      <c r="F62" s="127">
        <v>0.26931352814604009</v>
      </c>
      <c r="G62" s="127">
        <v>3.8479310652559766</v>
      </c>
      <c r="M62" s="22"/>
    </row>
    <row r="63" spans="3:13">
      <c r="C63" s="26">
        <v>1985</v>
      </c>
      <c r="D63" s="127">
        <v>1.2279592681362763</v>
      </c>
      <c r="E63" s="127">
        <v>2.0076441947484076</v>
      </c>
      <c r="F63" s="127">
        <v>0.17954702342475665</v>
      </c>
      <c r="G63" s="127">
        <v>3.4151504863094408</v>
      </c>
      <c r="M63" s="22"/>
    </row>
    <row r="64" spans="3:13">
      <c r="C64" s="26">
        <v>1986</v>
      </c>
      <c r="D64" s="127">
        <v>1.0217973237392219</v>
      </c>
      <c r="E64" s="127">
        <v>0.73597023453108823</v>
      </c>
      <c r="F64" s="127">
        <v>0.22408528180844714</v>
      </c>
      <c r="G64" s="127">
        <v>1.9818528400787572</v>
      </c>
      <c r="M64" s="22"/>
    </row>
    <row r="65" spans="3:13">
      <c r="C65" s="26">
        <v>1987</v>
      </c>
      <c r="D65" s="127">
        <v>1.1456120530271023</v>
      </c>
      <c r="E65" s="127">
        <v>1.3333011992726553</v>
      </c>
      <c r="F65" s="127">
        <v>1.1702044464030921</v>
      </c>
      <c r="G65" s="127">
        <v>3.6491176987028497</v>
      </c>
      <c r="M65" s="22"/>
    </row>
    <row r="66" spans="3:13">
      <c r="C66" s="26">
        <v>1988</v>
      </c>
      <c r="D66" s="127">
        <v>1.4023775451582252</v>
      </c>
      <c r="E66" s="127">
        <v>0.53877205898660996</v>
      </c>
      <c r="F66" s="127">
        <v>0.80138663637243301</v>
      </c>
      <c r="G66" s="127">
        <v>2.7425362405172682</v>
      </c>
      <c r="M66" s="22"/>
    </row>
    <row r="67" spans="3:13">
      <c r="C67" s="26">
        <v>1989</v>
      </c>
      <c r="D67" s="127">
        <v>0.97666527744450471</v>
      </c>
      <c r="E67" s="127">
        <v>0.92144883633797903</v>
      </c>
      <c r="F67" s="127">
        <v>0.18170516789665206</v>
      </c>
      <c r="G67" s="127">
        <v>2.0798192816791357</v>
      </c>
      <c r="M67" s="22"/>
    </row>
    <row r="68" spans="3:13">
      <c r="C68" s="26">
        <v>1990</v>
      </c>
      <c r="D68" s="127">
        <v>1.4897784159567917</v>
      </c>
      <c r="E68" s="127">
        <v>-0.1719725870620982</v>
      </c>
      <c r="F68" s="127">
        <v>1.2205954448346197</v>
      </c>
      <c r="G68" s="127">
        <v>2.5384012737293133</v>
      </c>
      <c r="M68" s="22"/>
    </row>
    <row r="69" spans="3:13">
      <c r="C69" s="27">
        <v>1991</v>
      </c>
      <c r="D69" s="127">
        <v>0.83188812321522709</v>
      </c>
      <c r="E69" s="127">
        <v>-0.31830963759815034</v>
      </c>
      <c r="F69" s="127">
        <v>1.0292985039641718</v>
      </c>
      <c r="G69" s="127">
        <v>1.5428769895812486</v>
      </c>
      <c r="M69" s="22"/>
    </row>
    <row r="70" spans="3:13">
      <c r="C70" s="26">
        <v>1992</v>
      </c>
      <c r="D70" s="127">
        <v>1.0532204423389959</v>
      </c>
      <c r="E70" s="127">
        <v>2.5921842112645663</v>
      </c>
      <c r="F70" s="127">
        <v>-0.52224202578652512</v>
      </c>
      <c r="G70" s="127">
        <v>3.1231626278170372</v>
      </c>
      <c r="M70" s="22"/>
    </row>
    <row r="71" spans="3:13">
      <c r="C71" s="26">
        <v>1993</v>
      </c>
      <c r="D71" s="127">
        <v>0.38698895065115352</v>
      </c>
      <c r="E71" s="127">
        <v>-0.31486475744362391</v>
      </c>
      <c r="F71" s="127">
        <v>-0.51495122892257705</v>
      </c>
      <c r="G71" s="127">
        <v>-0.44282703571504745</v>
      </c>
      <c r="M71" s="22"/>
    </row>
    <row r="72" spans="3:13">
      <c r="C72" s="26">
        <v>1994</v>
      </c>
      <c r="D72" s="127">
        <v>0.40755788059039055</v>
      </c>
      <c r="E72" s="127">
        <v>-4.6361891223752186E-2</v>
      </c>
      <c r="F72" s="127">
        <v>-0.95555931451131071</v>
      </c>
      <c r="G72" s="127">
        <v>-0.59436332514467227</v>
      </c>
      <c r="M72" s="22"/>
    </row>
    <row r="73" spans="3:13">
      <c r="C73" s="26">
        <v>1995</v>
      </c>
      <c r="D73" s="127">
        <v>-0.1364840107428254</v>
      </c>
      <c r="E73" s="127">
        <v>0.18171982084677749</v>
      </c>
      <c r="F73" s="127">
        <v>-1.1237118836123376</v>
      </c>
      <c r="G73" s="127">
        <v>-1.0784760735083856</v>
      </c>
      <c r="M73" s="22"/>
    </row>
    <row r="74" spans="3:13">
      <c r="C74" s="26">
        <v>1996</v>
      </c>
      <c r="D74" s="127">
        <v>0.27268448743042101</v>
      </c>
      <c r="E74" s="127">
        <v>-0.26743681732306435</v>
      </c>
      <c r="F74" s="127">
        <v>-1.1202803888445807</v>
      </c>
      <c r="G74" s="127">
        <v>-1.115032718737224</v>
      </c>
      <c r="M74" s="22"/>
    </row>
    <row r="75" spans="3:13">
      <c r="C75" s="26">
        <v>1997</v>
      </c>
      <c r="D75" s="127">
        <v>-0.31820048382042981</v>
      </c>
      <c r="E75" s="127">
        <v>0.16075449519001531</v>
      </c>
      <c r="F75" s="127">
        <v>-1.400276746842809</v>
      </c>
      <c r="G75" s="127">
        <v>-1.5577227354732235</v>
      </c>
      <c r="M75" s="22"/>
    </row>
    <row r="76" spans="3:13">
      <c r="C76" s="26">
        <v>1998</v>
      </c>
      <c r="D76" s="127">
        <v>-0.60595585588193923</v>
      </c>
      <c r="E76" s="127">
        <v>1.267282195377286E-2</v>
      </c>
      <c r="F76" s="127">
        <v>-1.4271547184864206</v>
      </c>
      <c r="G76" s="127">
        <v>-2.0204377524145869</v>
      </c>
      <c r="M76" s="22"/>
    </row>
    <row r="77" spans="3:13">
      <c r="C77" s="26">
        <v>1999</v>
      </c>
      <c r="D77" s="127">
        <v>0.1984207388731323</v>
      </c>
      <c r="E77" s="127">
        <v>0.39313085369253475</v>
      </c>
      <c r="F77" s="127">
        <v>-1.9478823322053362</v>
      </c>
      <c r="G77" s="127">
        <v>-1.3563307396396693</v>
      </c>
      <c r="M77" s="22"/>
    </row>
    <row r="78" spans="3:13">
      <c r="C78" s="26">
        <v>2000</v>
      </c>
      <c r="D78" s="127">
        <v>0.26853497169633583</v>
      </c>
      <c r="E78" s="127">
        <v>1.3819583587079989</v>
      </c>
      <c r="F78" s="127">
        <v>-1.770884554978529</v>
      </c>
      <c r="G78" s="127">
        <v>-0.12039122457419427</v>
      </c>
      <c r="M78" s="22"/>
    </row>
    <row r="79" spans="3:13">
      <c r="C79" s="27">
        <v>2001</v>
      </c>
      <c r="D79" s="127">
        <v>0.1265547208333912</v>
      </c>
      <c r="E79" s="127">
        <v>1.3868206657013038</v>
      </c>
      <c r="F79" s="127">
        <v>-1.2319036040319904</v>
      </c>
      <c r="G79" s="127">
        <v>0.28147178250270466</v>
      </c>
      <c r="M79" s="22"/>
    </row>
    <row r="80" spans="3:13">
      <c r="C80" s="26">
        <v>2002</v>
      </c>
      <c r="D80" s="127">
        <v>7.0586306042139044E-2</v>
      </c>
      <c r="E80" s="127">
        <v>0.7920485501192509</v>
      </c>
      <c r="F80" s="127">
        <v>3.3064419656258339</v>
      </c>
      <c r="G80" s="127">
        <v>4.1690768217872236</v>
      </c>
      <c r="M80" s="22"/>
    </row>
    <row r="81" spans="3:13">
      <c r="C81" s="26">
        <v>2003</v>
      </c>
      <c r="D81" s="127">
        <v>-0.127257735265559</v>
      </c>
      <c r="E81" s="127">
        <v>1.3781412274192577</v>
      </c>
      <c r="F81" s="127">
        <v>7.8864930731697109</v>
      </c>
      <c r="G81" s="127">
        <v>9.1373765653234091</v>
      </c>
      <c r="M81" s="22"/>
    </row>
    <row r="82" spans="3:13">
      <c r="C82" s="26">
        <v>2004</v>
      </c>
      <c r="D82" s="127">
        <v>0.51443659266893327</v>
      </c>
      <c r="E82" s="127">
        <v>0.9481208342887909</v>
      </c>
      <c r="F82" s="127">
        <v>8.9460561827289524</v>
      </c>
      <c r="G82" s="127">
        <v>10.408613609686677</v>
      </c>
      <c r="M82" s="22"/>
    </row>
    <row r="83" spans="3:13">
      <c r="C83" s="26">
        <v>2005</v>
      </c>
      <c r="D83" s="127">
        <v>0.23160393521326766</v>
      </c>
      <c r="E83" s="127">
        <v>1.3673759426261147</v>
      </c>
      <c r="F83" s="127">
        <v>5.3890698915264528</v>
      </c>
      <c r="G83" s="127">
        <v>6.9880497693658352</v>
      </c>
      <c r="M83" s="22"/>
    </row>
    <row r="84" spans="3:13">
      <c r="C84" s="26">
        <v>2006</v>
      </c>
      <c r="D84" s="127">
        <v>0.74998004770061777</v>
      </c>
      <c r="E84" s="127">
        <v>2.411256606192175</v>
      </c>
      <c r="F84" s="127">
        <v>5.4377798628376111</v>
      </c>
      <c r="G84" s="127">
        <v>8.5990165167304049</v>
      </c>
      <c r="M84" s="22"/>
    </row>
    <row r="85" spans="3:13">
      <c r="C85" s="26">
        <v>2007</v>
      </c>
      <c r="D85" s="127">
        <v>0.46393844361715597</v>
      </c>
      <c r="E85" s="127">
        <v>1.6166929754848842</v>
      </c>
      <c r="F85" s="127">
        <v>11.184536927941831</v>
      </c>
      <c r="G85" s="127">
        <v>13.265168347043872</v>
      </c>
      <c r="M85" s="22"/>
    </row>
    <row r="86" spans="3:13">
      <c r="C86" s="26">
        <v>2008</v>
      </c>
      <c r="D86" s="127">
        <v>0.93072877887260408</v>
      </c>
      <c r="E86" s="127">
        <v>0.83400815161446529</v>
      </c>
      <c r="F86" s="127">
        <v>10.760860644091213</v>
      </c>
      <c r="G86" s="127">
        <v>12.525597574578283</v>
      </c>
      <c r="M86" s="22"/>
    </row>
    <row r="87" spans="3:13">
      <c r="C87" s="26">
        <v>2009</v>
      </c>
      <c r="D87" s="127">
        <v>0.24758551743141413</v>
      </c>
      <c r="E87" s="127">
        <v>1.353613240997356</v>
      </c>
      <c r="F87" s="127">
        <v>8.2415552888611572</v>
      </c>
      <c r="G87" s="127">
        <v>9.8427540472899278</v>
      </c>
      <c r="M87" s="22"/>
    </row>
    <row r="88" spans="3:13">
      <c r="C88" s="26">
        <v>2010</v>
      </c>
      <c r="D88" s="127">
        <v>9.4051198511933123E-2</v>
      </c>
      <c r="E88" s="127">
        <v>1.4683540282074166</v>
      </c>
      <c r="F88" s="127">
        <v>6.9256703088489724</v>
      </c>
      <c r="G88" s="127">
        <v>8.4880755355683224</v>
      </c>
      <c r="M88" s="22"/>
    </row>
    <row r="89" spans="3:13">
      <c r="C89" s="27">
        <v>2011</v>
      </c>
      <c r="D89" s="127">
        <v>8.0402895507036054E-2</v>
      </c>
      <c r="E89" s="127">
        <v>1.5745716262658531</v>
      </c>
      <c r="F89" s="127">
        <v>5.9841959065793562</v>
      </c>
      <c r="G89" s="127">
        <v>7.6391704283522452</v>
      </c>
      <c r="M89" s="22"/>
    </row>
    <row r="90" spans="3:13">
      <c r="C90" s="26">
        <v>2012</v>
      </c>
      <c r="D90" s="127">
        <v>-0.51061325875295871</v>
      </c>
      <c r="E90" s="127">
        <v>4.8096188832971327</v>
      </c>
      <c r="F90" s="127">
        <v>8.6494093209517153</v>
      </c>
      <c r="G90" s="127">
        <v>12.948414945495889</v>
      </c>
      <c r="M90" s="22"/>
    </row>
    <row r="91" spans="3:13">
      <c r="C91" s="26">
        <v>2013</v>
      </c>
      <c r="D91" s="127">
        <v>-0.3730689145281928</v>
      </c>
      <c r="E91" s="127">
        <v>3.2972837443420291</v>
      </c>
      <c r="F91" s="127">
        <v>5.0021402789983691</v>
      </c>
      <c r="G91" s="127">
        <v>7.9263551088122055</v>
      </c>
      <c r="M91" s="22"/>
    </row>
    <row r="92" spans="3:13">
      <c r="C92" s="26">
        <v>2014</v>
      </c>
      <c r="D92" s="127">
        <v>-0.79816169950371674</v>
      </c>
      <c r="E92" s="127">
        <v>2.1093650682099536</v>
      </c>
      <c r="F92" s="127">
        <v>2.3411231845832199</v>
      </c>
      <c r="G92" s="127">
        <v>3.6523265532894569</v>
      </c>
      <c r="M92" s="22"/>
    </row>
    <row r="93" spans="3:13">
      <c r="C93" s="26">
        <v>2015</v>
      </c>
      <c r="D93" s="127">
        <v>-1.7654511960162718</v>
      </c>
      <c r="E93" s="127">
        <v>1.6604662080873727</v>
      </c>
      <c r="F93" s="127">
        <v>2.9918983397684435</v>
      </c>
      <c r="G93" s="127">
        <v>2.8869133518395445</v>
      </c>
      <c r="M93" s="22"/>
    </row>
    <row r="94" spans="3:13">
      <c r="C94" s="26">
        <v>2016</v>
      </c>
      <c r="D94" s="127">
        <v>-1.6025174243212317</v>
      </c>
      <c r="E94" s="127">
        <v>1.5253649571760464</v>
      </c>
      <c r="F94" s="127">
        <v>2.2589202122126286</v>
      </c>
      <c r="G94" s="127">
        <v>2.1817677450674435</v>
      </c>
      <c r="M94" s="22"/>
    </row>
    <row r="95" spans="3:13">
      <c r="C95" s="26">
        <v>2017</v>
      </c>
      <c r="D95" s="127">
        <v>-2.6631573533224264</v>
      </c>
      <c r="E95" s="127">
        <v>1.3488966461847041</v>
      </c>
      <c r="F95" s="127">
        <v>1.4032750704884653</v>
      </c>
      <c r="G95" s="127">
        <v>8.9014363350743086E-2</v>
      </c>
      <c r="M95" s="22"/>
    </row>
    <row r="96" spans="3:13">
      <c r="C96" s="26">
        <v>2018</v>
      </c>
      <c r="D96" s="127">
        <v>-2.6219980771898639</v>
      </c>
      <c r="E96" s="127">
        <v>0.54643001080216791</v>
      </c>
      <c r="F96" s="127">
        <v>1.8105798202617633</v>
      </c>
      <c r="G96" s="127">
        <v>-0.26498824612593247</v>
      </c>
      <c r="M96" s="22"/>
    </row>
    <row r="97" spans="3:13">
      <c r="C97" s="26">
        <v>2019</v>
      </c>
      <c r="D97" s="127">
        <v>-3.1071815429495726</v>
      </c>
      <c r="E97" s="127">
        <v>-0.2269104716753973</v>
      </c>
      <c r="F97" s="127">
        <v>3.583728229258683</v>
      </c>
      <c r="G97" s="127">
        <v>-3.0143703026236266</v>
      </c>
      <c r="M97" s="22"/>
    </row>
    <row r="98" spans="3:13">
      <c r="C98" s="26">
        <v>2020</v>
      </c>
      <c r="D98" s="127">
        <v>-4.2505292702074042</v>
      </c>
      <c r="E98" s="127">
        <v>-0.36113218247552975</v>
      </c>
      <c r="F98" s="127">
        <v>2.4957124259507082</v>
      </c>
      <c r="G98" s="127">
        <v>-4.4054992038637319</v>
      </c>
      <c r="M98" s="22"/>
    </row>
    <row r="99" spans="3:13">
      <c r="C99" s="26">
        <v>2021</v>
      </c>
      <c r="D99" s="127">
        <v>-4.6660278589927149</v>
      </c>
      <c r="E99" s="127">
        <v>0.1293109360967197</v>
      </c>
      <c r="F99" s="127">
        <v>3.2581113561126198</v>
      </c>
      <c r="G99" s="127">
        <v>-2.7115105343416208</v>
      </c>
      <c r="M99" s="22"/>
    </row>
    <row r="100" spans="3:13">
      <c r="C100" s="26">
        <v>2022</v>
      </c>
      <c r="D100" s="127">
        <v>-4.9402654104992054</v>
      </c>
      <c r="E100" s="127">
        <v>0.43741295683288539</v>
      </c>
      <c r="F100" s="127">
        <v>4.680895792353196</v>
      </c>
      <c r="G100" s="127">
        <v>0.98885760013320023</v>
      </c>
      <c r="M100" s="22"/>
    </row>
    <row r="101" spans="3:13">
      <c r="C101" s="26">
        <v>2023</v>
      </c>
      <c r="D101" s="127">
        <v>-5.2369504518515981</v>
      </c>
      <c r="E101" s="127">
        <v>0.35539135417835382</v>
      </c>
      <c r="F101" s="127">
        <v>4.605920921401057</v>
      </c>
      <c r="G101" s="127">
        <v>-1.0128303799443144</v>
      </c>
      <c r="M101" s="22"/>
    </row>
    <row r="102" spans="3:13">
      <c r="C102" s="26">
        <v>2024</v>
      </c>
      <c r="D102" s="127">
        <v>-4.7960757438578669</v>
      </c>
      <c r="E102" s="127">
        <v>0.11502178367273659</v>
      </c>
      <c r="F102" s="127">
        <v>4.656894133477615</v>
      </c>
      <c r="G102" s="127">
        <v>-0.97462141507781519</v>
      </c>
      <c r="M102" s="22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scale="4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0"/>
  <sheetViews>
    <sheetView zoomScaleNormal="100" workbookViewId="0">
      <selection activeCell="F15" sqref="F15"/>
    </sheetView>
  </sheetViews>
  <sheetFormatPr defaultRowHeight="14.4"/>
  <cols>
    <col min="1" max="1" width="3.33203125" style="18" customWidth="1"/>
    <col min="2" max="2" width="8.6640625" style="20"/>
    <col min="3" max="4" width="8.6640625" style="19"/>
    <col min="5" max="5" width="8.6640625" style="20"/>
  </cols>
  <sheetData>
    <row r="2" spans="2:6" ht="21" customHeight="1">
      <c r="B2" s="95" t="s">
        <v>28</v>
      </c>
      <c r="C2" s="28"/>
      <c r="D2" s="28"/>
      <c r="F2" s="43" t="s">
        <v>224</v>
      </c>
    </row>
    <row r="3" spans="2:6">
      <c r="B3" s="29"/>
      <c r="C3" s="136" t="s">
        <v>24</v>
      </c>
      <c r="D3" s="36" t="s">
        <v>14</v>
      </c>
    </row>
    <row r="4" spans="2:6">
      <c r="B4" s="29">
        <v>1881</v>
      </c>
      <c r="C4" s="165">
        <v>13.81</v>
      </c>
      <c r="D4" s="37">
        <v>15.913783293408484</v>
      </c>
    </row>
    <row r="5" spans="2:6">
      <c r="B5" s="29"/>
      <c r="C5" s="165"/>
      <c r="D5" s="37"/>
    </row>
    <row r="6" spans="2:6">
      <c r="B6" s="29">
        <v>1901</v>
      </c>
      <c r="C6" s="165">
        <v>15.41</v>
      </c>
      <c r="D6" s="37">
        <v>18.0854183246778</v>
      </c>
    </row>
    <row r="7" spans="2:6">
      <c r="B7" s="29">
        <v>1911</v>
      </c>
      <c r="C7" s="165">
        <v>17.28</v>
      </c>
      <c r="D7" s="37">
        <v>19.129833000447871</v>
      </c>
    </row>
    <row r="8" spans="2:6">
      <c r="B8" s="29">
        <v>1921</v>
      </c>
      <c r="C8" s="165">
        <v>19.850000000000001</v>
      </c>
      <c r="D8" s="37">
        <v>21.610463789294357</v>
      </c>
    </row>
    <row r="9" spans="2:6">
      <c r="B9" s="29">
        <v>1931</v>
      </c>
      <c r="C9" s="165">
        <v>21.67</v>
      </c>
      <c r="D9" s="37">
        <v>24.626870770154216</v>
      </c>
    </row>
    <row r="10" spans="2:6">
      <c r="B10" s="29">
        <v>1936</v>
      </c>
      <c r="C10" s="165">
        <v>20.58</v>
      </c>
      <c r="D10" s="37">
        <v>24.276084370347093</v>
      </c>
    </row>
    <row r="11" spans="2:6">
      <c r="B11" s="29"/>
      <c r="C11" s="165"/>
      <c r="D11" s="37"/>
    </row>
    <row r="12" spans="2:6">
      <c r="B12" s="29">
        <v>1951</v>
      </c>
      <c r="C12" s="165">
        <v>28.08</v>
      </c>
      <c r="D12" s="37">
        <v>33.531266062719183</v>
      </c>
    </row>
    <row r="13" spans="2:6">
      <c r="B13" s="29">
        <v>1961</v>
      </c>
      <c r="C13" s="165">
        <v>35.26</v>
      </c>
      <c r="D13" s="37">
        <v>41.871290228037921</v>
      </c>
    </row>
    <row r="14" spans="2:6">
      <c r="B14" s="29">
        <v>1971</v>
      </c>
      <c r="C14" s="165">
        <v>37.44</v>
      </c>
      <c r="D14" s="37">
        <v>47.600159347126329</v>
      </c>
    </row>
    <row r="15" spans="2:6">
      <c r="B15" s="29">
        <v>1981</v>
      </c>
      <c r="C15" s="165">
        <v>54.31</v>
      </c>
      <c r="D15" s="37">
        <v>61.719691936105484</v>
      </c>
      <c r="F15" s="35" t="s">
        <v>15</v>
      </c>
    </row>
    <row r="16" spans="2:6">
      <c r="B16" s="29">
        <v>1991</v>
      </c>
      <c r="C16" s="165">
        <v>91.93</v>
      </c>
      <c r="D16" s="37">
        <v>96.572418060878178</v>
      </c>
      <c r="F16" s="35" t="s">
        <v>29</v>
      </c>
    </row>
    <row r="17" spans="2:6">
      <c r="B17" s="29">
        <v>2001</v>
      </c>
      <c r="C17" s="165">
        <v>129.88999999999999</v>
      </c>
      <c r="D17" s="37">
        <v>131.37888373522264</v>
      </c>
    </row>
    <row r="18" spans="2:6">
      <c r="B18" s="29">
        <v>2011</v>
      </c>
      <c r="C18" s="165">
        <v>146.44999999999999</v>
      </c>
      <c r="D18" s="37">
        <v>148.74979627177038</v>
      </c>
    </row>
    <row r="19" spans="2:6">
      <c r="B19" s="29">
        <v>2021</v>
      </c>
      <c r="C19" s="165">
        <v>177.76</v>
      </c>
      <c r="D19" s="37">
        <v>187.60732436602069</v>
      </c>
      <c r="F19" s="16"/>
    </row>
    <row r="20" spans="2:6">
      <c r="B20" s="29">
        <v>2024</v>
      </c>
      <c r="C20" s="165">
        <v>199.55</v>
      </c>
      <c r="D20" s="37">
        <v>207.68896342461426</v>
      </c>
    </row>
  </sheetData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4"/>
  <sheetViews>
    <sheetView zoomScaleNormal="100" workbookViewId="0">
      <selection activeCell="F19" sqref="F19"/>
    </sheetView>
  </sheetViews>
  <sheetFormatPr defaultRowHeight="14.4"/>
  <cols>
    <col min="1" max="1" width="3.33203125" style="18" customWidth="1"/>
    <col min="2" max="2" width="14.44140625" style="20" customWidth="1"/>
    <col min="3" max="4" width="8.6640625" style="20"/>
  </cols>
  <sheetData>
    <row r="2" spans="2:6" ht="25.95" customHeight="1">
      <c r="B2" s="95" t="s">
        <v>30</v>
      </c>
      <c r="F2" s="43" t="s">
        <v>225</v>
      </c>
    </row>
    <row r="3" spans="2:6">
      <c r="B3" s="76"/>
      <c r="C3" s="76">
        <v>2025</v>
      </c>
      <c r="D3" s="76">
        <v>1974</v>
      </c>
      <c r="E3" s="6"/>
    </row>
    <row r="4" spans="2:6">
      <c r="B4" s="29" t="s">
        <v>31</v>
      </c>
      <c r="C4" s="32">
        <v>82.075000000000003</v>
      </c>
      <c r="D4" s="32">
        <v>71.314999999999998</v>
      </c>
      <c r="E4" s="6"/>
    </row>
    <row r="5" spans="2:6">
      <c r="B5" s="29" t="s">
        <v>32</v>
      </c>
      <c r="C5" s="32">
        <v>82.593999999999994</v>
      </c>
      <c r="D5" s="32">
        <v>73.768000000000001</v>
      </c>
      <c r="E5" s="6"/>
    </row>
    <row r="6" spans="2:6">
      <c r="B6" s="29" t="s">
        <v>33</v>
      </c>
      <c r="C6" s="32">
        <v>82.605999999999995</v>
      </c>
      <c r="D6" s="32">
        <v>73.165000000000006</v>
      </c>
      <c r="E6" s="6"/>
    </row>
    <row r="7" spans="2:6">
      <c r="B7" s="29" t="s">
        <v>34</v>
      </c>
      <c r="C7" s="32">
        <v>82.864999999999995</v>
      </c>
      <c r="D7" s="32">
        <v>73.873000000000005</v>
      </c>
      <c r="E7" s="6"/>
    </row>
    <row r="8" spans="2:6">
      <c r="B8" s="29" t="s">
        <v>35</v>
      </c>
      <c r="C8" s="32">
        <v>83.091999999999999</v>
      </c>
      <c r="D8" s="32">
        <v>73.375</v>
      </c>
      <c r="E8" s="6"/>
    </row>
    <row r="9" spans="2:6">
      <c r="B9" s="29" t="s">
        <v>36</v>
      </c>
      <c r="C9" s="32">
        <v>83.106999999999999</v>
      </c>
      <c r="D9" s="32">
        <v>73.777000000000001</v>
      </c>
      <c r="E9" s="6"/>
    </row>
    <row r="10" spans="2:6">
      <c r="B10" s="29" t="s">
        <v>37</v>
      </c>
      <c r="C10" s="32">
        <v>83.507000000000005</v>
      </c>
      <c r="D10" s="32">
        <v>73.149000000000001</v>
      </c>
      <c r="E10" s="6"/>
    </row>
    <row r="11" spans="2:6">
      <c r="B11" s="29" t="s">
        <v>38</v>
      </c>
      <c r="C11" s="32">
        <v>83.591999999999999</v>
      </c>
      <c r="D11" s="32">
        <v>71.960999999999999</v>
      </c>
      <c r="E11" s="6"/>
    </row>
    <row r="12" spans="2:6">
      <c r="B12" s="29" t="s">
        <v>24</v>
      </c>
      <c r="C12" s="32">
        <v>83.641000000000005</v>
      </c>
      <c r="D12" s="32">
        <v>73.552999999999997</v>
      </c>
      <c r="E12" s="6"/>
    </row>
    <row r="13" spans="2:6">
      <c r="B13" s="29" t="s">
        <v>39</v>
      </c>
      <c r="C13" s="32">
        <v>83.688999999999993</v>
      </c>
      <c r="D13" s="32">
        <v>72.671999999999997</v>
      </c>
      <c r="E13" s="6"/>
    </row>
    <row r="14" spans="2:6">
      <c r="B14" s="29" t="s">
        <v>40</v>
      </c>
      <c r="C14" s="32">
        <v>83.695999999999998</v>
      </c>
      <c r="D14" s="32">
        <v>73.768000000000001</v>
      </c>
      <c r="E14" s="6"/>
    </row>
    <row r="15" spans="2:6">
      <c r="B15" s="29" t="s">
        <v>41</v>
      </c>
      <c r="C15" s="32">
        <v>83.72</v>
      </c>
      <c r="D15" s="32">
        <v>71.960999999999999</v>
      </c>
      <c r="E15" s="6"/>
      <c r="F15" s="35" t="s">
        <v>42</v>
      </c>
    </row>
    <row r="16" spans="2:6">
      <c r="B16" s="29" t="s">
        <v>43</v>
      </c>
      <c r="C16" s="32">
        <v>83.741</v>
      </c>
      <c r="D16" s="32">
        <v>72.430999999999997</v>
      </c>
      <c r="E16" s="6"/>
      <c r="F16" s="35" t="s">
        <v>44</v>
      </c>
    </row>
    <row r="17" spans="2:5">
      <c r="B17" s="29" t="s">
        <v>45</v>
      </c>
      <c r="C17" s="32">
        <v>84.102000000000004</v>
      </c>
      <c r="D17" s="32">
        <v>74.335999999999999</v>
      </c>
      <c r="E17" s="6"/>
    </row>
    <row r="18" spans="2:5">
      <c r="B18" s="29" t="s">
        <v>46</v>
      </c>
      <c r="C18" s="32">
        <v>84.105000000000004</v>
      </c>
      <c r="D18" s="32">
        <v>71.858999999999995</v>
      </c>
      <c r="E18" s="6"/>
    </row>
    <row r="19" spans="2:5">
      <c r="B19" s="29" t="s">
        <v>47</v>
      </c>
      <c r="C19" s="32">
        <v>84.218999999999994</v>
      </c>
      <c r="D19" s="32">
        <v>73.224000000000004</v>
      </c>
      <c r="E19" s="6"/>
    </row>
    <row r="20" spans="2:5">
      <c r="B20" s="29" t="s">
        <v>48</v>
      </c>
      <c r="C20" s="32">
        <v>84.262</v>
      </c>
      <c r="D20" s="32">
        <v>71.712000000000003</v>
      </c>
      <c r="E20" s="6"/>
    </row>
    <row r="21" spans="2:5">
      <c r="B21" s="29" t="s">
        <v>49</v>
      </c>
      <c r="C21" s="32">
        <v>84.308999999999997</v>
      </c>
      <c r="D21" s="32">
        <v>74.197999999999993</v>
      </c>
      <c r="E21" s="6"/>
    </row>
    <row r="22" spans="2:5">
      <c r="B22" s="29" t="s">
        <v>50</v>
      </c>
      <c r="C22" s="32">
        <v>84.424000000000007</v>
      </c>
      <c r="D22" s="32">
        <v>72.384</v>
      </c>
      <c r="E22" s="6"/>
    </row>
    <row r="23" spans="2:5">
      <c r="B23" s="29" t="s">
        <v>51</v>
      </c>
      <c r="C23" s="32">
        <v>84.448999999999998</v>
      </c>
      <c r="D23" s="32">
        <v>74.316999999999993</v>
      </c>
      <c r="E23" s="6"/>
    </row>
    <row r="24" spans="2:5">
      <c r="B24" s="29" t="s">
        <v>52</v>
      </c>
      <c r="C24" s="32">
        <v>84.799000000000007</v>
      </c>
      <c r="D24" s="32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54"/>
  <sheetViews>
    <sheetView zoomScaleNormal="100" workbookViewId="0">
      <selection activeCell="G24" sqref="G24"/>
    </sheetView>
  </sheetViews>
  <sheetFormatPr defaultColWidth="8.6640625" defaultRowHeight="14.4"/>
  <cols>
    <col min="1" max="1" width="3.33203125" style="24" customWidth="1"/>
    <col min="2" max="11" width="7.33203125" style="24" customWidth="1"/>
    <col min="12" max="47" width="7.44140625" style="24" customWidth="1"/>
    <col min="48" max="48" width="9.33203125" style="24" customWidth="1"/>
    <col min="49" max="49" width="8.6640625" style="24"/>
  </cols>
  <sheetData>
    <row r="1" spans="2:47" ht="12" customHeight="1"/>
    <row r="2" spans="2:47">
      <c r="B2" s="45" t="s">
        <v>53</v>
      </c>
    </row>
    <row r="3" spans="2:47">
      <c r="B3" s="46"/>
      <c r="C3" s="46">
        <v>1980</v>
      </c>
      <c r="D3" s="46">
        <v>1981</v>
      </c>
      <c r="E3" s="46">
        <v>1982</v>
      </c>
      <c r="F3" s="46">
        <v>1983</v>
      </c>
      <c r="G3" s="46">
        <v>1984</v>
      </c>
      <c r="H3" s="46">
        <v>1985</v>
      </c>
      <c r="I3" s="46">
        <v>1986</v>
      </c>
      <c r="J3" s="46">
        <v>1987</v>
      </c>
      <c r="K3" s="46">
        <v>1988</v>
      </c>
      <c r="L3" s="46">
        <v>1989</v>
      </c>
      <c r="M3" s="46">
        <v>1990</v>
      </c>
      <c r="N3" s="46">
        <v>1991</v>
      </c>
      <c r="O3" s="46">
        <v>1992</v>
      </c>
      <c r="P3" s="46">
        <v>1993</v>
      </c>
      <c r="Q3" s="46">
        <v>1994</v>
      </c>
      <c r="R3" s="46">
        <v>1995</v>
      </c>
      <c r="S3" s="47">
        <v>1996</v>
      </c>
      <c r="T3" s="47">
        <v>1997</v>
      </c>
      <c r="U3" s="47">
        <v>1998</v>
      </c>
      <c r="V3" s="47">
        <v>1999</v>
      </c>
      <c r="W3" s="47">
        <v>2000</v>
      </c>
      <c r="X3" s="47">
        <v>2001</v>
      </c>
      <c r="Y3" s="47">
        <v>2002</v>
      </c>
      <c r="Z3" s="47">
        <v>2003</v>
      </c>
      <c r="AA3" s="47">
        <v>2004</v>
      </c>
      <c r="AB3" s="47">
        <v>2005</v>
      </c>
      <c r="AC3" s="47">
        <v>2006</v>
      </c>
      <c r="AD3" s="47">
        <v>2007</v>
      </c>
      <c r="AE3" s="47">
        <v>2008</v>
      </c>
      <c r="AF3" s="47">
        <v>2009</v>
      </c>
      <c r="AG3" s="47">
        <v>2010</v>
      </c>
      <c r="AH3" s="47">
        <v>2011</v>
      </c>
      <c r="AI3" s="47">
        <v>2012</v>
      </c>
      <c r="AJ3" s="47">
        <v>2013</v>
      </c>
      <c r="AK3" s="47">
        <v>2014</v>
      </c>
      <c r="AL3" s="47">
        <v>2015</v>
      </c>
      <c r="AM3" s="47">
        <v>2016</v>
      </c>
      <c r="AN3" s="47">
        <v>2017</v>
      </c>
      <c r="AO3" s="47">
        <v>2018</v>
      </c>
      <c r="AP3" s="47">
        <v>2019</v>
      </c>
      <c r="AQ3" s="47">
        <v>2020</v>
      </c>
      <c r="AR3" s="47">
        <v>2021</v>
      </c>
      <c r="AS3" s="47">
        <v>2022</v>
      </c>
      <c r="AT3" s="47">
        <v>2023</v>
      </c>
      <c r="AU3" s="47">
        <v>2024</v>
      </c>
    </row>
    <row r="4" spans="2:47">
      <c r="B4" s="46" t="s">
        <v>14</v>
      </c>
      <c r="C4" s="48">
        <v>100</v>
      </c>
      <c r="D4" s="48">
        <v>100.78086567443879</v>
      </c>
      <c r="E4" s="48">
        <v>101.41684313837888</v>
      </c>
      <c r="F4" s="48">
        <v>102.67084194299576</v>
      </c>
      <c r="G4" s="48">
        <v>105.50288410026344</v>
      </c>
      <c r="H4" s="48">
        <v>108.64118833249898</v>
      </c>
      <c r="I4" s="48">
        <v>111.38533389869873</v>
      </c>
      <c r="J4" s="48">
        <v>114.71006208287578</v>
      </c>
      <c r="K4" s="48">
        <v>119.23965992322279</v>
      </c>
      <c r="L4" s="48">
        <v>122.66371342196449</v>
      </c>
      <c r="M4" s="48">
        <v>125.08519411476473</v>
      </c>
      <c r="N4" s="48">
        <v>126.82407840043982</v>
      </c>
      <c r="O4" s="48">
        <v>127.78865717835448</v>
      </c>
      <c r="P4" s="48">
        <v>126.6593317092801</v>
      </c>
      <c r="Q4" s="48">
        <v>129.45528205157103</v>
      </c>
      <c r="R4" s="48">
        <v>133.24036730166381</v>
      </c>
      <c r="S4" s="48">
        <v>135.03322939413661</v>
      </c>
      <c r="T4" s="48">
        <v>137.6335929548479</v>
      </c>
      <c r="U4" s="48">
        <v>140.11701673299436</v>
      </c>
      <c r="V4" s="48">
        <v>142.46816847512846</v>
      </c>
      <c r="W4" s="48">
        <v>147.99893196601741</v>
      </c>
      <c r="X4" s="48">
        <v>150.96842329048107</v>
      </c>
      <c r="Y4" s="48">
        <v>151.37593184789623</v>
      </c>
      <c r="Z4" s="48">
        <v>151.47668665626568</v>
      </c>
      <c r="AA4" s="48">
        <v>153.70947741458843</v>
      </c>
      <c r="AB4" s="48">
        <v>154.88137488242924</v>
      </c>
      <c r="AC4" s="48">
        <v>157.66844248689381</v>
      </c>
      <c r="AD4" s="48">
        <v>159.97400710904463</v>
      </c>
      <c r="AE4" s="48">
        <v>158.33725143348877</v>
      </c>
      <c r="AF4" s="48">
        <v>149.93721638603631</v>
      </c>
      <c r="AG4" s="48">
        <v>152.22991495690263</v>
      </c>
      <c r="AH4" s="48">
        <v>153.28861792546351</v>
      </c>
      <c r="AI4" s="48">
        <v>148.49798260372177</v>
      </c>
      <c r="AJ4" s="48">
        <v>145.79825199585818</v>
      </c>
      <c r="AK4" s="48">
        <v>145.79622887408377</v>
      </c>
      <c r="AL4" s="48">
        <v>147.08749888662314</v>
      </c>
      <c r="AM4" s="48">
        <v>148.90582556143022</v>
      </c>
      <c r="AN4" s="48">
        <v>151.2938282158853</v>
      </c>
      <c r="AO4" s="48">
        <v>152.54449367281146</v>
      </c>
      <c r="AP4" s="48">
        <v>153.19915748700009</v>
      </c>
      <c r="AQ4" s="48">
        <v>139.61311729103724</v>
      </c>
      <c r="AR4" s="48">
        <v>152.08205150721545</v>
      </c>
      <c r="AS4" s="48">
        <v>159.41419593804881</v>
      </c>
      <c r="AT4" s="48">
        <v>160.96959202224627</v>
      </c>
      <c r="AU4" s="48">
        <v>162.08458292017585</v>
      </c>
    </row>
    <row r="5" spans="2:47">
      <c r="B5" s="46" t="s">
        <v>24</v>
      </c>
      <c r="C5" s="48">
        <v>100</v>
      </c>
      <c r="D5" s="48">
        <v>101.15102917850356</v>
      </c>
      <c r="E5" s="48">
        <v>102.62662891927592</v>
      </c>
      <c r="F5" s="48">
        <v>107.53162674695609</v>
      </c>
      <c r="G5" s="48">
        <v>111.66793385818161</v>
      </c>
      <c r="H5" s="48">
        <v>114.86893623395069</v>
      </c>
      <c r="I5" s="48">
        <v>120.28739135171212</v>
      </c>
      <c r="J5" s="48">
        <v>124.78777777083796</v>
      </c>
      <c r="K5" s="48">
        <v>126.8131169206637</v>
      </c>
      <c r="L5" s="48">
        <v>128.69899463300126</v>
      </c>
      <c r="M5" s="48">
        <v>133.1102107476147</v>
      </c>
      <c r="N5" s="48">
        <v>135.7902789872665</v>
      </c>
      <c r="O5" s="48">
        <v>139.06392396100748</v>
      </c>
      <c r="P5" s="48">
        <v>137.5039549530085</v>
      </c>
      <c r="Q5" s="48">
        <v>138.26910409729317</v>
      </c>
      <c r="R5" s="48">
        <v>141.17307720241394</v>
      </c>
      <c r="S5" s="48">
        <v>141.60900932794681</v>
      </c>
      <c r="T5" s="48">
        <v>145.43129896806968</v>
      </c>
      <c r="U5" s="48">
        <v>149.13751435084873</v>
      </c>
      <c r="V5" s="48">
        <v>150.36972380491761</v>
      </c>
      <c r="W5" s="48">
        <v>154.64593113809352</v>
      </c>
      <c r="X5" s="48">
        <v>160.21614855382168</v>
      </c>
      <c r="Y5" s="48">
        <v>163.79979269010869</v>
      </c>
      <c r="Z5" s="48">
        <v>163.29920759939321</v>
      </c>
      <c r="AA5" s="48">
        <v>169.50676380425008</v>
      </c>
      <c r="AB5" s="48">
        <v>170.62218591680039</v>
      </c>
      <c r="AC5" s="48">
        <v>173.03454968017712</v>
      </c>
      <c r="AD5" s="48">
        <v>176.42280875256662</v>
      </c>
      <c r="AE5" s="48">
        <v>172.97853295666718</v>
      </c>
      <c r="AF5" s="48">
        <v>168.5463186523582</v>
      </c>
      <c r="AG5" s="48">
        <v>168.55535105190577</v>
      </c>
      <c r="AH5" s="48">
        <v>170.03206914635894</v>
      </c>
      <c r="AI5" s="48">
        <v>162.70600079752762</v>
      </c>
      <c r="AJ5" s="48">
        <v>159.08226548430139</v>
      </c>
      <c r="AK5" s="48">
        <v>157.98213506572202</v>
      </c>
      <c r="AL5" s="48">
        <v>157.60103119007439</v>
      </c>
      <c r="AM5" s="48">
        <v>162.20026565443851</v>
      </c>
      <c r="AN5" s="48">
        <v>163.54355777662755</v>
      </c>
      <c r="AO5" s="48">
        <v>163.90287296915599</v>
      </c>
      <c r="AP5" s="48">
        <v>165.16289270604238</v>
      </c>
      <c r="AQ5" s="48">
        <v>151.27835150677345</v>
      </c>
      <c r="AR5" s="48">
        <v>160.13263847379415</v>
      </c>
      <c r="AS5" s="48">
        <v>169.30353481442972</v>
      </c>
      <c r="AT5" s="48">
        <v>170.91827431249581</v>
      </c>
      <c r="AU5" s="48">
        <v>172.93709484295329</v>
      </c>
    </row>
    <row r="8" spans="2:47" ht="27.6" customHeight="1">
      <c r="B8" s="77"/>
      <c r="C8" s="240" t="s">
        <v>54</v>
      </c>
      <c r="D8" s="241"/>
      <c r="E8" s="242"/>
      <c r="F8" s="77"/>
      <c r="G8" s="77"/>
    </row>
    <row r="9" spans="2:47" ht="31.2" customHeight="1">
      <c r="B9" s="77"/>
      <c r="C9" s="46" t="s">
        <v>55</v>
      </c>
      <c r="D9" s="240" t="s">
        <v>56</v>
      </c>
      <c r="E9" s="242"/>
      <c r="F9" s="77"/>
      <c r="G9" s="166" t="s">
        <v>226</v>
      </c>
    </row>
    <row r="10" spans="2:47" ht="14.7" customHeight="1">
      <c r="B10" s="77"/>
      <c r="C10" s="46"/>
      <c r="D10" s="46">
        <v>1980</v>
      </c>
      <c r="E10" s="46">
        <v>2024</v>
      </c>
      <c r="F10" s="77"/>
      <c r="G10" s="77"/>
    </row>
    <row r="11" spans="2:47">
      <c r="B11" s="77"/>
      <c r="C11" s="46" t="s">
        <v>57</v>
      </c>
      <c r="D11" s="49">
        <v>149.30472193287761</v>
      </c>
      <c r="E11" s="49">
        <v>141.98482437738528</v>
      </c>
      <c r="F11" s="77"/>
      <c r="G11" s="77"/>
    </row>
    <row r="12" spans="2:47">
      <c r="B12" s="77"/>
      <c r="C12" s="46" t="s">
        <v>58</v>
      </c>
      <c r="D12" s="49">
        <v>125.11263399392858</v>
      </c>
      <c r="E12" s="49">
        <v>134.90758328398252</v>
      </c>
      <c r="F12" s="77"/>
      <c r="G12" s="77"/>
    </row>
    <row r="13" spans="2:47">
      <c r="B13" s="77"/>
      <c r="C13" s="46" t="s">
        <v>59</v>
      </c>
      <c r="D13" s="49">
        <v>176.41712211270649</v>
      </c>
      <c r="E13" s="49">
        <v>125.20784005248231</v>
      </c>
      <c r="F13" s="77"/>
      <c r="G13" s="77"/>
    </row>
    <row r="14" spans="2:47">
      <c r="B14" s="77"/>
      <c r="C14" s="46" t="s">
        <v>60</v>
      </c>
      <c r="D14" s="49">
        <v>117.76698066075613</v>
      </c>
      <c r="E14" s="49">
        <v>119.32844715878876</v>
      </c>
      <c r="F14" s="77"/>
      <c r="G14" s="77"/>
    </row>
    <row r="15" spans="2:47">
      <c r="B15" s="77"/>
      <c r="C15" s="46" t="s">
        <v>61</v>
      </c>
      <c r="D15" s="49">
        <v>119.57578601462022</v>
      </c>
      <c r="E15" s="49">
        <v>116.20036217513344</v>
      </c>
      <c r="F15" s="77"/>
      <c r="G15" s="77"/>
    </row>
    <row r="16" spans="2:47">
      <c r="B16" s="77"/>
      <c r="C16" s="46" t="s">
        <v>62</v>
      </c>
      <c r="D16" s="49">
        <v>105.36763735270354</v>
      </c>
      <c r="E16" s="49">
        <v>110.77096122556608</v>
      </c>
      <c r="F16" s="77"/>
      <c r="G16" s="77"/>
    </row>
    <row r="17" spans="2:7">
      <c r="B17" s="77"/>
      <c r="C17" s="46" t="s">
        <v>63</v>
      </c>
      <c r="D17" s="49">
        <v>106.41060243182538</v>
      </c>
      <c r="E17" s="49">
        <v>105.41430990041205</v>
      </c>
      <c r="F17" s="77"/>
      <c r="G17" s="77"/>
    </row>
    <row r="18" spans="2:7">
      <c r="B18" s="77"/>
      <c r="C18" s="46" t="s">
        <v>64</v>
      </c>
      <c r="D18" s="49">
        <v>114.53652846875787</v>
      </c>
      <c r="E18" s="49">
        <v>104.33265241498937</v>
      </c>
      <c r="F18" s="77"/>
      <c r="G18" s="77"/>
    </row>
    <row r="19" spans="2:7">
      <c r="C19" s="46" t="s">
        <v>65</v>
      </c>
      <c r="D19" s="49">
        <v>107.67930233357623</v>
      </c>
      <c r="E19" s="49">
        <v>103.66931924729887</v>
      </c>
      <c r="F19" s="72"/>
      <c r="G19" s="72"/>
    </row>
    <row r="20" spans="2:7">
      <c r="C20" s="46" t="s">
        <v>66</v>
      </c>
      <c r="D20" s="49">
        <v>95.675189555475498</v>
      </c>
      <c r="E20" s="49">
        <v>103.52576446342682</v>
      </c>
      <c r="F20" s="72"/>
      <c r="G20" s="72"/>
    </row>
    <row r="21" spans="2:7">
      <c r="C21" s="46" t="s">
        <v>67</v>
      </c>
      <c r="D21" s="49">
        <v>92.316300807073929</v>
      </c>
      <c r="E21" s="49">
        <v>91.440265673653442</v>
      </c>
      <c r="F21" s="72"/>
      <c r="G21" s="72"/>
    </row>
    <row r="22" spans="2:7">
      <c r="C22" s="46" t="s">
        <v>68</v>
      </c>
      <c r="D22" s="49">
        <v>103.32698646976564</v>
      </c>
      <c r="E22" s="49">
        <v>86.88484107136064</v>
      </c>
      <c r="F22" s="72"/>
      <c r="G22" s="35" t="s">
        <v>69</v>
      </c>
    </row>
    <row r="23" spans="2:7">
      <c r="C23" s="46" t="s">
        <v>70</v>
      </c>
      <c r="D23" s="49">
        <v>88.078630084804459</v>
      </c>
      <c r="E23" s="49">
        <v>86.135597505812513</v>
      </c>
      <c r="F23" s="72"/>
      <c r="G23" s="35" t="s">
        <v>236</v>
      </c>
    </row>
    <row r="24" spans="2:7">
      <c r="C24" s="46" t="s">
        <v>71</v>
      </c>
      <c r="D24" s="49">
        <v>77.918558223729562</v>
      </c>
      <c r="E24" s="49">
        <v>75.494933010993435</v>
      </c>
      <c r="F24" s="72"/>
    </row>
    <row r="25" spans="2:7">
      <c r="C25" s="46" t="s">
        <v>72</v>
      </c>
      <c r="D25" s="49">
        <v>81.663094846308198</v>
      </c>
      <c r="E25" s="49">
        <v>74.022457775165194</v>
      </c>
      <c r="F25" s="72"/>
      <c r="G25" s="72"/>
    </row>
    <row r="26" spans="2:7">
      <c r="C26" s="46" t="s">
        <v>73</v>
      </c>
      <c r="D26" s="49">
        <v>60.875797363006953</v>
      </c>
      <c r="E26" s="49">
        <v>73.455096819518843</v>
      </c>
      <c r="F26" s="72"/>
      <c r="G26" s="72"/>
    </row>
    <row r="27" spans="2:7">
      <c r="C27" s="46" t="s">
        <v>74</v>
      </c>
      <c r="D27" s="49">
        <v>75.21308615093551</v>
      </c>
      <c r="E27" s="49">
        <v>66.522545366014867</v>
      </c>
      <c r="F27" s="72"/>
      <c r="G27" s="72"/>
    </row>
    <row r="28" spans="2:7">
      <c r="C28" s="46" t="s">
        <v>75</v>
      </c>
      <c r="D28" s="49">
        <v>69.537312853130985</v>
      </c>
      <c r="E28" s="49">
        <v>65.115379694945489</v>
      </c>
      <c r="F28" s="72"/>
      <c r="G28" s="72"/>
    </row>
    <row r="29" spans="2:7">
      <c r="C29" s="46" t="s">
        <v>76</v>
      </c>
      <c r="D29" s="49">
        <v>75.759749257013283</v>
      </c>
      <c r="E29" s="49">
        <v>63.230149361285825</v>
      </c>
      <c r="F29" s="72"/>
      <c r="G29" s="72"/>
    </row>
    <row r="30" spans="2:7">
      <c r="C30" s="46" t="s">
        <v>77</v>
      </c>
      <c r="D30" s="49">
        <v>58.622669689557441</v>
      </c>
      <c r="E30" s="49">
        <v>58.090240890110564</v>
      </c>
      <c r="F30" s="72"/>
      <c r="G30" s="72"/>
    </row>
    <row r="31" spans="2:7">
      <c r="D31" s="71"/>
      <c r="E31" s="71"/>
      <c r="F31" s="72"/>
      <c r="G31" s="72"/>
    </row>
    <row r="35" spans="8:51">
      <c r="K35" s="50"/>
      <c r="L35" s="50"/>
    </row>
    <row r="36" spans="8:51">
      <c r="K36" s="50"/>
      <c r="L36" s="50"/>
    </row>
    <row r="37" spans="8:51">
      <c r="K37" s="50"/>
      <c r="L37" s="50"/>
    </row>
    <row r="38" spans="8:51">
      <c r="K38" s="50"/>
      <c r="L38" s="50"/>
    </row>
    <row r="39" spans="8:51">
      <c r="K39" s="50"/>
      <c r="L39" s="50"/>
    </row>
    <row r="40" spans="8:51">
      <c r="K40" s="50"/>
      <c r="L40" s="50"/>
    </row>
    <row r="41" spans="8:51">
      <c r="K41" s="50"/>
      <c r="L41" s="50"/>
    </row>
    <row r="42" spans="8:51"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</row>
    <row r="43" spans="8:51"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</row>
    <row r="44" spans="8:51"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4"/>
      <c r="AX44" s="124"/>
      <c r="AY44" s="124"/>
    </row>
    <row r="45" spans="8:51"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124"/>
      <c r="AU45" s="124"/>
      <c r="AV45" s="124"/>
      <c r="AW45" s="124"/>
      <c r="AX45" s="124"/>
      <c r="AY45" s="124"/>
    </row>
    <row r="46" spans="8:51"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</row>
    <row r="47" spans="8:51">
      <c r="K47" s="50"/>
      <c r="L47" s="50"/>
    </row>
    <row r="48" spans="8:51">
      <c r="K48" s="50"/>
      <c r="L48" s="50"/>
    </row>
    <row r="49" spans="11:12">
      <c r="K49" s="50"/>
      <c r="L49" s="50"/>
    </row>
    <row r="50" spans="11:12">
      <c r="K50" s="50"/>
      <c r="L50" s="50"/>
    </row>
    <row r="51" spans="11:12">
      <c r="K51" s="50"/>
      <c r="L51" s="50"/>
    </row>
    <row r="52" spans="11:12">
      <c r="K52" s="50"/>
      <c r="L52" s="50"/>
    </row>
    <row r="53" spans="11:12">
      <c r="K53" s="50"/>
      <c r="L53" s="50"/>
    </row>
    <row r="54" spans="11:12">
      <c r="K54" s="50"/>
      <c r="L54" s="50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scale="38" orientation="landscape" r:id="rId1"/>
  <ignoredErrors>
    <ignoredError sqref="S4:AQ5 AR4:AU5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zoomScaleNormal="100" workbookViewId="0">
      <selection activeCell="J15" sqref="J15"/>
    </sheetView>
  </sheetViews>
  <sheetFormatPr defaultRowHeight="14.4"/>
  <cols>
    <col min="1" max="1" width="3.33203125" style="18" customWidth="1"/>
    <col min="2" max="3" width="8.33203125" style="20" customWidth="1"/>
    <col min="4" max="4" width="9.5546875" style="20" customWidth="1"/>
    <col min="5" max="8" width="8.33203125" style="20" customWidth="1"/>
    <col min="19" max="19" width="8.6640625" customWidth="1"/>
  </cols>
  <sheetData>
    <row r="1" spans="2:10" ht="12" customHeight="1"/>
    <row r="2" spans="2:10">
      <c r="J2" s="43" t="s">
        <v>227</v>
      </c>
    </row>
    <row r="3" spans="2:10" ht="36">
      <c r="B3" s="29"/>
      <c r="C3" s="29"/>
      <c r="D3" s="21" t="s">
        <v>78</v>
      </c>
      <c r="E3" s="21" t="s">
        <v>79</v>
      </c>
      <c r="F3" s="21" t="s">
        <v>80</v>
      </c>
      <c r="G3" s="21" t="s">
        <v>81</v>
      </c>
      <c r="H3" s="21" t="s">
        <v>82</v>
      </c>
    </row>
    <row r="4" spans="2:10">
      <c r="B4" s="29">
        <v>1951</v>
      </c>
      <c r="C4" s="29" t="s">
        <v>13</v>
      </c>
      <c r="D4" s="128">
        <v>10.199999999999999</v>
      </c>
      <c r="E4" s="128">
        <v>73.3</v>
      </c>
      <c r="F4" s="128">
        <v>9</v>
      </c>
      <c r="G4" s="128">
        <v>5.4</v>
      </c>
      <c r="H4" s="128">
        <v>2.2000000000000002</v>
      </c>
    </row>
    <row r="5" spans="2:10">
      <c r="B5" s="29"/>
      <c r="C5" s="29" t="s">
        <v>14</v>
      </c>
      <c r="D5" s="128">
        <v>12.898040235455399</v>
      </c>
      <c r="E5" s="128">
        <v>76.896527268858904</v>
      </c>
      <c r="F5" s="128">
        <v>5.9454859223186212</v>
      </c>
      <c r="G5" s="128">
        <v>3.2623342237772155</v>
      </c>
      <c r="H5" s="128">
        <v>0.99761234958984424</v>
      </c>
    </row>
    <row r="6" spans="2:10">
      <c r="B6" s="29" t="s">
        <v>83</v>
      </c>
      <c r="C6" s="29"/>
      <c r="D6" s="80"/>
      <c r="E6" s="80"/>
      <c r="F6" s="128"/>
      <c r="G6" s="128"/>
      <c r="H6" s="128"/>
    </row>
    <row r="7" spans="2:10">
      <c r="B7" s="29">
        <v>2024</v>
      </c>
      <c r="C7" s="29" t="s">
        <v>13</v>
      </c>
      <c r="D7" s="128">
        <v>0.3</v>
      </c>
      <c r="E7" s="128">
        <v>13.4</v>
      </c>
      <c r="F7" s="128">
        <v>24.1</v>
      </c>
      <c r="G7" s="128">
        <v>40.5</v>
      </c>
      <c r="H7" s="128">
        <v>21.7</v>
      </c>
    </row>
    <row r="8" spans="2:10">
      <c r="B8" s="29"/>
      <c r="C8" s="29" t="s">
        <v>14</v>
      </c>
      <c r="D8" s="128">
        <v>0.49350460846215255</v>
      </c>
      <c r="E8" s="128">
        <v>16.612236011321578</v>
      </c>
      <c r="F8" s="128">
        <v>28.623267290804851</v>
      </c>
      <c r="G8" s="128">
        <v>37.4283329704623</v>
      </c>
      <c r="H8" s="128">
        <v>16.840844763770956</v>
      </c>
    </row>
    <row r="10" spans="2:10">
      <c r="E10" s="44"/>
    </row>
    <row r="11" spans="2:10">
      <c r="E11" s="44"/>
    </row>
    <row r="13" spans="2:10">
      <c r="J13" s="35" t="s">
        <v>15</v>
      </c>
    </row>
    <row r="14" spans="2:10">
      <c r="J14" s="35" t="s">
        <v>240</v>
      </c>
    </row>
  </sheetData>
  <pageMargins left="0.7" right="0.7" top="0.75" bottom="0.75" header="0.3" footer="0.3"/>
  <pageSetup paperSize="9" scale="6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H29"/>
  <sheetViews>
    <sheetView zoomScaleNormal="100" workbookViewId="0">
      <selection activeCell="I25" sqref="I25"/>
    </sheetView>
  </sheetViews>
  <sheetFormatPr defaultColWidth="9" defaultRowHeight="12"/>
  <cols>
    <col min="1" max="1" width="3.33203125" style="20" customWidth="1"/>
    <col min="2" max="3" width="7.33203125" style="12" customWidth="1"/>
    <col min="4" max="4" width="11.6640625" style="12" customWidth="1"/>
    <col min="5" max="5" width="10.33203125" style="12" customWidth="1"/>
    <col min="6" max="6" width="7.33203125" style="12" customWidth="1"/>
    <col min="7" max="7" width="6.6640625" style="12" customWidth="1"/>
    <col min="8" max="8" width="10.33203125" style="12" customWidth="1"/>
    <col min="9" max="9" width="5.33203125" style="2" customWidth="1"/>
    <col min="10" max="10" width="6.6640625" style="2" customWidth="1"/>
    <col min="11" max="12" width="7.33203125" style="2" customWidth="1"/>
    <col min="13" max="13" width="6.6640625" style="2" customWidth="1"/>
    <col min="14" max="14" width="7.33203125" style="2" customWidth="1"/>
    <col min="15" max="15" width="0.6640625" style="2" customWidth="1"/>
    <col min="16" max="17" width="7.33203125" style="2" customWidth="1"/>
    <col min="18" max="18" width="6.6640625" style="2" customWidth="1"/>
    <col min="19" max="19" width="0.6640625" style="2" customWidth="1"/>
    <col min="20" max="21" width="7.33203125" style="13" customWidth="1"/>
    <col min="22" max="22" width="18.6640625" style="13" customWidth="1"/>
    <col min="23" max="23" width="6.6640625" style="13" customWidth="1"/>
    <col min="24" max="24" width="8.33203125" style="13" hidden="1" customWidth="1"/>
    <col min="25" max="25" width="0" style="13" hidden="1" customWidth="1"/>
    <col min="26" max="26" width="9" style="13"/>
    <col min="27" max="27" width="5.33203125" style="2" customWidth="1"/>
    <col min="28" max="28" width="6.6640625" style="2" customWidth="1"/>
    <col min="29" max="30" width="7.33203125" style="2" customWidth="1"/>
    <col min="31" max="31" width="6.6640625" style="2" customWidth="1"/>
    <col min="32" max="32" width="7.33203125" style="2" customWidth="1"/>
    <col min="33" max="33" width="0.6640625" style="2" customWidth="1"/>
    <col min="34" max="34" width="7.33203125" style="2" customWidth="1"/>
    <col min="35" max="246" width="9" style="13"/>
    <col min="247" max="247" width="5.33203125" style="13" customWidth="1"/>
    <col min="248" max="248" width="6.6640625" style="13" customWidth="1"/>
    <col min="249" max="250" width="7.33203125" style="13" customWidth="1"/>
    <col min="251" max="251" width="6.6640625" style="13" customWidth="1"/>
    <col min="252" max="252" width="7.33203125" style="13" customWidth="1"/>
    <col min="253" max="253" width="0.6640625" style="13" customWidth="1"/>
    <col min="254" max="255" width="7.33203125" style="13" customWidth="1"/>
    <col min="256" max="256" width="6.6640625" style="13" customWidth="1"/>
    <col min="257" max="257" width="0.6640625" style="13" customWidth="1"/>
    <col min="258" max="260" width="7.33203125" style="13" customWidth="1"/>
    <col min="261" max="261" width="6.6640625" style="13" customWidth="1"/>
    <col min="262" max="263" width="0" style="13" hidden="1" customWidth="1"/>
    <col min="264" max="502" width="9" style="13"/>
    <col min="503" max="503" width="5.33203125" style="13" customWidth="1"/>
    <col min="504" max="504" width="6.6640625" style="13" customWidth="1"/>
    <col min="505" max="506" width="7.33203125" style="13" customWidth="1"/>
    <col min="507" max="507" width="6.6640625" style="13" customWidth="1"/>
    <col min="508" max="508" width="7.33203125" style="13" customWidth="1"/>
    <col min="509" max="509" width="0.6640625" style="13" customWidth="1"/>
    <col min="510" max="511" width="7.33203125" style="13" customWidth="1"/>
    <col min="512" max="512" width="6.6640625" style="13" customWidth="1"/>
    <col min="513" max="513" width="0.6640625" style="13" customWidth="1"/>
    <col min="514" max="516" width="7.33203125" style="13" customWidth="1"/>
    <col min="517" max="517" width="6.6640625" style="13" customWidth="1"/>
    <col min="518" max="519" width="0" style="13" hidden="1" customWidth="1"/>
    <col min="520" max="758" width="9" style="13"/>
    <col min="759" max="759" width="5.33203125" style="13" customWidth="1"/>
    <col min="760" max="760" width="6.6640625" style="13" customWidth="1"/>
    <col min="761" max="762" width="7.33203125" style="13" customWidth="1"/>
    <col min="763" max="763" width="6.6640625" style="13" customWidth="1"/>
    <col min="764" max="764" width="7.33203125" style="13" customWidth="1"/>
    <col min="765" max="765" width="0.6640625" style="13" customWidth="1"/>
    <col min="766" max="767" width="7.33203125" style="13" customWidth="1"/>
    <col min="768" max="768" width="6.6640625" style="13" customWidth="1"/>
    <col min="769" max="769" width="0.6640625" style="13" customWidth="1"/>
    <col min="770" max="772" width="7.33203125" style="13" customWidth="1"/>
    <col min="773" max="773" width="6.6640625" style="13" customWidth="1"/>
    <col min="774" max="775" width="0" style="13" hidden="1" customWidth="1"/>
    <col min="776" max="1014" width="9" style="13"/>
    <col min="1015" max="1015" width="5.33203125" style="13" customWidth="1"/>
    <col min="1016" max="1016" width="6.6640625" style="13" customWidth="1"/>
    <col min="1017" max="1018" width="7.33203125" style="13" customWidth="1"/>
    <col min="1019" max="1019" width="6.6640625" style="13" customWidth="1"/>
    <col min="1020" max="1020" width="7.33203125" style="13" customWidth="1"/>
    <col min="1021" max="1021" width="0.6640625" style="13" customWidth="1"/>
    <col min="1022" max="1023" width="7.33203125" style="13" customWidth="1"/>
    <col min="1024" max="1024" width="6.6640625" style="13" customWidth="1"/>
    <col min="1025" max="1025" width="0.6640625" style="13" customWidth="1"/>
    <col min="1026" max="1028" width="7.33203125" style="13" customWidth="1"/>
    <col min="1029" max="1029" width="6.6640625" style="13" customWidth="1"/>
    <col min="1030" max="1031" width="0" style="13" hidden="1" customWidth="1"/>
    <col min="1032" max="1270" width="9" style="13"/>
    <col min="1271" max="1271" width="5.33203125" style="13" customWidth="1"/>
    <col min="1272" max="1272" width="6.6640625" style="13" customWidth="1"/>
    <col min="1273" max="1274" width="7.33203125" style="13" customWidth="1"/>
    <col min="1275" max="1275" width="6.6640625" style="13" customWidth="1"/>
    <col min="1276" max="1276" width="7.33203125" style="13" customWidth="1"/>
    <col min="1277" max="1277" width="0.6640625" style="13" customWidth="1"/>
    <col min="1278" max="1279" width="7.33203125" style="13" customWidth="1"/>
    <col min="1280" max="1280" width="6.6640625" style="13" customWidth="1"/>
    <col min="1281" max="1281" width="0.6640625" style="13" customWidth="1"/>
    <col min="1282" max="1284" width="7.33203125" style="13" customWidth="1"/>
    <col min="1285" max="1285" width="6.6640625" style="13" customWidth="1"/>
    <col min="1286" max="1287" width="0" style="13" hidden="1" customWidth="1"/>
    <col min="1288" max="1526" width="9" style="13"/>
    <col min="1527" max="1527" width="5.33203125" style="13" customWidth="1"/>
    <col min="1528" max="1528" width="6.6640625" style="13" customWidth="1"/>
    <col min="1529" max="1530" width="7.33203125" style="13" customWidth="1"/>
    <col min="1531" max="1531" width="6.6640625" style="13" customWidth="1"/>
    <col min="1532" max="1532" width="7.33203125" style="13" customWidth="1"/>
    <col min="1533" max="1533" width="0.6640625" style="13" customWidth="1"/>
    <col min="1534" max="1535" width="7.33203125" style="13" customWidth="1"/>
    <col min="1536" max="1536" width="6.6640625" style="13" customWidth="1"/>
    <col min="1537" max="1537" width="0.6640625" style="13" customWidth="1"/>
    <col min="1538" max="1540" width="7.33203125" style="13" customWidth="1"/>
    <col min="1541" max="1541" width="6.6640625" style="13" customWidth="1"/>
    <col min="1542" max="1543" width="0" style="13" hidden="1" customWidth="1"/>
    <col min="1544" max="1782" width="9" style="13"/>
    <col min="1783" max="1783" width="5.33203125" style="13" customWidth="1"/>
    <col min="1784" max="1784" width="6.6640625" style="13" customWidth="1"/>
    <col min="1785" max="1786" width="7.33203125" style="13" customWidth="1"/>
    <col min="1787" max="1787" width="6.6640625" style="13" customWidth="1"/>
    <col min="1788" max="1788" width="7.33203125" style="13" customWidth="1"/>
    <col min="1789" max="1789" width="0.6640625" style="13" customWidth="1"/>
    <col min="1790" max="1791" width="7.33203125" style="13" customWidth="1"/>
    <col min="1792" max="1792" width="6.6640625" style="13" customWidth="1"/>
    <col min="1793" max="1793" width="0.6640625" style="13" customWidth="1"/>
    <col min="1794" max="1796" width="7.33203125" style="13" customWidth="1"/>
    <col min="1797" max="1797" width="6.6640625" style="13" customWidth="1"/>
    <col min="1798" max="1799" width="0" style="13" hidden="1" customWidth="1"/>
    <col min="1800" max="2038" width="9" style="13"/>
    <col min="2039" max="2039" width="5.33203125" style="13" customWidth="1"/>
    <col min="2040" max="2040" width="6.6640625" style="13" customWidth="1"/>
    <col min="2041" max="2042" width="7.33203125" style="13" customWidth="1"/>
    <col min="2043" max="2043" width="6.6640625" style="13" customWidth="1"/>
    <col min="2044" max="2044" width="7.33203125" style="13" customWidth="1"/>
    <col min="2045" max="2045" width="0.6640625" style="13" customWidth="1"/>
    <col min="2046" max="2047" width="7.33203125" style="13" customWidth="1"/>
    <col min="2048" max="2048" width="6.6640625" style="13" customWidth="1"/>
    <col min="2049" max="2049" width="0.6640625" style="13" customWidth="1"/>
    <col min="2050" max="2052" width="7.33203125" style="13" customWidth="1"/>
    <col min="2053" max="2053" width="6.6640625" style="13" customWidth="1"/>
    <col min="2054" max="2055" width="0" style="13" hidden="1" customWidth="1"/>
    <col min="2056" max="2294" width="9" style="13"/>
    <col min="2295" max="2295" width="5.33203125" style="13" customWidth="1"/>
    <col min="2296" max="2296" width="6.6640625" style="13" customWidth="1"/>
    <col min="2297" max="2298" width="7.33203125" style="13" customWidth="1"/>
    <col min="2299" max="2299" width="6.6640625" style="13" customWidth="1"/>
    <col min="2300" max="2300" width="7.33203125" style="13" customWidth="1"/>
    <col min="2301" max="2301" width="0.6640625" style="13" customWidth="1"/>
    <col min="2302" max="2303" width="7.33203125" style="13" customWidth="1"/>
    <col min="2304" max="2304" width="6.6640625" style="13" customWidth="1"/>
    <col min="2305" max="2305" width="0.6640625" style="13" customWidth="1"/>
    <col min="2306" max="2308" width="7.33203125" style="13" customWidth="1"/>
    <col min="2309" max="2309" width="6.6640625" style="13" customWidth="1"/>
    <col min="2310" max="2311" width="0" style="13" hidden="1" customWidth="1"/>
    <col min="2312" max="2550" width="9" style="13"/>
    <col min="2551" max="2551" width="5.33203125" style="13" customWidth="1"/>
    <col min="2552" max="2552" width="6.6640625" style="13" customWidth="1"/>
    <col min="2553" max="2554" width="7.33203125" style="13" customWidth="1"/>
    <col min="2555" max="2555" width="6.6640625" style="13" customWidth="1"/>
    <col min="2556" max="2556" width="7.33203125" style="13" customWidth="1"/>
    <col min="2557" max="2557" width="0.6640625" style="13" customWidth="1"/>
    <col min="2558" max="2559" width="7.33203125" style="13" customWidth="1"/>
    <col min="2560" max="2560" width="6.6640625" style="13" customWidth="1"/>
    <col min="2561" max="2561" width="0.6640625" style="13" customWidth="1"/>
    <col min="2562" max="2564" width="7.33203125" style="13" customWidth="1"/>
    <col min="2565" max="2565" width="6.6640625" style="13" customWidth="1"/>
    <col min="2566" max="2567" width="0" style="13" hidden="1" customWidth="1"/>
    <col min="2568" max="2806" width="9" style="13"/>
    <col min="2807" max="2807" width="5.33203125" style="13" customWidth="1"/>
    <col min="2808" max="2808" width="6.6640625" style="13" customWidth="1"/>
    <col min="2809" max="2810" width="7.33203125" style="13" customWidth="1"/>
    <col min="2811" max="2811" width="6.6640625" style="13" customWidth="1"/>
    <col min="2812" max="2812" width="7.33203125" style="13" customWidth="1"/>
    <col min="2813" max="2813" width="0.6640625" style="13" customWidth="1"/>
    <col min="2814" max="2815" width="7.33203125" style="13" customWidth="1"/>
    <col min="2816" max="2816" width="6.6640625" style="13" customWidth="1"/>
    <col min="2817" max="2817" width="0.6640625" style="13" customWidth="1"/>
    <col min="2818" max="2820" width="7.33203125" style="13" customWidth="1"/>
    <col min="2821" max="2821" width="6.6640625" style="13" customWidth="1"/>
    <col min="2822" max="2823" width="0" style="13" hidden="1" customWidth="1"/>
    <col min="2824" max="3062" width="9" style="13"/>
    <col min="3063" max="3063" width="5.33203125" style="13" customWidth="1"/>
    <col min="3064" max="3064" width="6.6640625" style="13" customWidth="1"/>
    <col min="3065" max="3066" width="7.33203125" style="13" customWidth="1"/>
    <col min="3067" max="3067" width="6.6640625" style="13" customWidth="1"/>
    <col min="3068" max="3068" width="7.33203125" style="13" customWidth="1"/>
    <col min="3069" max="3069" width="0.6640625" style="13" customWidth="1"/>
    <col min="3070" max="3071" width="7.33203125" style="13" customWidth="1"/>
    <col min="3072" max="3072" width="6.6640625" style="13" customWidth="1"/>
    <col min="3073" max="3073" width="0.6640625" style="13" customWidth="1"/>
    <col min="3074" max="3076" width="7.33203125" style="13" customWidth="1"/>
    <col min="3077" max="3077" width="6.6640625" style="13" customWidth="1"/>
    <col min="3078" max="3079" width="0" style="13" hidden="1" customWidth="1"/>
    <col min="3080" max="3318" width="9" style="13"/>
    <col min="3319" max="3319" width="5.33203125" style="13" customWidth="1"/>
    <col min="3320" max="3320" width="6.6640625" style="13" customWidth="1"/>
    <col min="3321" max="3322" width="7.33203125" style="13" customWidth="1"/>
    <col min="3323" max="3323" width="6.6640625" style="13" customWidth="1"/>
    <col min="3324" max="3324" width="7.33203125" style="13" customWidth="1"/>
    <col min="3325" max="3325" width="0.6640625" style="13" customWidth="1"/>
    <col min="3326" max="3327" width="7.33203125" style="13" customWidth="1"/>
    <col min="3328" max="3328" width="6.6640625" style="13" customWidth="1"/>
    <col min="3329" max="3329" width="0.6640625" style="13" customWidth="1"/>
    <col min="3330" max="3332" width="7.33203125" style="13" customWidth="1"/>
    <col min="3333" max="3333" width="6.6640625" style="13" customWidth="1"/>
    <col min="3334" max="3335" width="0" style="13" hidden="1" customWidth="1"/>
    <col min="3336" max="3574" width="9" style="13"/>
    <col min="3575" max="3575" width="5.33203125" style="13" customWidth="1"/>
    <col min="3576" max="3576" width="6.6640625" style="13" customWidth="1"/>
    <col min="3577" max="3578" width="7.33203125" style="13" customWidth="1"/>
    <col min="3579" max="3579" width="6.6640625" style="13" customWidth="1"/>
    <col min="3580" max="3580" width="7.33203125" style="13" customWidth="1"/>
    <col min="3581" max="3581" width="0.6640625" style="13" customWidth="1"/>
    <col min="3582" max="3583" width="7.33203125" style="13" customWidth="1"/>
    <col min="3584" max="3584" width="6.6640625" style="13" customWidth="1"/>
    <col min="3585" max="3585" width="0.6640625" style="13" customWidth="1"/>
    <col min="3586" max="3588" width="7.33203125" style="13" customWidth="1"/>
    <col min="3589" max="3589" width="6.6640625" style="13" customWidth="1"/>
    <col min="3590" max="3591" width="0" style="13" hidden="1" customWidth="1"/>
    <col min="3592" max="3830" width="9" style="13"/>
    <col min="3831" max="3831" width="5.33203125" style="13" customWidth="1"/>
    <col min="3832" max="3832" width="6.6640625" style="13" customWidth="1"/>
    <col min="3833" max="3834" width="7.33203125" style="13" customWidth="1"/>
    <col min="3835" max="3835" width="6.6640625" style="13" customWidth="1"/>
    <col min="3836" max="3836" width="7.33203125" style="13" customWidth="1"/>
    <col min="3837" max="3837" width="0.6640625" style="13" customWidth="1"/>
    <col min="3838" max="3839" width="7.33203125" style="13" customWidth="1"/>
    <col min="3840" max="3840" width="6.6640625" style="13" customWidth="1"/>
    <col min="3841" max="3841" width="0.6640625" style="13" customWidth="1"/>
    <col min="3842" max="3844" width="7.33203125" style="13" customWidth="1"/>
    <col min="3845" max="3845" width="6.6640625" style="13" customWidth="1"/>
    <col min="3846" max="3847" width="0" style="13" hidden="1" customWidth="1"/>
    <col min="3848" max="4086" width="9" style="13"/>
    <col min="4087" max="4087" width="5.33203125" style="13" customWidth="1"/>
    <col min="4088" max="4088" width="6.6640625" style="13" customWidth="1"/>
    <col min="4089" max="4090" width="7.33203125" style="13" customWidth="1"/>
    <col min="4091" max="4091" width="6.6640625" style="13" customWidth="1"/>
    <col min="4092" max="4092" width="7.33203125" style="13" customWidth="1"/>
    <col min="4093" max="4093" width="0.6640625" style="13" customWidth="1"/>
    <col min="4094" max="4095" width="7.33203125" style="13" customWidth="1"/>
    <col min="4096" max="4096" width="6.6640625" style="13" customWidth="1"/>
    <col min="4097" max="4097" width="0.6640625" style="13" customWidth="1"/>
    <col min="4098" max="4100" width="7.33203125" style="13" customWidth="1"/>
    <col min="4101" max="4101" width="6.6640625" style="13" customWidth="1"/>
    <col min="4102" max="4103" width="0" style="13" hidden="1" customWidth="1"/>
    <col min="4104" max="4342" width="9" style="13"/>
    <col min="4343" max="4343" width="5.33203125" style="13" customWidth="1"/>
    <col min="4344" max="4344" width="6.6640625" style="13" customWidth="1"/>
    <col min="4345" max="4346" width="7.33203125" style="13" customWidth="1"/>
    <col min="4347" max="4347" width="6.6640625" style="13" customWidth="1"/>
    <col min="4348" max="4348" width="7.33203125" style="13" customWidth="1"/>
    <col min="4349" max="4349" width="0.6640625" style="13" customWidth="1"/>
    <col min="4350" max="4351" width="7.33203125" style="13" customWidth="1"/>
    <col min="4352" max="4352" width="6.6640625" style="13" customWidth="1"/>
    <col min="4353" max="4353" width="0.6640625" style="13" customWidth="1"/>
    <col min="4354" max="4356" width="7.33203125" style="13" customWidth="1"/>
    <col min="4357" max="4357" width="6.6640625" style="13" customWidth="1"/>
    <col min="4358" max="4359" width="0" style="13" hidden="1" customWidth="1"/>
    <col min="4360" max="4598" width="9" style="13"/>
    <col min="4599" max="4599" width="5.33203125" style="13" customWidth="1"/>
    <col min="4600" max="4600" width="6.6640625" style="13" customWidth="1"/>
    <col min="4601" max="4602" width="7.33203125" style="13" customWidth="1"/>
    <col min="4603" max="4603" width="6.6640625" style="13" customWidth="1"/>
    <col min="4604" max="4604" width="7.33203125" style="13" customWidth="1"/>
    <col min="4605" max="4605" width="0.6640625" style="13" customWidth="1"/>
    <col min="4606" max="4607" width="7.33203125" style="13" customWidth="1"/>
    <col min="4608" max="4608" width="6.6640625" style="13" customWidth="1"/>
    <col min="4609" max="4609" width="0.6640625" style="13" customWidth="1"/>
    <col min="4610" max="4612" width="7.33203125" style="13" customWidth="1"/>
    <col min="4613" max="4613" width="6.6640625" style="13" customWidth="1"/>
    <col min="4614" max="4615" width="0" style="13" hidden="1" customWidth="1"/>
    <col min="4616" max="4854" width="9" style="13"/>
    <col min="4855" max="4855" width="5.33203125" style="13" customWidth="1"/>
    <col min="4856" max="4856" width="6.6640625" style="13" customWidth="1"/>
    <col min="4857" max="4858" width="7.33203125" style="13" customWidth="1"/>
    <col min="4859" max="4859" width="6.6640625" style="13" customWidth="1"/>
    <col min="4860" max="4860" width="7.33203125" style="13" customWidth="1"/>
    <col min="4861" max="4861" width="0.6640625" style="13" customWidth="1"/>
    <col min="4862" max="4863" width="7.33203125" style="13" customWidth="1"/>
    <col min="4864" max="4864" width="6.6640625" style="13" customWidth="1"/>
    <col min="4865" max="4865" width="0.6640625" style="13" customWidth="1"/>
    <col min="4866" max="4868" width="7.33203125" style="13" customWidth="1"/>
    <col min="4869" max="4869" width="6.6640625" style="13" customWidth="1"/>
    <col min="4870" max="4871" width="0" style="13" hidden="1" customWidth="1"/>
    <col min="4872" max="5110" width="9" style="13"/>
    <col min="5111" max="5111" width="5.33203125" style="13" customWidth="1"/>
    <col min="5112" max="5112" width="6.6640625" style="13" customWidth="1"/>
    <col min="5113" max="5114" width="7.33203125" style="13" customWidth="1"/>
    <col min="5115" max="5115" width="6.6640625" style="13" customWidth="1"/>
    <col min="5116" max="5116" width="7.33203125" style="13" customWidth="1"/>
    <col min="5117" max="5117" width="0.6640625" style="13" customWidth="1"/>
    <col min="5118" max="5119" width="7.33203125" style="13" customWidth="1"/>
    <col min="5120" max="5120" width="6.6640625" style="13" customWidth="1"/>
    <col min="5121" max="5121" width="0.6640625" style="13" customWidth="1"/>
    <col min="5122" max="5124" width="7.33203125" style="13" customWidth="1"/>
    <col min="5125" max="5125" width="6.6640625" style="13" customWidth="1"/>
    <col min="5126" max="5127" width="0" style="13" hidden="1" customWidth="1"/>
    <col min="5128" max="5366" width="9" style="13"/>
    <col min="5367" max="5367" width="5.33203125" style="13" customWidth="1"/>
    <col min="5368" max="5368" width="6.6640625" style="13" customWidth="1"/>
    <col min="5369" max="5370" width="7.33203125" style="13" customWidth="1"/>
    <col min="5371" max="5371" width="6.6640625" style="13" customWidth="1"/>
    <col min="5372" max="5372" width="7.33203125" style="13" customWidth="1"/>
    <col min="5373" max="5373" width="0.6640625" style="13" customWidth="1"/>
    <col min="5374" max="5375" width="7.33203125" style="13" customWidth="1"/>
    <col min="5376" max="5376" width="6.6640625" style="13" customWidth="1"/>
    <col min="5377" max="5377" width="0.6640625" style="13" customWidth="1"/>
    <col min="5378" max="5380" width="7.33203125" style="13" customWidth="1"/>
    <col min="5381" max="5381" width="6.6640625" style="13" customWidth="1"/>
    <col min="5382" max="5383" width="0" style="13" hidden="1" customWidth="1"/>
    <col min="5384" max="5622" width="9" style="13"/>
    <col min="5623" max="5623" width="5.33203125" style="13" customWidth="1"/>
    <col min="5624" max="5624" width="6.6640625" style="13" customWidth="1"/>
    <col min="5625" max="5626" width="7.33203125" style="13" customWidth="1"/>
    <col min="5627" max="5627" width="6.6640625" style="13" customWidth="1"/>
    <col min="5628" max="5628" width="7.33203125" style="13" customWidth="1"/>
    <col min="5629" max="5629" width="0.6640625" style="13" customWidth="1"/>
    <col min="5630" max="5631" width="7.33203125" style="13" customWidth="1"/>
    <col min="5632" max="5632" width="6.6640625" style="13" customWidth="1"/>
    <col min="5633" max="5633" width="0.6640625" style="13" customWidth="1"/>
    <col min="5634" max="5636" width="7.33203125" style="13" customWidth="1"/>
    <col min="5637" max="5637" width="6.6640625" style="13" customWidth="1"/>
    <col min="5638" max="5639" width="0" style="13" hidden="1" customWidth="1"/>
    <col min="5640" max="5878" width="9" style="13"/>
    <col min="5879" max="5879" width="5.33203125" style="13" customWidth="1"/>
    <col min="5880" max="5880" width="6.6640625" style="13" customWidth="1"/>
    <col min="5881" max="5882" width="7.33203125" style="13" customWidth="1"/>
    <col min="5883" max="5883" width="6.6640625" style="13" customWidth="1"/>
    <col min="5884" max="5884" width="7.33203125" style="13" customWidth="1"/>
    <col min="5885" max="5885" width="0.6640625" style="13" customWidth="1"/>
    <col min="5886" max="5887" width="7.33203125" style="13" customWidth="1"/>
    <col min="5888" max="5888" width="6.6640625" style="13" customWidth="1"/>
    <col min="5889" max="5889" width="0.6640625" style="13" customWidth="1"/>
    <col min="5890" max="5892" width="7.33203125" style="13" customWidth="1"/>
    <col min="5893" max="5893" width="6.6640625" style="13" customWidth="1"/>
    <col min="5894" max="5895" width="0" style="13" hidden="1" customWidth="1"/>
    <col min="5896" max="6134" width="9" style="13"/>
    <col min="6135" max="6135" width="5.33203125" style="13" customWidth="1"/>
    <col min="6136" max="6136" width="6.6640625" style="13" customWidth="1"/>
    <col min="6137" max="6138" width="7.33203125" style="13" customWidth="1"/>
    <col min="6139" max="6139" width="6.6640625" style="13" customWidth="1"/>
    <col min="6140" max="6140" width="7.33203125" style="13" customWidth="1"/>
    <col min="6141" max="6141" width="0.6640625" style="13" customWidth="1"/>
    <col min="6142" max="6143" width="7.33203125" style="13" customWidth="1"/>
    <col min="6144" max="6144" width="6.6640625" style="13" customWidth="1"/>
    <col min="6145" max="6145" width="0.6640625" style="13" customWidth="1"/>
    <col min="6146" max="6148" width="7.33203125" style="13" customWidth="1"/>
    <col min="6149" max="6149" width="6.6640625" style="13" customWidth="1"/>
    <col min="6150" max="6151" width="0" style="13" hidden="1" customWidth="1"/>
    <col min="6152" max="6390" width="9" style="13"/>
    <col min="6391" max="6391" width="5.33203125" style="13" customWidth="1"/>
    <col min="6392" max="6392" width="6.6640625" style="13" customWidth="1"/>
    <col min="6393" max="6394" width="7.33203125" style="13" customWidth="1"/>
    <col min="6395" max="6395" width="6.6640625" style="13" customWidth="1"/>
    <col min="6396" max="6396" width="7.33203125" style="13" customWidth="1"/>
    <col min="6397" max="6397" width="0.6640625" style="13" customWidth="1"/>
    <col min="6398" max="6399" width="7.33203125" style="13" customWidth="1"/>
    <col min="6400" max="6400" width="6.6640625" style="13" customWidth="1"/>
    <col min="6401" max="6401" width="0.6640625" style="13" customWidth="1"/>
    <col min="6402" max="6404" width="7.33203125" style="13" customWidth="1"/>
    <col min="6405" max="6405" width="6.6640625" style="13" customWidth="1"/>
    <col min="6406" max="6407" width="0" style="13" hidden="1" customWidth="1"/>
    <col min="6408" max="6646" width="9" style="13"/>
    <col min="6647" max="6647" width="5.33203125" style="13" customWidth="1"/>
    <col min="6648" max="6648" width="6.6640625" style="13" customWidth="1"/>
    <col min="6649" max="6650" width="7.33203125" style="13" customWidth="1"/>
    <col min="6651" max="6651" width="6.6640625" style="13" customWidth="1"/>
    <col min="6652" max="6652" width="7.33203125" style="13" customWidth="1"/>
    <col min="6653" max="6653" width="0.6640625" style="13" customWidth="1"/>
    <col min="6654" max="6655" width="7.33203125" style="13" customWidth="1"/>
    <col min="6656" max="6656" width="6.6640625" style="13" customWidth="1"/>
    <col min="6657" max="6657" width="0.6640625" style="13" customWidth="1"/>
    <col min="6658" max="6660" width="7.33203125" style="13" customWidth="1"/>
    <col min="6661" max="6661" width="6.6640625" style="13" customWidth="1"/>
    <col min="6662" max="6663" width="0" style="13" hidden="1" customWidth="1"/>
    <col min="6664" max="6902" width="9" style="13"/>
    <col min="6903" max="6903" width="5.33203125" style="13" customWidth="1"/>
    <col min="6904" max="6904" width="6.6640625" style="13" customWidth="1"/>
    <col min="6905" max="6906" width="7.33203125" style="13" customWidth="1"/>
    <col min="6907" max="6907" width="6.6640625" style="13" customWidth="1"/>
    <col min="6908" max="6908" width="7.33203125" style="13" customWidth="1"/>
    <col min="6909" max="6909" width="0.6640625" style="13" customWidth="1"/>
    <col min="6910" max="6911" width="7.33203125" style="13" customWidth="1"/>
    <col min="6912" max="6912" width="6.6640625" style="13" customWidth="1"/>
    <col min="6913" max="6913" width="0.6640625" style="13" customWidth="1"/>
    <col min="6914" max="6916" width="7.33203125" style="13" customWidth="1"/>
    <col min="6917" max="6917" width="6.6640625" style="13" customWidth="1"/>
    <col min="6918" max="6919" width="0" style="13" hidden="1" customWidth="1"/>
    <col min="6920" max="7158" width="9" style="13"/>
    <col min="7159" max="7159" width="5.33203125" style="13" customWidth="1"/>
    <col min="7160" max="7160" width="6.6640625" style="13" customWidth="1"/>
    <col min="7161" max="7162" width="7.33203125" style="13" customWidth="1"/>
    <col min="7163" max="7163" width="6.6640625" style="13" customWidth="1"/>
    <col min="7164" max="7164" width="7.33203125" style="13" customWidth="1"/>
    <col min="7165" max="7165" width="0.6640625" style="13" customWidth="1"/>
    <col min="7166" max="7167" width="7.33203125" style="13" customWidth="1"/>
    <col min="7168" max="7168" width="6.6640625" style="13" customWidth="1"/>
    <col min="7169" max="7169" width="0.6640625" style="13" customWidth="1"/>
    <col min="7170" max="7172" width="7.33203125" style="13" customWidth="1"/>
    <col min="7173" max="7173" width="6.6640625" style="13" customWidth="1"/>
    <col min="7174" max="7175" width="0" style="13" hidden="1" customWidth="1"/>
    <col min="7176" max="7414" width="9" style="13"/>
    <col min="7415" max="7415" width="5.33203125" style="13" customWidth="1"/>
    <col min="7416" max="7416" width="6.6640625" style="13" customWidth="1"/>
    <col min="7417" max="7418" width="7.33203125" style="13" customWidth="1"/>
    <col min="7419" max="7419" width="6.6640625" style="13" customWidth="1"/>
    <col min="7420" max="7420" width="7.33203125" style="13" customWidth="1"/>
    <col min="7421" max="7421" width="0.6640625" style="13" customWidth="1"/>
    <col min="7422" max="7423" width="7.33203125" style="13" customWidth="1"/>
    <col min="7424" max="7424" width="6.6640625" style="13" customWidth="1"/>
    <col min="7425" max="7425" width="0.6640625" style="13" customWidth="1"/>
    <col min="7426" max="7428" width="7.33203125" style="13" customWidth="1"/>
    <col min="7429" max="7429" width="6.6640625" style="13" customWidth="1"/>
    <col min="7430" max="7431" width="0" style="13" hidden="1" customWidth="1"/>
    <col min="7432" max="7670" width="9" style="13"/>
    <col min="7671" max="7671" width="5.33203125" style="13" customWidth="1"/>
    <col min="7672" max="7672" width="6.6640625" style="13" customWidth="1"/>
    <col min="7673" max="7674" width="7.33203125" style="13" customWidth="1"/>
    <col min="7675" max="7675" width="6.6640625" style="13" customWidth="1"/>
    <col min="7676" max="7676" width="7.33203125" style="13" customWidth="1"/>
    <col min="7677" max="7677" width="0.6640625" style="13" customWidth="1"/>
    <col min="7678" max="7679" width="7.33203125" style="13" customWidth="1"/>
    <col min="7680" max="7680" width="6.6640625" style="13" customWidth="1"/>
    <col min="7681" max="7681" width="0.6640625" style="13" customWidth="1"/>
    <col min="7682" max="7684" width="7.33203125" style="13" customWidth="1"/>
    <col min="7685" max="7685" width="6.6640625" style="13" customWidth="1"/>
    <col min="7686" max="7687" width="0" style="13" hidden="1" customWidth="1"/>
    <col min="7688" max="7926" width="9" style="13"/>
    <col min="7927" max="7927" width="5.33203125" style="13" customWidth="1"/>
    <col min="7928" max="7928" width="6.6640625" style="13" customWidth="1"/>
    <col min="7929" max="7930" width="7.33203125" style="13" customWidth="1"/>
    <col min="7931" max="7931" width="6.6640625" style="13" customWidth="1"/>
    <col min="7932" max="7932" width="7.33203125" style="13" customWidth="1"/>
    <col min="7933" max="7933" width="0.6640625" style="13" customWidth="1"/>
    <col min="7934" max="7935" width="7.33203125" style="13" customWidth="1"/>
    <col min="7936" max="7936" width="6.6640625" style="13" customWidth="1"/>
    <col min="7937" max="7937" width="0.6640625" style="13" customWidth="1"/>
    <col min="7938" max="7940" width="7.33203125" style="13" customWidth="1"/>
    <col min="7941" max="7941" width="6.6640625" style="13" customWidth="1"/>
    <col min="7942" max="7943" width="0" style="13" hidden="1" customWidth="1"/>
    <col min="7944" max="8182" width="9" style="13"/>
    <col min="8183" max="8183" width="5.33203125" style="13" customWidth="1"/>
    <col min="8184" max="8184" width="6.6640625" style="13" customWidth="1"/>
    <col min="8185" max="8186" width="7.33203125" style="13" customWidth="1"/>
    <col min="8187" max="8187" width="6.6640625" style="13" customWidth="1"/>
    <col min="8188" max="8188" width="7.33203125" style="13" customWidth="1"/>
    <col min="8189" max="8189" width="0.6640625" style="13" customWidth="1"/>
    <col min="8190" max="8191" width="7.33203125" style="13" customWidth="1"/>
    <col min="8192" max="8192" width="6.6640625" style="13" customWidth="1"/>
    <col min="8193" max="8193" width="0.6640625" style="13" customWidth="1"/>
    <col min="8194" max="8196" width="7.33203125" style="13" customWidth="1"/>
    <col min="8197" max="8197" width="6.6640625" style="13" customWidth="1"/>
    <col min="8198" max="8199" width="0" style="13" hidden="1" customWidth="1"/>
    <col min="8200" max="8438" width="9" style="13"/>
    <col min="8439" max="8439" width="5.33203125" style="13" customWidth="1"/>
    <col min="8440" max="8440" width="6.6640625" style="13" customWidth="1"/>
    <col min="8441" max="8442" width="7.33203125" style="13" customWidth="1"/>
    <col min="8443" max="8443" width="6.6640625" style="13" customWidth="1"/>
    <col min="8444" max="8444" width="7.33203125" style="13" customWidth="1"/>
    <col min="8445" max="8445" width="0.6640625" style="13" customWidth="1"/>
    <col min="8446" max="8447" width="7.33203125" style="13" customWidth="1"/>
    <col min="8448" max="8448" width="6.6640625" style="13" customWidth="1"/>
    <col min="8449" max="8449" width="0.6640625" style="13" customWidth="1"/>
    <col min="8450" max="8452" width="7.33203125" style="13" customWidth="1"/>
    <col min="8453" max="8453" width="6.6640625" style="13" customWidth="1"/>
    <col min="8454" max="8455" width="0" style="13" hidden="1" customWidth="1"/>
    <col min="8456" max="8694" width="9" style="13"/>
    <col min="8695" max="8695" width="5.33203125" style="13" customWidth="1"/>
    <col min="8696" max="8696" width="6.6640625" style="13" customWidth="1"/>
    <col min="8697" max="8698" width="7.33203125" style="13" customWidth="1"/>
    <col min="8699" max="8699" width="6.6640625" style="13" customWidth="1"/>
    <col min="8700" max="8700" width="7.33203125" style="13" customWidth="1"/>
    <col min="8701" max="8701" width="0.6640625" style="13" customWidth="1"/>
    <col min="8702" max="8703" width="7.33203125" style="13" customWidth="1"/>
    <col min="8704" max="8704" width="6.6640625" style="13" customWidth="1"/>
    <col min="8705" max="8705" width="0.6640625" style="13" customWidth="1"/>
    <col min="8706" max="8708" width="7.33203125" style="13" customWidth="1"/>
    <col min="8709" max="8709" width="6.6640625" style="13" customWidth="1"/>
    <col min="8710" max="8711" width="0" style="13" hidden="1" customWidth="1"/>
    <col min="8712" max="8950" width="9" style="13"/>
    <col min="8951" max="8951" width="5.33203125" style="13" customWidth="1"/>
    <col min="8952" max="8952" width="6.6640625" style="13" customWidth="1"/>
    <col min="8953" max="8954" width="7.33203125" style="13" customWidth="1"/>
    <col min="8955" max="8955" width="6.6640625" style="13" customWidth="1"/>
    <col min="8956" max="8956" width="7.33203125" style="13" customWidth="1"/>
    <col min="8957" max="8957" width="0.6640625" style="13" customWidth="1"/>
    <col min="8958" max="8959" width="7.33203125" style="13" customWidth="1"/>
    <col min="8960" max="8960" width="6.6640625" style="13" customWidth="1"/>
    <col min="8961" max="8961" width="0.6640625" style="13" customWidth="1"/>
    <col min="8962" max="8964" width="7.33203125" style="13" customWidth="1"/>
    <col min="8965" max="8965" width="6.6640625" style="13" customWidth="1"/>
    <col min="8966" max="8967" width="0" style="13" hidden="1" customWidth="1"/>
    <col min="8968" max="9206" width="9" style="13"/>
    <col min="9207" max="9207" width="5.33203125" style="13" customWidth="1"/>
    <col min="9208" max="9208" width="6.6640625" style="13" customWidth="1"/>
    <col min="9209" max="9210" width="7.33203125" style="13" customWidth="1"/>
    <col min="9211" max="9211" width="6.6640625" style="13" customWidth="1"/>
    <col min="9212" max="9212" width="7.33203125" style="13" customWidth="1"/>
    <col min="9213" max="9213" width="0.6640625" style="13" customWidth="1"/>
    <col min="9214" max="9215" width="7.33203125" style="13" customWidth="1"/>
    <col min="9216" max="9216" width="6.6640625" style="13" customWidth="1"/>
    <col min="9217" max="9217" width="0.6640625" style="13" customWidth="1"/>
    <col min="9218" max="9220" width="7.33203125" style="13" customWidth="1"/>
    <col min="9221" max="9221" width="6.6640625" style="13" customWidth="1"/>
    <col min="9222" max="9223" width="0" style="13" hidden="1" customWidth="1"/>
    <col min="9224" max="9462" width="9" style="13"/>
    <col min="9463" max="9463" width="5.33203125" style="13" customWidth="1"/>
    <col min="9464" max="9464" width="6.6640625" style="13" customWidth="1"/>
    <col min="9465" max="9466" width="7.33203125" style="13" customWidth="1"/>
    <col min="9467" max="9467" width="6.6640625" style="13" customWidth="1"/>
    <col min="9468" max="9468" width="7.33203125" style="13" customWidth="1"/>
    <col min="9469" max="9469" width="0.6640625" style="13" customWidth="1"/>
    <col min="9470" max="9471" width="7.33203125" style="13" customWidth="1"/>
    <col min="9472" max="9472" width="6.6640625" style="13" customWidth="1"/>
    <col min="9473" max="9473" width="0.6640625" style="13" customWidth="1"/>
    <col min="9474" max="9476" width="7.33203125" style="13" customWidth="1"/>
    <col min="9477" max="9477" width="6.6640625" style="13" customWidth="1"/>
    <col min="9478" max="9479" width="0" style="13" hidden="1" customWidth="1"/>
    <col min="9480" max="9718" width="9" style="13"/>
    <col min="9719" max="9719" width="5.33203125" style="13" customWidth="1"/>
    <col min="9720" max="9720" width="6.6640625" style="13" customWidth="1"/>
    <col min="9721" max="9722" width="7.33203125" style="13" customWidth="1"/>
    <col min="9723" max="9723" width="6.6640625" style="13" customWidth="1"/>
    <col min="9724" max="9724" width="7.33203125" style="13" customWidth="1"/>
    <col min="9725" max="9725" width="0.6640625" style="13" customWidth="1"/>
    <col min="9726" max="9727" width="7.33203125" style="13" customWidth="1"/>
    <col min="9728" max="9728" width="6.6640625" style="13" customWidth="1"/>
    <col min="9729" max="9729" width="0.6640625" style="13" customWidth="1"/>
    <col min="9730" max="9732" width="7.33203125" style="13" customWidth="1"/>
    <col min="9733" max="9733" width="6.6640625" style="13" customWidth="1"/>
    <col min="9734" max="9735" width="0" style="13" hidden="1" customWidth="1"/>
    <col min="9736" max="9974" width="9" style="13"/>
    <col min="9975" max="9975" width="5.33203125" style="13" customWidth="1"/>
    <col min="9976" max="9976" width="6.6640625" style="13" customWidth="1"/>
    <col min="9977" max="9978" width="7.33203125" style="13" customWidth="1"/>
    <col min="9979" max="9979" width="6.6640625" style="13" customWidth="1"/>
    <col min="9980" max="9980" width="7.33203125" style="13" customWidth="1"/>
    <col min="9981" max="9981" width="0.6640625" style="13" customWidth="1"/>
    <col min="9982" max="9983" width="7.33203125" style="13" customWidth="1"/>
    <col min="9984" max="9984" width="6.6640625" style="13" customWidth="1"/>
    <col min="9985" max="9985" width="0.6640625" style="13" customWidth="1"/>
    <col min="9986" max="9988" width="7.33203125" style="13" customWidth="1"/>
    <col min="9989" max="9989" width="6.6640625" style="13" customWidth="1"/>
    <col min="9990" max="9991" width="0" style="13" hidden="1" customWidth="1"/>
    <col min="9992" max="10230" width="9" style="13"/>
    <col min="10231" max="10231" width="5.33203125" style="13" customWidth="1"/>
    <col min="10232" max="10232" width="6.6640625" style="13" customWidth="1"/>
    <col min="10233" max="10234" width="7.33203125" style="13" customWidth="1"/>
    <col min="10235" max="10235" width="6.6640625" style="13" customWidth="1"/>
    <col min="10236" max="10236" width="7.33203125" style="13" customWidth="1"/>
    <col min="10237" max="10237" width="0.6640625" style="13" customWidth="1"/>
    <col min="10238" max="10239" width="7.33203125" style="13" customWidth="1"/>
    <col min="10240" max="10240" width="6.6640625" style="13" customWidth="1"/>
    <col min="10241" max="10241" width="0.6640625" style="13" customWidth="1"/>
    <col min="10242" max="10244" width="7.33203125" style="13" customWidth="1"/>
    <col min="10245" max="10245" width="6.6640625" style="13" customWidth="1"/>
    <col min="10246" max="10247" width="0" style="13" hidden="1" customWidth="1"/>
    <col min="10248" max="10486" width="9" style="13"/>
    <col min="10487" max="10487" width="5.33203125" style="13" customWidth="1"/>
    <col min="10488" max="10488" width="6.6640625" style="13" customWidth="1"/>
    <col min="10489" max="10490" width="7.33203125" style="13" customWidth="1"/>
    <col min="10491" max="10491" width="6.6640625" style="13" customWidth="1"/>
    <col min="10492" max="10492" width="7.33203125" style="13" customWidth="1"/>
    <col min="10493" max="10493" width="0.6640625" style="13" customWidth="1"/>
    <col min="10494" max="10495" width="7.33203125" style="13" customWidth="1"/>
    <col min="10496" max="10496" width="6.6640625" style="13" customWidth="1"/>
    <col min="10497" max="10497" width="0.6640625" style="13" customWidth="1"/>
    <col min="10498" max="10500" width="7.33203125" style="13" customWidth="1"/>
    <col min="10501" max="10501" width="6.6640625" style="13" customWidth="1"/>
    <col min="10502" max="10503" width="0" style="13" hidden="1" customWidth="1"/>
    <col min="10504" max="10742" width="9" style="13"/>
    <col min="10743" max="10743" width="5.33203125" style="13" customWidth="1"/>
    <col min="10744" max="10744" width="6.6640625" style="13" customWidth="1"/>
    <col min="10745" max="10746" width="7.33203125" style="13" customWidth="1"/>
    <col min="10747" max="10747" width="6.6640625" style="13" customWidth="1"/>
    <col min="10748" max="10748" width="7.33203125" style="13" customWidth="1"/>
    <col min="10749" max="10749" width="0.6640625" style="13" customWidth="1"/>
    <col min="10750" max="10751" width="7.33203125" style="13" customWidth="1"/>
    <col min="10752" max="10752" width="6.6640625" style="13" customWidth="1"/>
    <col min="10753" max="10753" width="0.6640625" style="13" customWidth="1"/>
    <col min="10754" max="10756" width="7.33203125" style="13" customWidth="1"/>
    <col min="10757" max="10757" width="6.6640625" style="13" customWidth="1"/>
    <col min="10758" max="10759" width="0" style="13" hidden="1" customWidth="1"/>
    <col min="10760" max="10998" width="9" style="13"/>
    <col min="10999" max="10999" width="5.33203125" style="13" customWidth="1"/>
    <col min="11000" max="11000" width="6.6640625" style="13" customWidth="1"/>
    <col min="11001" max="11002" width="7.33203125" style="13" customWidth="1"/>
    <col min="11003" max="11003" width="6.6640625" style="13" customWidth="1"/>
    <col min="11004" max="11004" width="7.33203125" style="13" customWidth="1"/>
    <col min="11005" max="11005" width="0.6640625" style="13" customWidth="1"/>
    <col min="11006" max="11007" width="7.33203125" style="13" customWidth="1"/>
    <col min="11008" max="11008" width="6.6640625" style="13" customWidth="1"/>
    <col min="11009" max="11009" width="0.6640625" style="13" customWidth="1"/>
    <col min="11010" max="11012" width="7.33203125" style="13" customWidth="1"/>
    <col min="11013" max="11013" width="6.6640625" style="13" customWidth="1"/>
    <col min="11014" max="11015" width="0" style="13" hidden="1" customWidth="1"/>
    <col min="11016" max="11254" width="9" style="13"/>
    <col min="11255" max="11255" width="5.33203125" style="13" customWidth="1"/>
    <col min="11256" max="11256" width="6.6640625" style="13" customWidth="1"/>
    <col min="11257" max="11258" width="7.33203125" style="13" customWidth="1"/>
    <col min="11259" max="11259" width="6.6640625" style="13" customWidth="1"/>
    <col min="11260" max="11260" width="7.33203125" style="13" customWidth="1"/>
    <col min="11261" max="11261" width="0.6640625" style="13" customWidth="1"/>
    <col min="11262" max="11263" width="7.33203125" style="13" customWidth="1"/>
    <col min="11264" max="11264" width="6.6640625" style="13" customWidth="1"/>
    <col min="11265" max="11265" width="0.6640625" style="13" customWidth="1"/>
    <col min="11266" max="11268" width="7.33203125" style="13" customWidth="1"/>
    <col min="11269" max="11269" width="6.6640625" style="13" customWidth="1"/>
    <col min="11270" max="11271" width="0" style="13" hidden="1" customWidth="1"/>
    <col min="11272" max="11510" width="9" style="13"/>
    <col min="11511" max="11511" width="5.33203125" style="13" customWidth="1"/>
    <col min="11512" max="11512" width="6.6640625" style="13" customWidth="1"/>
    <col min="11513" max="11514" width="7.33203125" style="13" customWidth="1"/>
    <col min="11515" max="11515" width="6.6640625" style="13" customWidth="1"/>
    <col min="11516" max="11516" width="7.33203125" style="13" customWidth="1"/>
    <col min="11517" max="11517" width="0.6640625" style="13" customWidth="1"/>
    <col min="11518" max="11519" width="7.33203125" style="13" customWidth="1"/>
    <col min="11520" max="11520" width="6.6640625" style="13" customWidth="1"/>
    <col min="11521" max="11521" width="0.6640625" style="13" customWidth="1"/>
    <col min="11522" max="11524" width="7.33203125" style="13" customWidth="1"/>
    <col min="11525" max="11525" width="6.6640625" style="13" customWidth="1"/>
    <col min="11526" max="11527" width="0" style="13" hidden="1" customWidth="1"/>
    <col min="11528" max="11766" width="9" style="13"/>
    <col min="11767" max="11767" width="5.33203125" style="13" customWidth="1"/>
    <col min="11768" max="11768" width="6.6640625" style="13" customWidth="1"/>
    <col min="11769" max="11770" width="7.33203125" style="13" customWidth="1"/>
    <col min="11771" max="11771" width="6.6640625" style="13" customWidth="1"/>
    <col min="11772" max="11772" width="7.33203125" style="13" customWidth="1"/>
    <col min="11773" max="11773" width="0.6640625" style="13" customWidth="1"/>
    <col min="11774" max="11775" width="7.33203125" style="13" customWidth="1"/>
    <col min="11776" max="11776" width="6.6640625" style="13" customWidth="1"/>
    <col min="11777" max="11777" width="0.6640625" style="13" customWidth="1"/>
    <col min="11778" max="11780" width="7.33203125" style="13" customWidth="1"/>
    <col min="11781" max="11781" width="6.6640625" style="13" customWidth="1"/>
    <col min="11782" max="11783" width="0" style="13" hidden="1" customWidth="1"/>
    <col min="11784" max="12022" width="9" style="13"/>
    <col min="12023" max="12023" width="5.33203125" style="13" customWidth="1"/>
    <col min="12024" max="12024" width="6.6640625" style="13" customWidth="1"/>
    <col min="12025" max="12026" width="7.33203125" style="13" customWidth="1"/>
    <col min="12027" max="12027" width="6.6640625" style="13" customWidth="1"/>
    <col min="12028" max="12028" width="7.33203125" style="13" customWidth="1"/>
    <col min="12029" max="12029" width="0.6640625" style="13" customWidth="1"/>
    <col min="12030" max="12031" width="7.33203125" style="13" customWidth="1"/>
    <col min="12032" max="12032" width="6.6640625" style="13" customWidth="1"/>
    <col min="12033" max="12033" width="0.6640625" style="13" customWidth="1"/>
    <col min="12034" max="12036" width="7.33203125" style="13" customWidth="1"/>
    <col min="12037" max="12037" width="6.6640625" style="13" customWidth="1"/>
    <col min="12038" max="12039" width="0" style="13" hidden="1" customWidth="1"/>
    <col min="12040" max="12278" width="9" style="13"/>
    <col min="12279" max="12279" width="5.33203125" style="13" customWidth="1"/>
    <col min="12280" max="12280" width="6.6640625" style="13" customWidth="1"/>
    <col min="12281" max="12282" width="7.33203125" style="13" customWidth="1"/>
    <col min="12283" max="12283" width="6.6640625" style="13" customWidth="1"/>
    <col min="12284" max="12284" width="7.33203125" style="13" customWidth="1"/>
    <col min="12285" max="12285" width="0.6640625" style="13" customWidth="1"/>
    <col min="12286" max="12287" width="7.33203125" style="13" customWidth="1"/>
    <col min="12288" max="12288" width="6.6640625" style="13" customWidth="1"/>
    <col min="12289" max="12289" width="0.6640625" style="13" customWidth="1"/>
    <col min="12290" max="12292" width="7.33203125" style="13" customWidth="1"/>
    <col min="12293" max="12293" width="6.6640625" style="13" customWidth="1"/>
    <col min="12294" max="12295" width="0" style="13" hidden="1" customWidth="1"/>
    <col min="12296" max="12534" width="9" style="13"/>
    <col min="12535" max="12535" width="5.33203125" style="13" customWidth="1"/>
    <col min="12536" max="12536" width="6.6640625" style="13" customWidth="1"/>
    <col min="12537" max="12538" width="7.33203125" style="13" customWidth="1"/>
    <col min="12539" max="12539" width="6.6640625" style="13" customWidth="1"/>
    <col min="12540" max="12540" width="7.33203125" style="13" customWidth="1"/>
    <col min="12541" max="12541" width="0.6640625" style="13" customWidth="1"/>
    <col min="12542" max="12543" width="7.33203125" style="13" customWidth="1"/>
    <col min="12544" max="12544" width="6.6640625" style="13" customWidth="1"/>
    <col min="12545" max="12545" width="0.6640625" style="13" customWidth="1"/>
    <col min="12546" max="12548" width="7.33203125" style="13" customWidth="1"/>
    <col min="12549" max="12549" width="6.6640625" style="13" customWidth="1"/>
    <col min="12550" max="12551" width="0" style="13" hidden="1" customWidth="1"/>
    <col min="12552" max="12790" width="9" style="13"/>
    <col min="12791" max="12791" width="5.33203125" style="13" customWidth="1"/>
    <col min="12792" max="12792" width="6.6640625" style="13" customWidth="1"/>
    <col min="12793" max="12794" width="7.33203125" style="13" customWidth="1"/>
    <col min="12795" max="12795" width="6.6640625" style="13" customWidth="1"/>
    <col min="12796" max="12796" width="7.33203125" style="13" customWidth="1"/>
    <col min="12797" max="12797" width="0.6640625" style="13" customWidth="1"/>
    <col min="12798" max="12799" width="7.33203125" style="13" customWidth="1"/>
    <col min="12800" max="12800" width="6.6640625" style="13" customWidth="1"/>
    <col min="12801" max="12801" width="0.6640625" style="13" customWidth="1"/>
    <col min="12802" max="12804" width="7.33203125" style="13" customWidth="1"/>
    <col min="12805" max="12805" width="6.6640625" style="13" customWidth="1"/>
    <col min="12806" max="12807" width="0" style="13" hidden="1" customWidth="1"/>
    <col min="12808" max="13046" width="9" style="13"/>
    <col min="13047" max="13047" width="5.33203125" style="13" customWidth="1"/>
    <col min="13048" max="13048" width="6.6640625" style="13" customWidth="1"/>
    <col min="13049" max="13050" width="7.33203125" style="13" customWidth="1"/>
    <col min="13051" max="13051" width="6.6640625" style="13" customWidth="1"/>
    <col min="13052" max="13052" width="7.33203125" style="13" customWidth="1"/>
    <col min="13053" max="13053" width="0.6640625" style="13" customWidth="1"/>
    <col min="13054" max="13055" width="7.33203125" style="13" customWidth="1"/>
    <col min="13056" max="13056" width="6.6640625" style="13" customWidth="1"/>
    <col min="13057" max="13057" width="0.6640625" style="13" customWidth="1"/>
    <col min="13058" max="13060" width="7.33203125" style="13" customWidth="1"/>
    <col min="13061" max="13061" width="6.6640625" style="13" customWidth="1"/>
    <col min="13062" max="13063" width="0" style="13" hidden="1" customWidth="1"/>
    <col min="13064" max="13302" width="9" style="13"/>
    <col min="13303" max="13303" width="5.33203125" style="13" customWidth="1"/>
    <col min="13304" max="13304" width="6.6640625" style="13" customWidth="1"/>
    <col min="13305" max="13306" width="7.33203125" style="13" customWidth="1"/>
    <col min="13307" max="13307" width="6.6640625" style="13" customWidth="1"/>
    <col min="13308" max="13308" width="7.33203125" style="13" customWidth="1"/>
    <col min="13309" max="13309" width="0.6640625" style="13" customWidth="1"/>
    <col min="13310" max="13311" width="7.33203125" style="13" customWidth="1"/>
    <col min="13312" max="13312" width="6.6640625" style="13" customWidth="1"/>
    <col min="13313" max="13313" width="0.6640625" style="13" customWidth="1"/>
    <col min="13314" max="13316" width="7.33203125" style="13" customWidth="1"/>
    <col min="13317" max="13317" width="6.6640625" style="13" customWidth="1"/>
    <col min="13318" max="13319" width="0" style="13" hidden="1" customWidth="1"/>
    <col min="13320" max="13558" width="9" style="13"/>
    <col min="13559" max="13559" width="5.33203125" style="13" customWidth="1"/>
    <col min="13560" max="13560" width="6.6640625" style="13" customWidth="1"/>
    <col min="13561" max="13562" width="7.33203125" style="13" customWidth="1"/>
    <col min="13563" max="13563" width="6.6640625" style="13" customWidth="1"/>
    <col min="13564" max="13564" width="7.33203125" style="13" customWidth="1"/>
    <col min="13565" max="13565" width="0.6640625" style="13" customWidth="1"/>
    <col min="13566" max="13567" width="7.33203125" style="13" customWidth="1"/>
    <col min="13568" max="13568" width="6.6640625" style="13" customWidth="1"/>
    <col min="13569" max="13569" width="0.6640625" style="13" customWidth="1"/>
    <col min="13570" max="13572" width="7.33203125" style="13" customWidth="1"/>
    <col min="13573" max="13573" width="6.6640625" style="13" customWidth="1"/>
    <col min="13574" max="13575" width="0" style="13" hidden="1" customWidth="1"/>
    <col min="13576" max="13814" width="9" style="13"/>
    <col min="13815" max="13815" width="5.33203125" style="13" customWidth="1"/>
    <col min="13816" max="13816" width="6.6640625" style="13" customWidth="1"/>
    <col min="13817" max="13818" width="7.33203125" style="13" customWidth="1"/>
    <col min="13819" max="13819" width="6.6640625" style="13" customWidth="1"/>
    <col min="13820" max="13820" width="7.33203125" style="13" customWidth="1"/>
    <col min="13821" max="13821" width="0.6640625" style="13" customWidth="1"/>
    <col min="13822" max="13823" width="7.33203125" style="13" customWidth="1"/>
    <col min="13824" max="13824" width="6.6640625" style="13" customWidth="1"/>
    <col min="13825" max="13825" width="0.6640625" style="13" customWidth="1"/>
    <col min="13826" max="13828" width="7.33203125" style="13" customWidth="1"/>
    <col min="13829" max="13829" width="6.6640625" style="13" customWidth="1"/>
    <col min="13830" max="13831" width="0" style="13" hidden="1" customWidth="1"/>
    <col min="13832" max="14070" width="9" style="13"/>
    <col min="14071" max="14071" width="5.33203125" style="13" customWidth="1"/>
    <col min="14072" max="14072" width="6.6640625" style="13" customWidth="1"/>
    <col min="14073" max="14074" width="7.33203125" style="13" customWidth="1"/>
    <col min="14075" max="14075" width="6.6640625" style="13" customWidth="1"/>
    <col min="14076" max="14076" width="7.33203125" style="13" customWidth="1"/>
    <col min="14077" max="14077" width="0.6640625" style="13" customWidth="1"/>
    <col min="14078" max="14079" width="7.33203125" style="13" customWidth="1"/>
    <col min="14080" max="14080" width="6.6640625" style="13" customWidth="1"/>
    <col min="14081" max="14081" width="0.6640625" style="13" customWidth="1"/>
    <col min="14082" max="14084" width="7.33203125" style="13" customWidth="1"/>
    <col min="14085" max="14085" width="6.6640625" style="13" customWidth="1"/>
    <col min="14086" max="14087" width="0" style="13" hidden="1" customWidth="1"/>
    <col min="14088" max="14326" width="9" style="13"/>
    <col min="14327" max="14327" width="5.33203125" style="13" customWidth="1"/>
    <col min="14328" max="14328" width="6.6640625" style="13" customWidth="1"/>
    <col min="14329" max="14330" width="7.33203125" style="13" customWidth="1"/>
    <col min="14331" max="14331" width="6.6640625" style="13" customWidth="1"/>
    <col min="14332" max="14332" width="7.33203125" style="13" customWidth="1"/>
    <col min="14333" max="14333" width="0.6640625" style="13" customWidth="1"/>
    <col min="14334" max="14335" width="7.33203125" style="13" customWidth="1"/>
    <col min="14336" max="14336" width="6.6640625" style="13" customWidth="1"/>
    <col min="14337" max="14337" width="0.6640625" style="13" customWidth="1"/>
    <col min="14338" max="14340" width="7.33203125" style="13" customWidth="1"/>
    <col min="14341" max="14341" width="6.6640625" style="13" customWidth="1"/>
    <col min="14342" max="14343" width="0" style="13" hidden="1" customWidth="1"/>
    <col min="14344" max="14582" width="9" style="13"/>
    <col min="14583" max="14583" width="5.33203125" style="13" customWidth="1"/>
    <col min="14584" max="14584" width="6.6640625" style="13" customWidth="1"/>
    <col min="14585" max="14586" width="7.33203125" style="13" customWidth="1"/>
    <col min="14587" max="14587" width="6.6640625" style="13" customWidth="1"/>
    <col min="14588" max="14588" width="7.33203125" style="13" customWidth="1"/>
    <col min="14589" max="14589" width="0.6640625" style="13" customWidth="1"/>
    <col min="14590" max="14591" width="7.33203125" style="13" customWidth="1"/>
    <col min="14592" max="14592" width="6.6640625" style="13" customWidth="1"/>
    <col min="14593" max="14593" width="0.6640625" style="13" customWidth="1"/>
    <col min="14594" max="14596" width="7.33203125" style="13" customWidth="1"/>
    <col min="14597" max="14597" width="6.6640625" style="13" customWidth="1"/>
    <col min="14598" max="14599" width="0" style="13" hidden="1" customWidth="1"/>
    <col min="14600" max="14838" width="9" style="13"/>
    <col min="14839" max="14839" width="5.33203125" style="13" customWidth="1"/>
    <col min="14840" max="14840" width="6.6640625" style="13" customWidth="1"/>
    <col min="14841" max="14842" width="7.33203125" style="13" customWidth="1"/>
    <col min="14843" max="14843" width="6.6640625" style="13" customWidth="1"/>
    <col min="14844" max="14844" width="7.33203125" style="13" customWidth="1"/>
    <col min="14845" max="14845" width="0.6640625" style="13" customWidth="1"/>
    <col min="14846" max="14847" width="7.33203125" style="13" customWidth="1"/>
    <col min="14848" max="14848" width="6.6640625" style="13" customWidth="1"/>
    <col min="14849" max="14849" width="0.6640625" style="13" customWidth="1"/>
    <col min="14850" max="14852" width="7.33203125" style="13" customWidth="1"/>
    <col min="14853" max="14853" width="6.6640625" style="13" customWidth="1"/>
    <col min="14854" max="14855" width="0" style="13" hidden="1" customWidth="1"/>
    <col min="14856" max="15094" width="9" style="13"/>
    <col min="15095" max="15095" width="5.33203125" style="13" customWidth="1"/>
    <col min="15096" max="15096" width="6.6640625" style="13" customWidth="1"/>
    <col min="15097" max="15098" width="7.33203125" style="13" customWidth="1"/>
    <col min="15099" max="15099" width="6.6640625" style="13" customWidth="1"/>
    <col min="15100" max="15100" width="7.33203125" style="13" customWidth="1"/>
    <col min="15101" max="15101" width="0.6640625" style="13" customWidth="1"/>
    <col min="15102" max="15103" width="7.33203125" style="13" customWidth="1"/>
    <col min="15104" max="15104" width="6.6640625" style="13" customWidth="1"/>
    <col min="15105" max="15105" width="0.6640625" style="13" customWidth="1"/>
    <col min="15106" max="15108" width="7.33203125" style="13" customWidth="1"/>
    <col min="15109" max="15109" width="6.6640625" style="13" customWidth="1"/>
    <col min="15110" max="15111" width="0" style="13" hidden="1" customWidth="1"/>
    <col min="15112" max="15350" width="9" style="13"/>
    <col min="15351" max="15351" width="5.33203125" style="13" customWidth="1"/>
    <col min="15352" max="15352" width="6.6640625" style="13" customWidth="1"/>
    <col min="15353" max="15354" width="7.33203125" style="13" customWidth="1"/>
    <col min="15355" max="15355" width="6.6640625" style="13" customWidth="1"/>
    <col min="15356" max="15356" width="7.33203125" style="13" customWidth="1"/>
    <col min="15357" max="15357" width="0.6640625" style="13" customWidth="1"/>
    <col min="15358" max="15359" width="7.33203125" style="13" customWidth="1"/>
    <col min="15360" max="15360" width="6.6640625" style="13" customWidth="1"/>
    <col min="15361" max="15361" width="0.6640625" style="13" customWidth="1"/>
    <col min="15362" max="15364" width="7.33203125" style="13" customWidth="1"/>
    <col min="15365" max="15365" width="6.6640625" style="13" customWidth="1"/>
    <col min="15366" max="15367" width="0" style="13" hidden="1" customWidth="1"/>
    <col min="15368" max="15606" width="9" style="13"/>
    <col min="15607" max="15607" width="5.33203125" style="13" customWidth="1"/>
    <col min="15608" max="15608" width="6.6640625" style="13" customWidth="1"/>
    <col min="15609" max="15610" width="7.33203125" style="13" customWidth="1"/>
    <col min="15611" max="15611" width="6.6640625" style="13" customWidth="1"/>
    <col min="15612" max="15612" width="7.33203125" style="13" customWidth="1"/>
    <col min="15613" max="15613" width="0.6640625" style="13" customWidth="1"/>
    <col min="15614" max="15615" width="7.33203125" style="13" customWidth="1"/>
    <col min="15616" max="15616" width="6.6640625" style="13" customWidth="1"/>
    <col min="15617" max="15617" width="0.6640625" style="13" customWidth="1"/>
    <col min="15618" max="15620" width="7.33203125" style="13" customWidth="1"/>
    <col min="15621" max="15621" width="6.6640625" style="13" customWidth="1"/>
    <col min="15622" max="15623" width="0" style="13" hidden="1" customWidth="1"/>
    <col min="15624" max="15862" width="9" style="13"/>
    <col min="15863" max="15863" width="5.33203125" style="13" customWidth="1"/>
    <col min="15864" max="15864" width="6.6640625" style="13" customWidth="1"/>
    <col min="15865" max="15866" width="7.33203125" style="13" customWidth="1"/>
    <col min="15867" max="15867" width="6.6640625" style="13" customWidth="1"/>
    <col min="15868" max="15868" width="7.33203125" style="13" customWidth="1"/>
    <col min="15869" max="15869" width="0.6640625" style="13" customWidth="1"/>
    <col min="15870" max="15871" width="7.33203125" style="13" customWidth="1"/>
    <col min="15872" max="15872" width="6.6640625" style="13" customWidth="1"/>
    <col min="15873" max="15873" width="0.6640625" style="13" customWidth="1"/>
    <col min="15874" max="15876" width="7.33203125" style="13" customWidth="1"/>
    <col min="15877" max="15877" width="6.6640625" style="13" customWidth="1"/>
    <col min="15878" max="15879" width="0" style="13" hidden="1" customWidth="1"/>
    <col min="15880" max="16118" width="9" style="13"/>
    <col min="16119" max="16119" width="5.33203125" style="13" customWidth="1"/>
    <col min="16120" max="16120" width="6.6640625" style="13" customWidth="1"/>
    <col min="16121" max="16122" width="7.33203125" style="13" customWidth="1"/>
    <col min="16123" max="16123" width="6.6640625" style="13" customWidth="1"/>
    <col min="16124" max="16124" width="7.33203125" style="13" customWidth="1"/>
    <col min="16125" max="16125" width="0.6640625" style="13" customWidth="1"/>
    <col min="16126" max="16127" width="7.33203125" style="13" customWidth="1"/>
    <col min="16128" max="16128" width="6.6640625" style="13" customWidth="1"/>
    <col min="16129" max="16129" width="0.6640625" style="13" customWidth="1"/>
    <col min="16130" max="16132" width="7.33203125" style="13" customWidth="1"/>
    <col min="16133" max="16133" width="6.6640625" style="13" customWidth="1"/>
    <col min="16134" max="16135" width="0" style="13" hidden="1" customWidth="1"/>
    <col min="16136" max="16384" width="9" style="13"/>
  </cols>
  <sheetData>
    <row r="2" spans="2:11" ht="13.2">
      <c r="K2" s="43" t="s">
        <v>241</v>
      </c>
    </row>
    <row r="3" spans="2:11">
      <c r="B3" s="78"/>
      <c r="C3" s="78"/>
      <c r="D3" s="79" t="s">
        <v>84</v>
      </c>
      <c r="E3" s="79" t="s">
        <v>85</v>
      </c>
      <c r="F3" s="79"/>
      <c r="G3" s="79"/>
      <c r="H3" s="79" t="s">
        <v>86</v>
      </c>
    </row>
    <row r="4" spans="2:11">
      <c r="B4" s="78">
        <v>1977</v>
      </c>
      <c r="C4" s="78" t="s">
        <v>24</v>
      </c>
      <c r="D4" s="78">
        <v>64.8</v>
      </c>
      <c r="E4" s="78">
        <v>22.6</v>
      </c>
      <c r="F4" s="78"/>
      <c r="G4" s="78"/>
      <c r="H4" s="78">
        <v>43</v>
      </c>
    </row>
    <row r="5" spans="2:11">
      <c r="B5" s="78"/>
      <c r="C5" s="78" t="s">
        <v>14</v>
      </c>
      <c r="D5" s="78">
        <v>74.599999999999994</v>
      </c>
      <c r="E5" s="80">
        <v>33.5</v>
      </c>
      <c r="F5" s="78"/>
      <c r="G5" s="78"/>
      <c r="H5" s="78">
        <v>53.8</v>
      </c>
    </row>
    <row r="6" spans="2:11">
      <c r="B6" s="78" t="s">
        <v>83</v>
      </c>
      <c r="C6" s="78"/>
      <c r="D6" s="78"/>
      <c r="E6" s="78"/>
      <c r="F6" s="78"/>
      <c r="G6" s="78"/>
      <c r="H6" s="78"/>
    </row>
    <row r="7" spans="2:11">
      <c r="B7" s="78">
        <v>2025</v>
      </c>
      <c r="C7" s="78" t="s">
        <v>24</v>
      </c>
      <c r="D7" s="78">
        <v>72.2</v>
      </c>
      <c r="E7" s="78">
        <v>56.2</v>
      </c>
      <c r="F7" s="78"/>
      <c r="G7" s="78"/>
      <c r="H7" s="78">
        <v>64.2</v>
      </c>
    </row>
    <row r="8" spans="2:11">
      <c r="B8" s="78"/>
      <c r="C8" s="78" t="s">
        <v>14</v>
      </c>
      <c r="D8" s="78">
        <v>71.2</v>
      </c>
      <c r="E8" s="80">
        <v>53.8</v>
      </c>
      <c r="F8" s="78"/>
      <c r="G8" s="78"/>
      <c r="H8" s="78">
        <v>62.5</v>
      </c>
    </row>
    <row r="18" spans="1:11">
      <c r="K18" s="35" t="s">
        <v>87</v>
      </c>
    </row>
    <row r="19" spans="1:11">
      <c r="K19" s="35"/>
    </row>
    <row r="29" spans="1:11">
      <c r="A29" s="106"/>
      <c r="B29" s="125"/>
      <c r="C29" s="125"/>
      <c r="D29" s="125"/>
      <c r="E29" s="125"/>
      <c r="F29" s="125"/>
      <c r="G29" s="125"/>
      <c r="H29" s="125"/>
      <c r="I29" s="126"/>
    </row>
  </sheetData>
  <pageMargins left="0.59055118110236227" right="0.59055118110236227" top="0.78740157480314965" bottom="0.78740157480314965" header="0" footer="0"/>
  <pageSetup paperSize="9" scale="74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C24"/>
  <sheetViews>
    <sheetView zoomScaleNormal="100" workbookViewId="0">
      <selection activeCell="N21" sqref="N21"/>
    </sheetView>
  </sheetViews>
  <sheetFormatPr defaultRowHeight="14.4"/>
  <cols>
    <col min="1" max="1" width="3.33203125" style="18" customWidth="1"/>
    <col min="2" max="2" width="6.44140625" style="20" customWidth="1"/>
    <col min="3" max="6" width="7.44140625" style="20" customWidth="1"/>
    <col min="7" max="7" width="4.44140625" customWidth="1"/>
    <col min="8" max="10" width="6.6640625" style="20" customWidth="1"/>
    <col min="11" max="11" width="7.44140625" style="20" customWidth="1"/>
  </cols>
  <sheetData>
    <row r="2" spans="2:29" ht="24">
      <c r="B2" s="80"/>
      <c r="C2" s="129" t="s">
        <v>88</v>
      </c>
      <c r="D2" s="129" t="s">
        <v>89</v>
      </c>
      <c r="E2" s="129" t="s">
        <v>90</v>
      </c>
      <c r="F2" s="129" t="s">
        <v>91</v>
      </c>
      <c r="G2" s="130"/>
      <c r="H2" s="129" t="s">
        <v>92</v>
      </c>
      <c r="I2" s="129" t="s">
        <v>93</v>
      </c>
      <c r="J2" s="129" t="s">
        <v>94</v>
      </c>
      <c r="L2" s="43" t="s">
        <v>228</v>
      </c>
    </row>
    <row r="3" spans="2:29">
      <c r="B3" s="51">
        <v>1861</v>
      </c>
      <c r="C3" s="51"/>
      <c r="D3" s="51"/>
      <c r="E3" s="51"/>
      <c r="F3" s="51"/>
      <c r="G3" s="131"/>
      <c r="H3" s="51">
        <v>1861</v>
      </c>
      <c r="I3" s="51"/>
      <c r="J3" s="51"/>
    </row>
    <row r="4" spans="2:29">
      <c r="B4" s="52">
        <v>1871</v>
      </c>
      <c r="C4" s="51">
        <v>67.3</v>
      </c>
      <c r="D4" s="51">
        <v>67.5</v>
      </c>
      <c r="E4" s="51">
        <v>13.3</v>
      </c>
      <c r="F4" s="51">
        <v>19.2</v>
      </c>
      <c r="G4" s="131"/>
      <c r="H4" s="52">
        <v>1871</v>
      </c>
      <c r="I4" s="51">
        <v>19.399999999999999</v>
      </c>
      <c r="J4" s="51">
        <v>13.3</v>
      </c>
    </row>
    <row r="5" spans="2:29">
      <c r="B5" s="52">
        <v>1881</v>
      </c>
      <c r="C5" s="51">
        <v>62.7</v>
      </c>
      <c r="D5" s="51">
        <v>65.400000000000006</v>
      </c>
      <c r="E5" s="51">
        <v>15.5</v>
      </c>
      <c r="F5" s="51">
        <v>20.2</v>
      </c>
      <c r="G5" s="131"/>
      <c r="H5" s="52">
        <v>1881</v>
      </c>
      <c r="I5" s="51">
        <v>21.8</v>
      </c>
      <c r="J5" s="51">
        <v>14.4</v>
      </c>
    </row>
    <row r="6" spans="2:29">
      <c r="B6" s="52">
        <v>1891</v>
      </c>
      <c r="C6" s="53"/>
      <c r="D6" s="53"/>
      <c r="E6" s="53"/>
      <c r="F6" s="53"/>
      <c r="G6" s="131"/>
      <c r="H6" s="52">
        <v>1891</v>
      </c>
      <c r="I6" s="53"/>
      <c r="J6" s="53"/>
    </row>
    <row r="7" spans="2:29">
      <c r="B7" s="52">
        <v>1901</v>
      </c>
      <c r="C7" s="51">
        <v>56</v>
      </c>
      <c r="D7" s="51">
        <v>61.7</v>
      </c>
      <c r="E7" s="51">
        <v>18.899999999999999</v>
      </c>
      <c r="F7" s="51">
        <v>22.3</v>
      </c>
      <c r="G7" s="131"/>
      <c r="H7" s="52">
        <v>1901</v>
      </c>
      <c r="I7" s="51">
        <v>25.1</v>
      </c>
      <c r="J7" s="51">
        <v>16</v>
      </c>
    </row>
    <row r="8" spans="2:29">
      <c r="B8" s="52">
        <v>1911</v>
      </c>
      <c r="C8" s="51">
        <v>50.4</v>
      </c>
      <c r="D8" s="51">
        <v>58.4</v>
      </c>
      <c r="E8" s="51">
        <v>21.1</v>
      </c>
      <c r="F8" s="51">
        <v>23.7</v>
      </c>
      <c r="G8" s="131"/>
      <c r="H8" s="52">
        <v>1911</v>
      </c>
      <c r="I8" s="51">
        <v>28.5</v>
      </c>
      <c r="J8" s="51">
        <v>17.899999999999999</v>
      </c>
    </row>
    <row r="9" spans="2:29">
      <c r="B9" s="52">
        <v>1921</v>
      </c>
      <c r="C9" s="51">
        <v>46.7</v>
      </c>
      <c r="D9" s="51">
        <v>55.7</v>
      </c>
      <c r="E9" s="51">
        <v>21.5</v>
      </c>
      <c r="F9" s="51">
        <v>24.8</v>
      </c>
      <c r="G9" s="131"/>
      <c r="H9" s="52">
        <v>1921</v>
      </c>
      <c r="I9" s="51">
        <v>31.8</v>
      </c>
      <c r="J9" s="51">
        <v>19.5</v>
      </c>
    </row>
    <row r="10" spans="2:29">
      <c r="B10" s="52">
        <v>1931</v>
      </c>
      <c r="C10" s="51">
        <v>43.6</v>
      </c>
      <c r="D10" s="51">
        <v>51.7</v>
      </c>
      <c r="E10" s="51">
        <v>22.3</v>
      </c>
      <c r="F10" s="51">
        <v>26.3</v>
      </c>
      <c r="G10" s="131"/>
      <c r="H10" s="52">
        <v>1931</v>
      </c>
      <c r="I10" s="51">
        <v>34.1</v>
      </c>
      <c r="J10" s="51">
        <v>22</v>
      </c>
    </row>
    <row r="11" spans="2:29">
      <c r="B11" s="52">
        <v>1936</v>
      </c>
      <c r="C11" s="51">
        <v>39.799999999999997</v>
      </c>
      <c r="D11" s="51">
        <v>49.4</v>
      </c>
      <c r="E11" s="51">
        <v>22</v>
      </c>
      <c r="F11" s="51">
        <v>27.3</v>
      </c>
      <c r="G11" s="131"/>
      <c r="H11" s="52">
        <v>1936</v>
      </c>
      <c r="I11" s="51">
        <v>38.200000000000003</v>
      </c>
      <c r="J11" s="51">
        <v>23.3</v>
      </c>
    </row>
    <row r="12" spans="2:29">
      <c r="B12" s="52">
        <v>1941</v>
      </c>
      <c r="C12" s="53"/>
      <c r="D12" s="53"/>
      <c r="E12" s="53"/>
      <c r="F12" s="53"/>
      <c r="G12" s="131"/>
      <c r="H12" s="52">
        <v>1941</v>
      </c>
      <c r="I12" s="53"/>
      <c r="J12" s="53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2:29">
      <c r="B13" s="52">
        <v>1951</v>
      </c>
      <c r="C13" s="51">
        <v>33.1</v>
      </c>
      <c r="D13" s="51">
        <v>42.2</v>
      </c>
      <c r="E13" s="51">
        <v>25.6</v>
      </c>
      <c r="F13" s="51">
        <v>32.1</v>
      </c>
      <c r="G13" s="131"/>
      <c r="H13" s="52">
        <v>1951</v>
      </c>
      <c r="I13" s="51">
        <v>41.3</v>
      </c>
      <c r="J13" s="51">
        <v>25.7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2:29">
      <c r="B14" s="52">
        <v>1961</v>
      </c>
      <c r="C14" s="51">
        <v>18.7</v>
      </c>
      <c r="D14" s="51">
        <v>29</v>
      </c>
      <c r="E14" s="51">
        <v>32.6</v>
      </c>
      <c r="F14" s="51">
        <v>40.4</v>
      </c>
      <c r="G14" s="131"/>
      <c r="H14" s="52">
        <v>1961</v>
      </c>
      <c r="I14" s="51">
        <v>48.7</v>
      </c>
      <c r="J14" s="51">
        <v>30.6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2:29">
      <c r="B15" s="52">
        <v>1971</v>
      </c>
      <c r="C15" s="51">
        <v>10</v>
      </c>
      <c r="D15" s="51">
        <v>17.2</v>
      </c>
      <c r="E15" s="51">
        <v>32.4</v>
      </c>
      <c r="F15" s="51">
        <v>44.3</v>
      </c>
      <c r="G15" s="131"/>
      <c r="H15" s="52">
        <v>1971</v>
      </c>
      <c r="I15" s="51">
        <v>57.6</v>
      </c>
      <c r="J15" s="51">
        <v>38.4</v>
      </c>
    </row>
    <row r="16" spans="2:29">
      <c r="B16" s="52">
        <v>1981</v>
      </c>
      <c r="C16" s="51">
        <v>6.3</v>
      </c>
      <c r="D16" s="51">
        <v>11.1</v>
      </c>
      <c r="E16" s="51">
        <v>27.6</v>
      </c>
      <c r="F16" s="51">
        <v>39.5</v>
      </c>
      <c r="G16" s="131"/>
      <c r="H16" s="52">
        <v>1981</v>
      </c>
      <c r="I16" s="51">
        <v>66.099999999999994</v>
      </c>
      <c r="J16" s="51">
        <v>49.4</v>
      </c>
      <c r="L16" s="35" t="s">
        <v>238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2:29">
      <c r="B17" s="52">
        <v>1991</v>
      </c>
      <c r="C17" s="51">
        <v>4.0999999999999996</v>
      </c>
      <c r="D17" s="51">
        <v>7.6</v>
      </c>
      <c r="E17" s="51">
        <v>23.1</v>
      </c>
      <c r="F17" s="51">
        <v>35.6</v>
      </c>
      <c r="G17" s="131"/>
      <c r="H17" s="52">
        <v>1991</v>
      </c>
      <c r="I17" s="51">
        <v>72.8</v>
      </c>
      <c r="J17" s="51">
        <v>56.7</v>
      </c>
      <c r="L17" s="17" t="s">
        <v>237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2:29">
      <c r="B18" s="52">
        <v>2001</v>
      </c>
      <c r="C18" s="51">
        <v>3.4</v>
      </c>
      <c r="D18" s="51">
        <v>5.5</v>
      </c>
      <c r="E18" s="51">
        <v>22</v>
      </c>
      <c r="F18" s="51">
        <v>33.5</v>
      </c>
      <c r="G18" s="131"/>
      <c r="H18" s="52">
        <v>2001</v>
      </c>
      <c r="I18" s="51">
        <v>74.599999999999994</v>
      </c>
      <c r="J18" s="51">
        <v>61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2:29">
      <c r="B19" s="52">
        <v>2011</v>
      </c>
      <c r="C19" s="51">
        <v>3</v>
      </c>
      <c r="D19" s="51">
        <v>5.5</v>
      </c>
      <c r="E19" s="51">
        <v>16.600000000000001</v>
      </c>
      <c r="F19" s="51">
        <v>27.1</v>
      </c>
      <c r="G19" s="131"/>
      <c r="H19" s="52">
        <v>2011</v>
      </c>
      <c r="I19" s="51">
        <v>80.5</v>
      </c>
      <c r="J19" s="51">
        <v>67.400000000000006</v>
      </c>
    </row>
    <row r="20" spans="2:29">
      <c r="B20" s="52">
        <v>2021</v>
      </c>
      <c r="C20" s="51">
        <v>2.1</v>
      </c>
      <c r="D20" s="51">
        <v>3.6</v>
      </c>
      <c r="E20" s="51">
        <v>14.2</v>
      </c>
      <c r="F20" s="51">
        <v>24.2</v>
      </c>
      <c r="G20" s="131"/>
      <c r="H20" s="52">
        <v>2021</v>
      </c>
      <c r="I20" s="51">
        <v>83.7</v>
      </c>
      <c r="J20" s="51">
        <v>72.2</v>
      </c>
    </row>
    <row r="21" spans="2:29">
      <c r="B21" s="52">
        <v>2024</v>
      </c>
      <c r="C21" s="53">
        <v>2</v>
      </c>
      <c r="D21" s="53">
        <v>3.4351130984197469</v>
      </c>
      <c r="E21" s="53">
        <v>14.6</v>
      </c>
      <c r="F21" s="53">
        <v>24.373506933770937</v>
      </c>
      <c r="G21" s="131"/>
      <c r="H21" s="52">
        <v>2024</v>
      </c>
      <c r="I21" s="53">
        <v>83.4</v>
      </c>
      <c r="J21" s="53">
        <v>72.19137996780934</v>
      </c>
    </row>
    <row r="23" spans="2:29">
      <c r="C23" s="54"/>
      <c r="D23" s="54"/>
      <c r="E23" s="54"/>
    </row>
    <row r="24" spans="2:29">
      <c r="C24" s="54"/>
      <c r="D24" s="54"/>
      <c r="E24" s="54"/>
    </row>
  </sheetData>
  <pageMargins left="0.7" right="0.7" top="0.75" bottom="0.75" header="0.3" footer="0.3"/>
  <pageSetup paperSize="9" scale="76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topLeftCell="L2" zoomScaleNormal="100" workbookViewId="0">
      <selection activeCell="X16" sqref="X16"/>
    </sheetView>
  </sheetViews>
  <sheetFormatPr defaultColWidth="8.6640625" defaultRowHeight="13.2"/>
  <cols>
    <col min="1" max="1" width="3.33203125" style="18" customWidth="1"/>
    <col min="2" max="2" width="9.33203125" style="55" customWidth="1"/>
    <col min="3" max="3" width="7.6640625" style="55" customWidth="1"/>
    <col min="4" max="4" width="9.6640625" style="55" customWidth="1"/>
    <col min="5" max="5" width="3.44140625" style="55" customWidth="1"/>
    <col min="6" max="8" width="7.5546875" style="55" customWidth="1"/>
    <col min="9" max="9" width="3.6640625" style="55" customWidth="1"/>
    <col min="10" max="12" width="5.6640625" style="63" customWidth="1"/>
    <col min="13" max="13" width="8.6640625" style="3"/>
    <col min="14" max="16" width="8.6640625" style="3" bestFit="1" customWidth="1"/>
    <col min="17" max="17" width="9.33203125" style="3" bestFit="1" customWidth="1"/>
    <col min="18" max="23" width="8.6640625" style="3" bestFit="1" customWidth="1"/>
    <col min="24" max="24" width="9.5546875" style="3" bestFit="1" customWidth="1"/>
    <col min="25" max="16384" width="8.6640625" style="3"/>
  </cols>
  <sheetData>
    <row r="1" spans="1:14" s="5" customFormat="1" ht="24.6" customHeight="1">
      <c r="A1" s="18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10"/>
    </row>
    <row r="2" spans="1:14" s="5" customFormat="1" ht="25.95" customHeight="1">
      <c r="A2" s="18"/>
      <c r="B2" s="243" t="s">
        <v>95</v>
      </c>
      <c r="C2" s="243"/>
      <c r="D2" s="243"/>
      <c r="E2" s="55"/>
      <c r="F2" s="244" t="s">
        <v>96</v>
      </c>
      <c r="G2" s="244"/>
      <c r="H2" s="244"/>
      <c r="I2" s="55"/>
      <c r="J2" s="244" t="s">
        <v>97</v>
      </c>
      <c r="K2" s="244"/>
      <c r="L2" s="244"/>
      <c r="M2" s="10"/>
      <c r="N2" s="43" t="s">
        <v>242</v>
      </c>
    </row>
    <row r="3" spans="1:14" s="5" customFormat="1" ht="6" customHeight="1">
      <c r="A3" s="18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10"/>
    </row>
    <row r="4" spans="1:14" s="5" customFormat="1" ht="14.4">
      <c r="A4" s="18"/>
      <c r="B4" s="56" t="s">
        <v>92</v>
      </c>
      <c r="C4" s="132" t="s">
        <v>24</v>
      </c>
      <c r="D4" s="132" t="s">
        <v>14</v>
      </c>
      <c r="E4" s="133"/>
      <c r="F4" s="56" t="s">
        <v>92</v>
      </c>
      <c r="G4" s="132" t="s">
        <v>24</v>
      </c>
      <c r="H4" s="132" t="s">
        <v>14</v>
      </c>
      <c r="I4" s="55"/>
      <c r="J4" s="56" t="s">
        <v>92</v>
      </c>
      <c r="K4" s="132" t="s">
        <v>24</v>
      </c>
      <c r="L4" s="56" t="s">
        <v>14</v>
      </c>
      <c r="M4" s="10"/>
    </row>
    <row r="5" spans="1:14" s="5" customFormat="1" ht="18" customHeight="1">
      <c r="A5" s="18"/>
      <c r="B5" s="80">
        <v>1961</v>
      </c>
      <c r="C5" s="134">
        <v>256594</v>
      </c>
      <c r="D5" s="134">
        <v>4294004</v>
      </c>
      <c r="E5" s="135"/>
      <c r="F5" s="57">
        <v>1961</v>
      </c>
      <c r="G5" s="134">
        <v>3958.9569999999999</v>
      </c>
      <c r="H5" s="134">
        <v>50623.569000000003</v>
      </c>
      <c r="I5" s="55"/>
      <c r="J5" s="58">
        <v>1961</v>
      </c>
      <c r="K5" s="59">
        <f>C5/G5</f>
        <v>64.813535484219713</v>
      </c>
      <c r="L5" s="59">
        <f>D5/H5</f>
        <v>84.82222974045942</v>
      </c>
      <c r="M5" s="10"/>
    </row>
    <row r="6" spans="1:14" s="5" customFormat="1" ht="12.75" customHeight="1">
      <c r="A6" s="18"/>
      <c r="B6" s="80">
        <v>1970</v>
      </c>
      <c r="C6" s="134">
        <v>240158</v>
      </c>
      <c r="D6" s="134">
        <v>3607298</v>
      </c>
      <c r="E6" s="135"/>
      <c r="F6" s="57">
        <v>1971</v>
      </c>
      <c r="G6" s="134">
        <v>4689.482</v>
      </c>
      <c r="H6" s="134">
        <v>54136.546999999999</v>
      </c>
      <c r="I6" s="55"/>
      <c r="J6" s="58">
        <v>1970</v>
      </c>
      <c r="K6" s="59">
        <f t="shared" ref="K6:K11" si="0">C6/G6</f>
        <v>51.212052845069032</v>
      </c>
      <c r="L6" s="59">
        <f t="shared" ref="L6:L11" si="1">D6/H6</f>
        <v>66.633322587050117</v>
      </c>
      <c r="M6" s="10"/>
    </row>
    <row r="7" spans="1:14" s="5" customFormat="1" ht="12.75" customHeight="1">
      <c r="A7" s="18"/>
      <c r="B7" s="80">
        <v>1982</v>
      </c>
      <c r="C7" s="134">
        <v>242988</v>
      </c>
      <c r="D7" s="134">
        <v>3269170</v>
      </c>
      <c r="E7" s="135"/>
      <c r="F7" s="57">
        <v>1981</v>
      </c>
      <c r="G7" s="134">
        <v>5001.6840000000002</v>
      </c>
      <c r="H7" s="134">
        <v>56556.911</v>
      </c>
      <c r="I7" s="55"/>
      <c r="J7" s="58">
        <v>1982</v>
      </c>
      <c r="K7" s="59">
        <f t="shared" si="0"/>
        <v>48.581237839095792</v>
      </c>
      <c r="L7" s="59">
        <f t="shared" si="1"/>
        <v>57.80319225708773</v>
      </c>
      <c r="M7" s="10"/>
    </row>
    <row r="8" spans="1:14" s="5" customFormat="1" ht="12.75" customHeight="1">
      <c r="A8" s="18"/>
      <c r="B8" s="80">
        <v>1990</v>
      </c>
      <c r="C8" s="134">
        <v>238269</v>
      </c>
      <c r="D8" s="134">
        <v>3023344</v>
      </c>
      <c r="E8" s="135"/>
      <c r="F8" s="57">
        <v>1991</v>
      </c>
      <c r="G8" s="134">
        <v>5140.3710000000001</v>
      </c>
      <c r="H8" s="134">
        <v>56778.031000000003</v>
      </c>
      <c r="I8" s="55"/>
      <c r="J8" s="58">
        <v>1990</v>
      </c>
      <c r="K8" s="59">
        <f t="shared" si="0"/>
        <v>46.352490899975898</v>
      </c>
      <c r="L8" s="59">
        <f t="shared" si="1"/>
        <v>53.248482674575307</v>
      </c>
      <c r="M8" s="10"/>
    </row>
    <row r="9" spans="1:14" s="5" customFormat="1" ht="12.75" customHeight="1">
      <c r="A9" s="18"/>
      <c r="B9" s="80">
        <v>2000</v>
      </c>
      <c r="C9" s="134">
        <v>189505</v>
      </c>
      <c r="D9" s="134">
        <v>2396274</v>
      </c>
      <c r="E9" s="135"/>
      <c r="F9" s="60">
        <v>2001</v>
      </c>
      <c r="G9" s="134">
        <v>5112.4129999999996</v>
      </c>
      <c r="H9" s="134">
        <v>56995.743999999999</v>
      </c>
      <c r="I9" s="55"/>
      <c r="J9" s="61">
        <v>2000</v>
      </c>
      <c r="K9" s="59">
        <f t="shared" si="0"/>
        <v>37.067623449044518</v>
      </c>
      <c r="L9" s="59">
        <f t="shared" si="1"/>
        <v>42.043033950043707</v>
      </c>
      <c r="M9" s="10"/>
    </row>
    <row r="10" spans="1:14" s="5" customFormat="1" ht="12.75" customHeight="1">
      <c r="A10" s="18"/>
      <c r="B10" s="80">
        <v>2010</v>
      </c>
      <c r="C10" s="134">
        <v>98216</v>
      </c>
      <c r="D10" s="134">
        <v>1620884</v>
      </c>
      <c r="E10" s="135"/>
      <c r="F10" s="60">
        <v>2011</v>
      </c>
      <c r="G10" s="134">
        <v>5502.8860000000004</v>
      </c>
      <c r="H10" s="134">
        <v>59433.743999999999</v>
      </c>
      <c r="I10" s="55"/>
      <c r="J10" s="61">
        <v>2010</v>
      </c>
      <c r="K10" s="59">
        <f t="shared" si="0"/>
        <v>17.848089166302916</v>
      </c>
      <c r="L10" s="59">
        <f t="shared" si="1"/>
        <v>27.272116661538266</v>
      </c>
      <c r="M10" s="8"/>
    </row>
    <row r="11" spans="1:14" s="5" customFormat="1" ht="12.75" customHeight="1">
      <c r="A11" s="18"/>
      <c r="B11" s="80">
        <v>2020</v>
      </c>
      <c r="C11" s="134">
        <v>62040</v>
      </c>
      <c r="D11" s="134">
        <v>1118014</v>
      </c>
      <c r="E11" s="135"/>
      <c r="F11" s="60">
        <v>2021</v>
      </c>
      <c r="G11" s="134">
        <v>5714.8819999999996</v>
      </c>
      <c r="H11" s="134">
        <v>59030.133000000002</v>
      </c>
      <c r="I11" s="55"/>
      <c r="J11" s="61">
        <v>2020</v>
      </c>
      <c r="K11" s="59">
        <f t="shared" si="0"/>
        <v>10.855867190258698</v>
      </c>
      <c r="L11" s="59">
        <f t="shared" si="1"/>
        <v>18.93971677143265</v>
      </c>
      <c r="M11" s="8"/>
    </row>
    <row r="12" spans="1:14" s="5" customFormat="1" ht="12.75" customHeight="1">
      <c r="A12" s="18"/>
      <c r="B12" s="62"/>
      <c r="C12" s="62"/>
      <c r="D12" s="55"/>
      <c r="E12" s="55"/>
      <c r="F12" s="55"/>
      <c r="G12" s="63"/>
      <c r="H12" s="55"/>
      <c r="I12" s="55"/>
      <c r="J12" s="55"/>
      <c r="K12" s="55"/>
      <c r="L12" s="55"/>
      <c r="M12" s="8"/>
    </row>
    <row r="13" spans="1:14" s="5" customFormat="1" ht="12.75" customHeight="1">
      <c r="A13" s="18"/>
      <c r="B13" s="62"/>
      <c r="C13" s="62"/>
      <c r="D13" s="55"/>
      <c r="E13" s="55"/>
      <c r="F13" s="55"/>
      <c r="G13" s="63"/>
      <c r="H13" s="55"/>
      <c r="I13" s="55"/>
      <c r="J13" s="55"/>
      <c r="K13" s="55"/>
      <c r="L13" s="55"/>
      <c r="M13" s="8"/>
    </row>
    <row r="14" spans="1:14" s="5" customFormat="1" ht="12.75" customHeight="1">
      <c r="A14" s="18"/>
      <c r="B14" s="62"/>
      <c r="C14" s="62"/>
      <c r="D14" s="55"/>
      <c r="E14" s="55"/>
      <c r="F14" s="55"/>
      <c r="G14" s="63"/>
      <c r="H14" s="55"/>
      <c r="I14" s="55"/>
      <c r="J14" s="55"/>
      <c r="K14" s="55"/>
      <c r="L14" s="55"/>
      <c r="M14" s="8"/>
    </row>
    <row r="15" spans="1:14" s="5" customFormat="1" ht="12">
      <c r="A15" s="18"/>
      <c r="B15" s="55"/>
      <c r="C15" s="55"/>
      <c r="D15" s="55"/>
      <c r="E15" s="55"/>
      <c r="F15" s="55"/>
      <c r="G15" s="55"/>
      <c r="H15" s="55"/>
      <c r="I15" s="55"/>
      <c r="J15" s="63"/>
      <c r="K15" s="63"/>
      <c r="L15" s="63"/>
    </row>
    <row r="17" spans="2:14">
      <c r="N17" s="35" t="s">
        <v>98</v>
      </c>
    </row>
    <row r="18" spans="2:14">
      <c r="N18" s="35"/>
    </row>
    <row r="19" spans="2:14" ht="22.95" customHeight="1">
      <c r="B19" s="243" t="s">
        <v>99</v>
      </c>
      <c r="C19" s="243"/>
      <c r="D19" s="243"/>
      <c r="E19" s="65"/>
      <c r="F19" s="244" t="s">
        <v>96</v>
      </c>
      <c r="G19" s="244"/>
      <c r="H19" s="244"/>
      <c r="I19" s="66"/>
      <c r="J19" s="244" t="s">
        <v>100</v>
      </c>
      <c r="K19" s="244"/>
      <c r="L19" s="244"/>
    </row>
    <row r="20" spans="2:14">
      <c r="J20" s="55"/>
      <c r="K20" s="55"/>
      <c r="L20" s="55"/>
    </row>
    <row r="21" spans="2:14">
      <c r="B21" s="56" t="s">
        <v>92</v>
      </c>
      <c r="C21" s="132" t="s">
        <v>24</v>
      </c>
      <c r="D21" s="132" t="s">
        <v>14</v>
      </c>
      <c r="E21" s="133"/>
      <c r="F21" s="56" t="s">
        <v>92</v>
      </c>
      <c r="G21" s="132" t="s">
        <v>24</v>
      </c>
      <c r="H21" s="132" t="s">
        <v>14</v>
      </c>
      <c r="I21" s="133"/>
      <c r="J21" s="56" t="s">
        <v>92</v>
      </c>
      <c r="K21" s="132" t="s">
        <v>24</v>
      </c>
      <c r="L21" s="56" t="s">
        <v>14</v>
      </c>
    </row>
    <row r="22" spans="2:14">
      <c r="B22" s="57">
        <v>1951</v>
      </c>
      <c r="C22" s="67">
        <v>95920</v>
      </c>
      <c r="D22" s="67">
        <v>1631467</v>
      </c>
      <c r="E22" s="64"/>
      <c r="F22" s="57">
        <v>1951</v>
      </c>
      <c r="G22" s="31">
        <v>3340.7979999999998</v>
      </c>
      <c r="H22" s="31">
        <v>47515.536999999997</v>
      </c>
      <c r="I22" s="68"/>
      <c r="J22" s="69">
        <v>1951</v>
      </c>
      <c r="K22" s="59">
        <f t="shared" ref="K22:L29" si="2">C22/G22</f>
        <v>28.711703012274313</v>
      </c>
      <c r="L22" s="59">
        <f t="shared" si="2"/>
        <v>34.335442741602606</v>
      </c>
    </row>
    <row r="23" spans="2:14">
      <c r="B23" s="57">
        <v>1961</v>
      </c>
      <c r="C23" s="67">
        <v>134416</v>
      </c>
      <c r="D23" s="67">
        <v>2035039</v>
      </c>
      <c r="E23" s="64"/>
      <c r="F23" s="57">
        <v>1961</v>
      </c>
      <c r="G23" s="31">
        <v>3958.9569999999999</v>
      </c>
      <c r="H23" s="31">
        <v>50623.569000000003</v>
      </c>
      <c r="I23" s="68"/>
      <c r="J23" s="69">
        <v>1961</v>
      </c>
      <c r="K23" s="59">
        <f t="shared" si="2"/>
        <v>33.952376850771557</v>
      </c>
      <c r="L23" s="59">
        <f t="shared" si="2"/>
        <v>40.199437538668995</v>
      </c>
    </row>
    <row r="24" spans="2:14">
      <c r="B24" s="57">
        <v>1971</v>
      </c>
      <c r="C24" s="67">
        <v>171322</v>
      </c>
      <c r="D24" s="67">
        <v>2389102</v>
      </c>
      <c r="E24" s="64"/>
      <c r="F24" s="57">
        <v>1971</v>
      </c>
      <c r="G24" s="31">
        <v>4689.482</v>
      </c>
      <c r="H24" s="31">
        <v>54136.546999999999</v>
      </c>
      <c r="I24" s="68"/>
      <c r="J24" s="69">
        <v>1971</v>
      </c>
      <c r="K24" s="59">
        <f t="shared" si="2"/>
        <v>36.533246102661231</v>
      </c>
      <c r="L24" s="59">
        <f t="shared" si="2"/>
        <v>44.131037762715088</v>
      </c>
    </row>
    <row r="25" spans="2:14">
      <c r="B25" s="57">
        <v>1981</v>
      </c>
      <c r="C25" s="67">
        <v>206205</v>
      </c>
      <c r="D25" s="67">
        <v>3044262</v>
      </c>
      <c r="E25" s="64"/>
      <c r="F25" s="57">
        <v>1981</v>
      </c>
      <c r="G25" s="31">
        <v>5001.6840000000002</v>
      </c>
      <c r="H25" s="31">
        <v>56556.911</v>
      </c>
      <c r="I25" s="68"/>
      <c r="J25" s="69">
        <v>1981</v>
      </c>
      <c r="K25" s="59">
        <f t="shared" si="2"/>
        <v>41.227114707766425</v>
      </c>
      <c r="L25" s="59">
        <f t="shared" si="2"/>
        <v>53.826525285300676</v>
      </c>
    </row>
    <row r="26" spans="2:14">
      <c r="B26" s="57">
        <v>1991</v>
      </c>
      <c r="C26" s="67">
        <v>224364</v>
      </c>
      <c r="D26" s="67">
        <v>3161689</v>
      </c>
      <c r="E26" s="64"/>
      <c r="F26" s="57">
        <v>1991</v>
      </c>
      <c r="G26" s="31">
        <v>5140.3710000000001</v>
      </c>
      <c r="H26" s="31">
        <v>56778.031000000003</v>
      </c>
      <c r="I26" s="68"/>
      <c r="J26" s="69">
        <v>1991</v>
      </c>
      <c r="K26" s="59">
        <f t="shared" si="2"/>
        <v>43.647433230013945</v>
      </c>
      <c r="L26" s="59">
        <f t="shared" si="2"/>
        <v>55.685076504326119</v>
      </c>
    </row>
    <row r="27" spans="2:14">
      <c r="B27" s="60">
        <v>2001</v>
      </c>
      <c r="C27" s="67">
        <v>291738</v>
      </c>
      <c r="D27" s="67">
        <v>3566745</v>
      </c>
      <c r="E27" s="64"/>
      <c r="F27" s="60">
        <v>2001</v>
      </c>
      <c r="G27" s="31">
        <v>5112.4129999999996</v>
      </c>
      <c r="H27" s="31">
        <v>56995.743999999999</v>
      </c>
      <c r="I27" s="68"/>
      <c r="J27" s="69">
        <v>2001</v>
      </c>
      <c r="K27" s="59">
        <f t="shared" si="2"/>
        <v>57.064638557174476</v>
      </c>
      <c r="L27" s="59">
        <f t="shared" si="2"/>
        <v>62.57914626046464</v>
      </c>
    </row>
    <row r="28" spans="2:14">
      <c r="B28" s="60">
        <v>2011</v>
      </c>
      <c r="C28" s="67">
        <v>454180</v>
      </c>
      <c r="D28" s="67">
        <v>4775856</v>
      </c>
      <c r="E28" s="64"/>
      <c r="F28" s="60">
        <v>2011</v>
      </c>
      <c r="G28" s="31">
        <v>5502.8860000000004</v>
      </c>
      <c r="H28" s="31">
        <v>59433.743999999999</v>
      </c>
      <c r="I28" s="68"/>
      <c r="J28" s="69">
        <v>2011</v>
      </c>
      <c r="K28" s="59">
        <f t="shared" si="2"/>
        <v>82.534873519095243</v>
      </c>
      <c r="L28" s="59">
        <f t="shared" si="2"/>
        <v>80.35596747867676</v>
      </c>
    </row>
    <row r="29" spans="2:14">
      <c r="B29" s="60">
        <v>2021</v>
      </c>
      <c r="C29" s="67">
        <v>521406</v>
      </c>
      <c r="D29" s="67">
        <v>5144482</v>
      </c>
      <c r="E29" s="64"/>
      <c r="F29" s="60">
        <v>2021</v>
      </c>
      <c r="G29" s="31">
        <v>5714.8819999999996</v>
      </c>
      <c r="H29" s="31">
        <v>59030.133000000002</v>
      </c>
      <c r="I29" s="68"/>
      <c r="J29" s="69">
        <v>2023</v>
      </c>
      <c r="K29" s="59">
        <f t="shared" si="2"/>
        <v>91.23652946815001</v>
      </c>
      <c r="L29" s="59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honeticPr fontId="72" type="noConversion"/>
  <pageMargins left="0.59055118110236227" right="0.59055118110236227" top="0.78740157480314965" bottom="0.78740157480314965" header="0" footer="0"/>
  <pageSetup paperSize="9" scale="61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4"/>
  <sheetViews>
    <sheetView topLeftCell="B1" zoomScaleNormal="100" workbookViewId="0">
      <selection activeCell="C4" sqref="C4"/>
    </sheetView>
  </sheetViews>
  <sheetFormatPr defaultRowHeight="14.4"/>
  <cols>
    <col min="1" max="1" width="3.33203125" style="18" customWidth="1"/>
    <col min="2" max="2" width="14.6640625" style="20" bestFit="1" customWidth="1"/>
    <col min="3" max="3" width="9.33203125" style="20" customWidth="1"/>
    <col min="4" max="5" width="9.6640625" style="20" customWidth="1"/>
  </cols>
  <sheetData>
    <row r="2" spans="2:8" ht="32.700000000000003" customHeight="1">
      <c r="B2" s="29"/>
      <c r="C2" s="29"/>
      <c r="D2" s="81" t="s">
        <v>13</v>
      </c>
      <c r="E2" s="81" t="s">
        <v>14</v>
      </c>
      <c r="H2" s="43" t="s">
        <v>229</v>
      </c>
    </row>
    <row r="3" spans="2:8">
      <c r="B3" s="81" t="s">
        <v>101</v>
      </c>
      <c r="C3" s="21" t="s">
        <v>196</v>
      </c>
      <c r="D3" s="82">
        <v>2.6</v>
      </c>
      <c r="E3" s="82">
        <v>6.3594478498222431</v>
      </c>
    </row>
    <row r="4" spans="2:8">
      <c r="B4" s="81"/>
      <c r="C4" s="21" t="s">
        <v>197</v>
      </c>
      <c r="D4" s="82">
        <v>5.4</v>
      </c>
      <c r="E4" s="82">
        <v>14.335683517239115</v>
      </c>
      <c r="F4" s="1"/>
    </row>
    <row r="5" spans="2:8" ht="24">
      <c r="B5" s="81" t="s">
        <v>128</v>
      </c>
      <c r="C5" s="223" t="s">
        <v>198</v>
      </c>
      <c r="D5" s="82">
        <v>10.199999999999999</v>
      </c>
      <c r="E5" s="82">
        <v>10.42</v>
      </c>
      <c r="F5" s="1"/>
    </row>
    <row r="6" spans="2:8" ht="24">
      <c r="B6" s="81" t="s">
        <v>102</v>
      </c>
      <c r="C6" s="21" t="s">
        <v>199</v>
      </c>
      <c r="D6" s="82">
        <v>33.700000000000003</v>
      </c>
      <c r="E6" s="82">
        <v>25.68955238471332</v>
      </c>
      <c r="F6" s="1"/>
    </row>
    <row r="7" spans="2:8">
      <c r="B7" s="81"/>
      <c r="C7" s="81" t="s">
        <v>103</v>
      </c>
      <c r="D7" s="82">
        <v>48.2</v>
      </c>
      <c r="E7" s="82">
        <v>43.187465639923964</v>
      </c>
      <c r="F7" s="1"/>
    </row>
    <row r="8" spans="2:8">
      <c r="B8" s="28"/>
      <c r="C8" s="28"/>
      <c r="D8" s="28"/>
      <c r="E8" s="28"/>
      <c r="F8" s="1"/>
    </row>
    <row r="9" spans="2:8">
      <c r="B9" s="28"/>
      <c r="C9" s="28"/>
      <c r="D9" s="28"/>
      <c r="E9" s="28"/>
      <c r="F9" s="1"/>
    </row>
    <row r="10" spans="2:8">
      <c r="B10" s="28"/>
      <c r="C10" s="28"/>
      <c r="D10" s="28"/>
      <c r="E10" s="28"/>
      <c r="F10" s="1"/>
    </row>
    <row r="12" spans="2:8">
      <c r="H12" s="35" t="s">
        <v>104</v>
      </c>
    </row>
    <row r="14" spans="2:8">
      <c r="H14" s="16"/>
    </row>
  </sheetData>
  <pageMargins left="0.7" right="0.7" top="0.75" bottom="0.75" header="0.3" footer="0.3"/>
  <pageSetup paperSize="9" fitToWidth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5"/>
  <sheetViews>
    <sheetView zoomScaleNormal="100" workbookViewId="0">
      <selection activeCell="G4" sqref="G4:H4"/>
    </sheetView>
  </sheetViews>
  <sheetFormatPr defaultColWidth="8.6640625" defaultRowHeight="14.4"/>
  <cols>
    <col min="1" max="1" width="3.33203125" style="18" customWidth="1"/>
    <col min="2" max="2" width="12.33203125" style="84" customWidth="1"/>
    <col min="3" max="3" width="8.6640625" style="84"/>
    <col min="4" max="9" width="7.6640625" style="84" customWidth="1"/>
    <col min="10" max="16384" width="8.6640625" style="14"/>
  </cols>
  <sheetData>
    <row r="2" spans="2:11">
      <c r="B2" s="94" t="s">
        <v>105</v>
      </c>
      <c r="C2" s="83"/>
      <c r="D2" s="86" t="s">
        <v>106</v>
      </c>
      <c r="E2" s="86" t="s">
        <v>107</v>
      </c>
      <c r="F2" s="86" t="s">
        <v>108</v>
      </c>
      <c r="G2" s="86" t="s">
        <v>109</v>
      </c>
      <c r="H2" s="86" t="s">
        <v>110</v>
      </c>
      <c r="I2" s="86" t="s">
        <v>86</v>
      </c>
      <c r="K2" s="167" t="s">
        <v>230</v>
      </c>
    </row>
    <row r="3" spans="2:11">
      <c r="B3" s="83" t="s">
        <v>111</v>
      </c>
      <c r="C3" s="83" t="s">
        <v>14</v>
      </c>
      <c r="D3" s="127">
        <v>44.847549632057969</v>
      </c>
      <c r="E3" s="127">
        <v>16.8061633974805</v>
      </c>
      <c r="F3" s="127">
        <v>16.187305224869906</v>
      </c>
      <c r="G3" s="127">
        <v>14.217298207079349</v>
      </c>
      <c r="H3" s="127">
        <v>7.9416835385122759</v>
      </c>
      <c r="I3" s="85">
        <v>100</v>
      </c>
    </row>
    <row r="4" spans="2:11" ht="12.75" customHeight="1">
      <c r="B4" s="83"/>
      <c r="C4" s="83" t="s">
        <v>24</v>
      </c>
      <c r="D4" s="127">
        <v>60.491621764114413</v>
      </c>
      <c r="E4" s="127">
        <v>14.73035044268579</v>
      </c>
      <c r="F4" s="127">
        <v>15.007317496122742</v>
      </c>
      <c r="G4" s="127">
        <v>8.0838578762549531</v>
      </c>
      <c r="H4" s="127">
        <v>1.6868524208221047</v>
      </c>
      <c r="I4" s="85">
        <v>100</v>
      </c>
    </row>
    <row r="5" spans="2:11">
      <c r="B5" s="83" t="s">
        <v>83</v>
      </c>
      <c r="C5" s="83"/>
      <c r="D5" s="85"/>
      <c r="E5" s="85"/>
      <c r="F5" s="85"/>
      <c r="G5" s="85"/>
      <c r="H5" s="85"/>
      <c r="I5" s="85"/>
    </row>
    <row r="6" spans="2:11">
      <c r="B6" s="83" t="s">
        <v>112</v>
      </c>
      <c r="C6" s="83" t="s">
        <v>14</v>
      </c>
      <c r="D6" s="85">
        <v>26.799949386308995</v>
      </c>
      <c r="E6" s="85">
        <v>18.575224598253829</v>
      </c>
      <c r="F6" s="85">
        <v>19.815260027837532</v>
      </c>
      <c r="G6" s="85">
        <v>19.865873718840945</v>
      </c>
      <c r="H6" s="85">
        <v>14.943692268758699</v>
      </c>
      <c r="I6" s="85">
        <v>100</v>
      </c>
    </row>
    <row r="7" spans="2:11">
      <c r="B7" s="83"/>
      <c r="C7" s="83" t="s">
        <v>24</v>
      </c>
      <c r="D7" s="85">
        <v>8.1999999999999993</v>
      </c>
      <c r="E7" s="85">
        <v>15.08</v>
      </c>
      <c r="F7" s="85">
        <v>26.72</v>
      </c>
      <c r="G7" s="85">
        <v>34.39</v>
      </c>
      <c r="H7" s="85">
        <v>15.61</v>
      </c>
      <c r="I7" s="85">
        <v>100</v>
      </c>
    </row>
    <row r="9" spans="2:11">
      <c r="B9" s="96"/>
      <c r="D9" s="97"/>
      <c r="E9" s="97"/>
      <c r="F9" s="97"/>
      <c r="G9" s="97"/>
      <c r="H9" s="97"/>
      <c r="I9" s="97"/>
    </row>
    <row r="10" spans="2:11">
      <c r="D10" s="254"/>
      <c r="E10" s="254"/>
      <c r="F10" s="254"/>
      <c r="G10" s="254"/>
      <c r="H10" s="254"/>
      <c r="I10" s="98"/>
    </row>
    <row r="11" spans="2:11">
      <c r="D11" s="254"/>
      <c r="E11" s="254"/>
      <c r="F11" s="254"/>
      <c r="G11" s="254"/>
      <c r="H11" s="254"/>
      <c r="I11" s="98"/>
    </row>
    <row r="12" spans="2:11">
      <c r="D12" s="99"/>
      <c r="E12" s="99"/>
      <c r="F12" s="99"/>
      <c r="G12" s="99"/>
      <c r="H12" s="99"/>
      <c r="I12" s="99"/>
    </row>
    <row r="13" spans="2:11">
      <c r="D13" s="98"/>
      <c r="E13" s="98"/>
      <c r="F13" s="98"/>
      <c r="G13" s="98"/>
      <c r="H13" s="98"/>
      <c r="I13" s="98"/>
    </row>
    <row r="14" spans="2:11">
      <c r="D14" s="98"/>
      <c r="E14" s="98"/>
      <c r="F14" s="98"/>
      <c r="G14" s="98"/>
      <c r="H14" s="98"/>
      <c r="I14" s="98"/>
    </row>
    <row r="15" spans="2:11">
      <c r="K15" s="35" t="s">
        <v>113</v>
      </c>
    </row>
  </sheetData>
  <pageMargins left="0.7" right="0.7" top="0.75" bottom="0.75" header="0.3" footer="0.3"/>
  <pageSetup paperSize="9" scale="48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19"/>
  <sheetViews>
    <sheetView zoomScaleNormal="100" workbookViewId="0">
      <selection activeCell="S11" sqref="S11"/>
    </sheetView>
  </sheetViews>
  <sheetFormatPr defaultRowHeight="14.4"/>
  <cols>
    <col min="1" max="1" width="3.33203125" style="18" customWidth="1"/>
    <col min="2" max="2" width="13.6640625" style="20" customWidth="1"/>
    <col min="3" max="3" width="7.33203125" style="20" customWidth="1"/>
    <col min="4" max="4" width="6.6640625" style="20" customWidth="1"/>
    <col min="5" max="21" width="7.33203125" style="20" customWidth="1"/>
  </cols>
  <sheetData>
    <row r="2" spans="1:22" s="11" customFormat="1" ht="36">
      <c r="A2" s="18"/>
      <c r="B2" s="105" t="s">
        <v>114</v>
      </c>
      <c r="C2" s="76">
        <v>1871</v>
      </c>
      <c r="D2" s="76">
        <v>1881</v>
      </c>
      <c r="E2" s="76"/>
      <c r="F2" s="76">
        <v>1901</v>
      </c>
      <c r="G2" s="76">
        <v>1911</v>
      </c>
      <c r="H2" s="76">
        <v>1921</v>
      </c>
      <c r="I2" s="76">
        <v>1931</v>
      </c>
      <c r="J2" s="76">
        <v>1936</v>
      </c>
      <c r="K2" s="76"/>
      <c r="L2" s="76">
        <v>1951</v>
      </c>
      <c r="M2" s="76">
        <v>1961</v>
      </c>
      <c r="N2" s="76">
        <v>1971</v>
      </c>
      <c r="O2" s="76">
        <v>1981</v>
      </c>
      <c r="P2" s="76">
        <v>1991</v>
      </c>
      <c r="Q2" s="76">
        <v>2001</v>
      </c>
      <c r="R2" s="76">
        <v>2011</v>
      </c>
      <c r="S2" s="76">
        <v>2021</v>
      </c>
      <c r="T2" s="76">
        <v>2024</v>
      </c>
    </row>
    <row r="3" spans="1:22">
      <c r="B3" s="29" t="s">
        <v>115</v>
      </c>
      <c r="C3" s="89">
        <v>100</v>
      </c>
      <c r="D3" s="89">
        <v>128.95994646783291</v>
      </c>
      <c r="E3" s="76"/>
      <c r="F3" s="89">
        <v>198.54698403594301</v>
      </c>
      <c r="G3" s="89">
        <v>244.27874964152565</v>
      </c>
      <c r="H3" s="89">
        <v>310.80202657489724</v>
      </c>
      <c r="I3" s="89">
        <v>438.22770289647258</v>
      </c>
      <c r="J3" s="89">
        <v>541.63081923334289</v>
      </c>
      <c r="K3" s="76"/>
      <c r="L3" s="89">
        <v>780.23133543638278</v>
      </c>
      <c r="M3" s="89">
        <v>1034.1076378931268</v>
      </c>
      <c r="N3" s="89">
        <v>1314.5827358761112</v>
      </c>
      <c r="O3" s="89">
        <v>1340.7465825446898</v>
      </c>
      <c r="P3" s="89">
        <v>1306.7154191759869</v>
      </c>
      <c r="Q3" s="89">
        <v>1217.2832425198355</v>
      </c>
      <c r="R3" s="89">
        <v>1250.9224739508652</v>
      </c>
      <c r="S3" s="89">
        <v>1313.9422617340599</v>
      </c>
      <c r="T3" s="89">
        <v>1313.1106012809482</v>
      </c>
    </row>
    <row r="4" spans="1:22">
      <c r="B4" s="29" t="s">
        <v>116</v>
      </c>
      <c r="C4" s="89">
        <v>100</v>
      </c>
      <c r="D4" s="89">
        <v>102.42897756749467</v>
      </c>
      <c r="E4" s="76"/>
      <c r="F4" s="89">
        <v>121.45925418664009</v>
      </c>
      <c r="G4" s="89">
        <v>130.72692938222417</v>
      </c>
      <c r="H4" s="89">
        <v>139.73520928012618</v>
      </c>
      <c r="I4" s="89">
        <v>148.59615264894478</v>
      </c>
      <c r="J4" s="89">
        <v>157.8991056050136</v>
      </c>
      <c r="K4" s="76"/>
      <c r="L4" s="89">
        <v>177.28112224781589</v>
      </c>
      <c r="M4" s="89">
        <v>186.29251488929012</v>
      </c>
      <c r="N4" s="89">
        <v>201.1486023781361</v>
      </c>
      <c r="O4" s="89">
        <v>227.94517420988191</v>
      </c>
      <c r="P4" s="89">
        <v>249.65137271991534</v>
      </c>
      <c r="Q4" s="89">
        <v>266.16032704559132</v>
      </c>
      <c r="R4" s="89">
        <v>299.42829276390881</v>
      </c>
      <c r="S4" s="89">
        <v>307.74346842640432</v>
      </c>
      <c r="T4" s="89">
        <v>307.30145883915418</v>
      </c>
    </row>
    <row r="5" spans="1:22">
      <c r="V5" s="35"/>
    </row>
    <row r="7" spans="1:22">
      <c r="B7" s="29"/>
      <c r="C7" s="29">
        <v>1881</v>
      </c>
      <c r="D7" s="29"/>
      <c r="E7" s="29">
        <v>2024</v>
      </c>
      <c r="F7" s="29"/>
      <c r="I7" s="9" t="s">
        <v>231</v>
      </c>
      <c r="L7" s="88"/>
    </row>
    <row r="8" spans="1:22" ht="26.7" customHeight="1">
      <c r="B8" s="81" t="s">
        <v>117</v>
      </c>
      <c r="C8" s="21" t="s">
        <v>118</v>
      </c>
      <c r="D8" s="21" t="s">
        <v>116</v>
      </c>
      <c r="E8" s="21" t="s">
        <v>118</v>
      </c>
      <c r="F8" s="21" t="s">
        <v>116</v>
      </c>
      <c r="I8" s="245"/>
      <c r="J8" s="245"/>
    </row>
    <row r="9" spans="1:22" ht="34.950000000000003" customHeight="1">
      <c r="B9" s="87" t="s">
        <v>119</v>
      </c>
      <c r="C9" s="89"/>
      <c r="D9" s="89"/>
      <c r="E9" s="89"/>
      <c r="F9" s="89"/>
      <c r="H9" s="104"/>
      <c r="I9" s="104"/>
      <c r="J9" s="104"/>
      <c r="K9" s="104"/>
    </row>
    <row r="10" spans="1:22">
      <c r="B10" s="87" t="s">
        <v>120</v>
      </c>
      <c r="C10" s="89"/>
      <c r="D10" s="89"/>
      <c r="E10" s="89"/>
      <c r="F10" s="89"/>
      <c r="H10" s="103"/>
      <c r="I10" s="102"/>
      <c r="J10" s="102"/>
    </row>
    <row r="11" spans="1:22">
      <c r="B11" s="87" t="s">
        <v>121</v>
      </c>
      <c r="C11" s="93">
        <v>4.2</v>
      </c>
      <c r="D11" s="93">
        <v>3.8</v>
      </c>
      <c r="E11" s="89">
        <v>22.7</v>
      </c>
      <c r="F11" s="89">
        <v>24.9</v>
      </c>
      <c r="H11" s="103"/>
      <c r="I11" s="102"/>
      <c r="J11" s="102"/>
    </row>
    <row r="12" spans="1:22">
      <c r="B12" s="100"/>
      <c r="C12" s="101"/>
      <c r="D12" s="101"/>
      <c r="E12" s="102"/>
      <c r="F12" s="102"/>
      <c r="G12" s="102"/>
      <c r="H12" s="103"/>
      <c r="I12" s="102"/>
      <c r="J12" s="102"/>
    </row>
    <row r="13" spans="1:22">
      <c r="C13" s="101"/>
      <c r="D13" s="101"/>
      <c r="E13" s="102"/>
      <c r="F13" s="102"/>
      <c r="G13" s="102"/>
      <c r="H13" s="102"/>
      <c r="I13" s="102"/>
      <c r="J13" s="102"/>
    </row>
    <row r="18" spans="9:16">
      <c r="I18" s="246" t="s">
        <v>15</v>
      </c>
      <c r="J18" s="246"/>
      <c r="K18" s="246"/>
      <c r="L18" s="246"/>
      <c r="M18" s="246"/>
      <c r="N18" s="246"/>
      <c r="O18" s="246"/>
      <c r="P18" s="246"/>
    </row>
    <row r="19" spans="9:16" ht="20.25" customHeight="1">
      <c r="I19" s="246" t="s">
        <v>235</v>
      </c>
      <c r="J19" s="246"/>
      <c r="K19" s="246"/>
      <c r="L19" s="246"/>
      <c r="M19" s="246"/>
      <c r="N19" s="246"/>
      <c r="O19" s="246"/>
      <c r="P19" s="246"/>
    </row>
  </sheetData>
  <mergeCells count="3">
    <mergeCell ref="I8:J8"/>
    <mergeCell ref="I18:P18"/>
    <mergeCell ref="I19:P19"/>
  </mergeCells>
  <pageMargins left="0.7" right="0.7" top="0.75" bottom="0.75" header="0.3" footer="0.3"/>
  <pageSetup paperSize="9" scale="6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8"/>
  <sheetViews>
    <sheetView zoomScaleNormal="100" workbookViewId="0">
      <selection activeCell="N11" sqref="N11"/>
    </sheetView>
  </sheetViews>
  <sheetFormatPr defaultRowHeight="14.4"/>
  <cols>
    <col min="1" max="1" width="3.33203125" style="18" customWidth="1"/>
    <col min="2" max="2" width="8.6640625" style="20"/>
    <col min="3" max="3" width="11.6640625" style="20" customWidth="1"/>
    <col min="4" max="5" width="8.6640625" style="20"/>
  </cols>
  <sheetData>
    <row r="2" spans="2:7">
      <c r="B2" s="90"/>
      <c r="G2" s="43" t="s">
        <v>239</v>
      </c>
    </row>
    <row r="4" spans="2:7">
      <c r="B4" s="29"/>
      <c r="C4" s="29"/>
      <c r="D4" s="92" t="s">
        <v>122</v>
      </c>
      <c r="E4" s="92" t="s">
        <v>123</v>
      </c>
    </row>
    <row r="5" spans="2:7">
      <c r="B5" s="29">
        <v>1951</v>
      </c>
      <c r="C5" s="29" t="s">
        <v>115</v>
      </c>
      <c r="D5" s="139">
        <v>8.5837113760755805</v>
      </c>
      <c r="E5" s="139">
        <v>3.8876175947114162</v>
      </c>
    </row>
    <row r="6" spans="2:7">
      <c r="B6" s="29"/>
      <c r="C6" s="29" t="s">
        <v>116</v>
      </c>
      <c r="D6" s="139">
        <v>2.0366166691180805</v>
      </c>
      <c r="E6" s="139">
        <v>0.49778389915809179</v>
      </c>
    </row>
    <row r="7" spans="2:7">
      <c r="B7" s="29">
        <v>1991</v>
      </c>
      <c r="C7" s="29" t="s">
        <v>115</v>
      </c>
      <c r="D7" s="139">
        <v>28.297323945049591</v>
      </c>
      <c r="E7" s="139">
        <v>8.5416860866514046</v>
      </c>
    </row>
    <row r="8" spans="2:7">
      <c r="B8" s="29"/>
      <c r="C8" s="29" t="s">
        <v>116</v>
      </c>
      <c r="D8" s="139">
        <v>18.411675152128442</v>
      </c>
      <c r="E8" s="139">
        <v>2.5421600206000208</v>
      </c>
    </row>
    <row r="9" spans="2:7">
      <c r="B9" s="29">
        <v>2024</v>
      </c>
      <c r="C9" s="29" t="s">
        <v>115</v>
      </c>
      <c r="D9" s="139">
        <v>39.799999999999997</v>
      </c>
      <c r="E9" s="139">
        <v>27.6</v>
      </c>
    </row>
    <row r="10" spans="2:7">
      <c r="B10" s="29"/>
      <c r="C10" s="29" t="s">
        <v>116</v>
      </c>
      <c r="D10" s="139">
        <v>41.1</v>
      </c>
      <c r="E10" s="139">
        <v>16.2</v>
      </c>
    </row>
    <row r="13" spans="2:7">
      <c r="D13" s="91"/>
    </row>
    <row r="14" spans="2:7">
      <c r="D14" s="91"/>
    </row>
    <row r="15" spans="2:7">
      <c r="D15" s="91"/>
    </row>
    <row r="16" spans="2:7">
      <c r="D16" s="91"/>
      <c r="G16" s="35" t="s">
        <v>15</v>
      </c>
    </row>
    <row r="17" spans="4:7">
      <c r="D17" s="91"/>
      <c r="G17" s="35" t="s">
        <v>243</v>
      </c>
    </row>
    <row r="18" spans="4:7">
      <c r="D18" s="91"/>
    </row>
  </sheetData>
  <pageMargins left="0.7" right="0.7" top="0.75" bottom="0.75" header="0.3" footer="0.3"/>
  <pageSetup paperSize="9" scale="7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I29"/>
  <sheetViews>
    <sheetView zoomScaleNormal="100" workbookViewId="0">
      <selection activeCell="L20" sqref="L20"/>
    </sheetView>
  </sheetViews>
  <sheetFormatPr defaultRowHeight="14.4"/>
  <cols>
    <col min="1" max="1" width="3.33203125" style="18" customWidth="1"/>
    <col min="2" max="2" width="8.6640625" style="20"/>
    <col min="3" max="3" width="10.5546875" style="20" customWidth="1"/>
    <col min="4" max="4" width="10.33203125" style="20" customWidth="1"/>
    <col min="5" max="7" width="8.6640625" style="20"/>
  </cols>
  <sheetData>
    <row r="2" spans="2:9">
      <c r="B2" s="88" t="s">
        <v>124</v>
      </c>
      <c r="I2" s="9" t="s">
        <v>232</v>
      </c>
    </row>
    <row r="4" spans="2:9">
      <c r="B4" s="29"/>
      <c r="C4" s="29"/>
      <c r="D4" s="136" t="s">
        <v>84</v>
      </c>
      <c r="E4" s="136" t="s">
        <v>85</v>
      </c>
      <c r="F4" s="136" t="s">
        <v>86</v>
      </c>
      <c r="G4" s="137"/>
    </row>
    <row r="5" spans="2:9">
      <c r="B5" s="29">
        <v>1951</v>
      </c>
      <c r="C5" s="29" t="s">
        <v>115</v>
      </c>
      <c r="D5" s="128">
        <v>75.63</v>
      </c>
      <c r="E5" s="128">
        <v>23.66</v>
      </c>
      <c r="F5" s="128">
        <v>48.51</v>
      </c>
      <c r="G5" s="137"/>
    </row>
    <row r="6" spans="2:9">
      <c r="B6" s="29"/>
      <c r="C6" s="29" t="s">
        <v>116</v>
      </c>
      <c r="D6" s="128">
        <v>85.62</v>
      </c>
      <c r="E6" s="128">
        <v>25.51</v>
      </c>
      <c r="F6" s="128">
        <v>55.51</v>
      </c>
      <c r="G6" s="137"/>
    </row>
    <row r="7" spans="2:9">
      <c r="B7" s="29" t="s">
        <v>83</v>
      </c>
      <c r="C7" s="29"/>
      <c r="D7" s="128"/>
      <c r="E7" s="128"/>
      <c r="F7" s="128"/>
      <c r="G7" s="137"/>
    </row>
    <row r="8" spans="2:9">
      <c r="B8" s="29">
        <v>2024</v>
      </c>
      <c r="C8" s="29" t="s">
        <v>115</v>
      </c>
      <c r="D8" s="128">
        <v>69.91</v>
      </c>
      <c r="E8" s="128">
        <v>60.88</v>
      </c>
      <c r="F8" s="128">
        <v>65.31</v>
      </c>
      <c r="G8" s="137"/>
    </row>
    <row r="9" spans="2:9">
      <c r="B9" s="29"/>
      <c r="C9" s="29" t="s">
        <v>116</v>
      </c>
      <c r="D9" s="128">
        <v>69.680000000000007</v>
      </c>
      <c r="E9" s="128">
        <v>52.55</v>
      </c>
      <c r="F9" s="128">
        <v>61.21</v>
      </c>
      <c r="G9" s="137"/>
    </row>
    <row r="10" spans="2:9">
      <c r="D10" s="137"/>
      <c r="E10" s="137"/>
      <c r="F10" s="137"/>
      <c r="G10" s="137"/>
    </row>
    <row r="11" spans="2:9">
      <c r="D11" s="137"/>
      <c r="E11" s="137"/>
      <c r="F11" s="137"/>
      <c r="G11" s="137"/>
    </row>
    <row r="12" spans="2:9">
      <c r="D12" s="137"/>
      <c r="E12" s="137"/>
      <c r="F12" s="137"/>
      <c r="G12" s="137"/>
    </row>
    <row r="13" spans="2:9">
      <c r="D13" s="137"/>
      <c r="E13" s="137"/>
      <c r="F13" s="137"/>
      <c r="G13" s="137"/>
    </row>
    <row r="14" spans="2:9">
      <c r="D14" s="137"/>
      <c r="E14" s="137"/>
      <c r="F14" s="137"/>
      <c r="G14" s="137"/>
    </row>
    <row r="15" spans="2:9">
      <c r="B15" s="88" t="s">
        <v>125</v>
      </c>
      <c r="D15" s="137"/>
      <c r="E15" s="137"/>
      <c r="F15" s="137"/>
      <c r="G15" s="137"/>
      <c r="I15" s="35" t="s">
        <v>126</v>
      </c>
    </row>
    <row r="16" spans="2:9">
      <c r="D16" s="137"/>
      <c r="E16" s="137"/>
      <c r="F16" s="137"/>
      <c r="G16" s="137"/>
      <c r="I16" s="35" t="s">
        <v>244</v>
      </c>
    </row>
    <row r="17" spans="2:7">
      <c r="D17" s="137"/>
      <c r="E17" s="137"/>
      <c r="F17" s="137"/>
      <c r="G17" s="137"/>
    </row>
    <row r="18" spans="2:7">
      <c r="B18" s="29"/>
      <c r="C18" s="80">
        <v>1951</v>
      </c>
      <c r="D18" s="80"/>
      <c r="E18" s="80" t="s">
        <v>83</v>
      </c>
      <c r="F18" s="52">
        <v>2024</v>
      </c>
      <c r="G18" s="80"/>
    </row>
    <row r="19" spans="2:7">
      <c r="B19" s="29"/>
      <c r="C19" s="80" t="s">
        <v>115</v>
      </c>
      <c r="D19" s="80" t="s">
        <v>116</v>
      </c>
      <c r="E19" s="80"/>
      <c r="F19" s="80" t="s">
        <v>115</v>
      </c>
      <c r="G19" s="80" t="s">
        <v>116</v>
      </c>
    </row>
    <row r="20" spans="2:7">
      <c r="B20" s="87" t="s">
        <v>127</v>
      </c>
      <c r="C20" s="138">
        <v>3.7</v>
      </c>
      <c r="D20" s="138">
        <v>59.7</v>
      </c>
      <c r="E20" s="139"/>
      <c r="F20" s="138">
        <v>0.5</v>
      </c>
      <c r="G20" s="138">
        <v>3.3</v>
      </c>
    </row>
    <row r="21" spans="2:7">
      <c r="B21" s="87" t="s">
        <v>128</v>
      </c>
      <c r="C21" s="138">
        <v>29.5</v>
      </c>
      <c r="D21" s="138">
        <v>22</v>
      </c>
      <c r="E21" s="139"/>
      <c r="F21" s="138">
        <v>8.6999999999999993</v>
      </c>
      <c r="G21" s="138">
        <v>18.2</v>
      </c>
    </row>
    <row r="22" spans="2:7">
      <c r="B22" s="87" t="s">
        <v>102</v>
      </c>
      <c r="C22" s="138">
        <v>66.8</v>
      </c>
      <c r="D22" s="138">
        <v>18.3</v>
      </c>
      <c r="E22" s="139"/>
      <c r="F22" s="138">
        <v>90.7</v>
      </c>
      <c r="G22" s="138">
        <v>78.5</v>
      </c>
    </row>
    <row r="23" spans="2:7">
      <c r="D23" s="137"/>
      <c r="E23" s="137"/>
      <c r="F23" s="137"/>
      <c r="G23" s="137"/>
    </row>
    <row r="24" spans="2:7">
      <c r="D24" s="137"/>
      <c r="E24" s="137"/>
      <c r="F24" s="137"/>
      <c r="G24" s="137"/>
    </row>
    <row r="25" spans="2:7">
      <c r="D25" s="137"/>
      <c r="E25" s="137"/>
      <c r="F25" s="137"/>
      <c r="G25" s="137"/>
    </row>
    <row r="26" spans="2:7">
      <c r="D26" s="137"/>
      <c r="E26" s="137"/>
      <c r="F26" s="137"/>
      <c r="G26" s="137"/>
    </row>
    <row r="27" spans="2:7">
      <c r="D27" s="137"/>
      <c r="E27" s="137"/>
      <c r="F27" s="137"/>
      <c r="G27" s="137"/>
    </row>
    <row r="28" spans="2:7">
      <c r="D28" s="137"/>
      <c r="E28" s="137"/>
      <c r="F28" s="137"/>
      <c r="G28" s="137"/>
    </row>
    <row r="29" spans="2:7">
      <c r="D29" s="137"/>
      <c r="E29" s="137"/>
      <c r="F29" s="137"/>
      <c r="G29" s="137"/>
    </row>
  </sheetData>
  <pageMargins left="0.7" right="0.7" top="0.75" bottom="0.75" header="0.3" footer="0.3"/>
  <pageSetup paperSize="9" scale="54" orientation="landscape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C4" sqref="C4"/>
    </sheetView>
  </sheetViews>
  <sheetFormatPr defaultRowHeight="14.4"/>
  <cols>
    <col min="1" max="1" width="3.33203125" style="7" customWidth="1"/>
    <col min="2" max="2" width="6.33203125" style="20" customWidth="1"/>
    <col min="3" max="5" width="9.6640625" style="20" customWidth="1"/>
  </cols>
  <sheetData>
    <row r="1" spans="2:12">
      <c r="B1" s="28"/>
      <c r="C1" s="28"/>
      <c r="D1" s="28"/>
    </row>
    <row r="2" spans="2:12">
      <c r="B2" s="142"/>
      <c r="C2" s="143" t="s">
        <v>119</v>
      </c>
      <c r="D2" s="143" t="s">
        <v>120</v>
      </c>
      <c r="E2" s="143" t="s">
        <v>121</v>
      </c>
      <c r="G2" s="43" t="s">
        <v>129</v>
      </c>
    </row>
    <row r="3" spans="2:12">
      <c r="B3" s="144">
        <v>1881</v>
      </c>
      <c r="C3" s="145">
        <v>258302</v>
      </c>
      <c r="D3" s="31">
        <v>609499</v>
      </c>
      <c r="E3" s="142">
        <v>35671</v>
      </c>
    </row>
    <row r="4" spans="2:12">
      <c r="B4" s="144">
        <v>1901</v>
      </c>
      <c r="C4" s="145">
        <v>384083</v>
      </c>
      <c r="D4" s="31">
        <v>753984</v>
      </c>
      <c r="E4" s="142">
        <v>59178</v>
      </c>
      <c r="L4" s="146"/>
    </row>
    <row r="5" spans="2:12">
      <c r="B5" s="144">
        <v>1911</v>
      </c>
      <c r="C5" s="145">
        <v>404085</v>
      </c>
      <c r="D5" s="31">
        <v>825083</v>
      </c>
      <c r="E5" s="142">
        <v>69830</v>
      </c>
      <c r="L5" s="131"/>
    </row>
    <row r="6" spans="2:12">
      <c r="B6" s="144">
        <v>1921</v>
      </c>
      <c r="C6" s="33">
        <v>443352</v>
      </c>
      <c r="D6" s="33">
        <v>968223</v>
      </c>
      <c r="E6" s="142">
        <v>88027</v>
      </c>
      <c r="L6" s="147"/>
    </row>
    <row r="7" spans="2:12">
      <c r="B7" s="144">
        <v>1931</v>
      </c>
      <c r="C7" s="145">
        <v>714070</v>
      </c>
      <c r="D7" s="31">
        <v>1514798</v>
      </c>
      <c r="E7" s="142">
        <v>154767</v>
      </c>
      <c r="L7" s="131"/>
    </row>
    <row r="8" spans="2:12">
      <c r="B8" s="144">
        <v>1936</v>
      </c>
      <c r="C8" s="145">
        <v>826031</v>
      </c>
      <c r="D8" s="31">
        <v>1650701</v>
      </c>
      <c r="E8" s="142">
        <v>170005</v>
      </c>
      <c r="L8" s="131"/>
    </row>
    <row r="9" spans="2:12">
      <c r="B9" s="144">
        <v>1951</v>
      </c>
      <c r="C9" s="145">
        <v>828824</v>
      </c>
      <c r="D9" s="31">
        <v>2279268</v>
      </c>
      <c r="E9" s="142">
        <v>232706</v>
      </c>
      <c r="L9" s="131"/>
    </row>
    <row r="10" spans="2:12">
      <c r="B10" s="148">
        <v>1961</v>
      </c>
      <c r="C10" s="145">
        <v>914157</v>
      </c>
      <c r="D10" s="31">
        <v>2722475</v>
      </c>
      <c r="E10" s="142">
        <v>322325</v>
      </c>
      <c r="L10" s="131"/>
    </row>
    <row r="11" spans="2:12">
      <c r="B11" s="148">
        <v>1971</v>
      </c>
      <c r="C11" s="145">
        <v>1174121</v>
      </c>
      <c r="D11" s="31">
        <v>3075796</v>
      </c>
      <c r="E11" s="142">
        <v>439565</v>
      </c>
      <c r="L11" s="147"/>
    </row>
    <row r="12" spans="2:12">
      <c r="B12" s="144">
        <v>1981</v>
      </c>
      <c r="C12" s="149">
        <v>1069357</v>
      </c>
      <c r="D12" s="33">
        <v>3351543</v>
      </c>
      <c r="E12" s="142">
        <v>580784</v>
      </c>
    </row>
    <row r="13" spans="2:12">
      <c r="B13" s="148">
        <v>1991</v>
      </c>
      <c r="C13" s="145">
        <v>790515</v>
      </c>
      <c r="D13" s="31">
        <v>3623102</v>
      </c>
      <c r="E13" s="142">
        <v>726754</v>
      </c>
    </row>
    <row r="14" spans="2:12">
      <c r="B14" s="148">
        <v>2001</v>
      </c>
      <c r="C14" s="145">
        <v>707891</v>
      </c>
      <c r="D14" s="31">
        <v>3485070</v>
      </c>
      <c r="E14" s="142">
        <v>919452</v>
      </c>
    </row>
    <row r="15" spans="2:12">
      <c r="B15" s="148">
        <v>2011</v>
      </c>
      <c r="C15" s="145">
        <v>759585</v>
      </c>
      <c r="D15" s="31">
        <v>3630870</v>
      </c>
      <c r="E15" s="142">
        <v>1112431</v>
      </c>
      <c r="G15" s="17" t="s">
        <v>15</v>
      </c>
    </row>
    <row r="16" spans="2:12">
      <c r="B16" s="148">
        <v>2021</v>
      </c>
      <c r="C16" s="145">
        <v>734336</v>
      </c>
      <c r="D16" s="31">
        <v>3675214</v>
      </c>
      <c r="E16" s="142">
        <v>1305332</v>
      </c>
      <c r="G16" s="16"/>
    </row>
    <row r="17" spans="2:19">
      <c r="B17" s="148">
        <v>2024</v>
      </c>
      <c r="C17" s="145">
        <v>681028</v>
      </c>
      <c r="D17" s="31">
        <v>3669189</v>
      </c>
      <c r="E17" s="142">
        <v>1358961</v>
      </c>
    </row>
    <row r="21" spans="2:19">
      <c r="C21"/>
      <c r="D21"/>
      <c r="E21"/>
    </row>
    <row r="22" spans="2:19">
      <c r="C22"/>
      <c r="D22" s="131"/>
      <c r="E22" s="131"/>
      <c r="F22" s="131"/>
      <c r="G22" s="131"/>
      <c r="H22" s="131"/>
      <c r="I22" s="131"/>
      <c r="J22" s="147"/>
      <c r="R22" s="150"/>
      <c r="S22" s="150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0"/>
  <sheetViews>
    <sheetView topLeftCell="N4" zoomScaleNormal="100" workbookViewId="0">
      <selection activeCell="C4" sqref="C4"/>
    </sheetView>
  </sheetViews>
  <sheetFormatPr defaultRowHeight="14.4"/>
  <cols>
    <col min="13" max="13" width="3.6640625" customWidth="1"/>
  </cols>
  <sheetData>
    <row r="2" spans="1:27">
      <c r="A2" s="20" t="s">
        <v>19</v>
      </c>
      <c r="B2" s="20"/>
      <c r="C2" s="20">
        <v>1881</v>
      </c>
      <c r="D2" s="20"/>
      <c r="E2" s="20"/>
      <c r="F2" s="20"/>
      <c r="G2" s="20">
        <v>1951</v>
      </c>
      <c r="H2" s="20"/>
      <c r="I2" s="20"/>
      <c r="J2" s="20"/>
      <c r="K2" s="20">
        <v>2024</v>
      </c>
      <c r="L2" s="20"/>
      <c r="O2" s="43" t="s">
        <v>130</v>
      </c>
    </row>
    <row r="3" spans="1:27">
      <c r="A3" s="20"/>
      <c r="B3" s="168" t="s">
        <v>131</v>
      </c>
      <c r="C3" s="168" t="s">
        <v>132</v>
      </c>
      <c r="D3" s="168" t="s">
        <v>133</v>
      </c>
      <c r="E3" s="20"/>
      <c r="F3" s="92" t="s">
        <v>131</v>
      </c>
      <c r="G3" s="92" t="s">
        <v>132</v>
      </c>
      <c r="H3" s="92" t="s">
        <v>133</v>
      </c>
      <c r="I3" s="20"/>
      <c r="J3" s="92" t="s">
        <v>131</v>
      </c>
      <c r="K3" s="92" t="s">
        <v>132</v>
      </c>
      <c r="L3" s="92" t="s">
        <v>133</v>
      </c>
    </row>
    <row r="4" spans="1:27">
      <c r="A4" s="29" t="s">
        <v>134</v>
      </c>
      <c r="B4" s="29">
        <v>48201</v>
      </c>
      <c r="C4" s="29">
        <v>46758</v>
      </c>
      <c r="D4" s="29">
        <v>94959</v>
      </c>
      <c r="E4" s="20"/>
      <c r="F4" s="29">
        <v>124136</v>
      </c>
      <c r="G4" s="29">
        <v>117955</v>
      </c>
      <c r="H4" s="29">
        <v>242091</v>
      </c>
      <c r="I4" s="20"/>
      <c r="J4" s="29">
        <v>95120</v>
      </c>
      <c r="K4" s="29">
        <v>90281</v>
      </c>
      <c r="L4" s="29">
        <v>185401</v>
      </c>
    </row>
    <row r="5" spans="1:27">
      <c r="A5" s="29" t="s">
        <v>135</v>
      </c>
      <c r="B5" s="29">
        <v>41976</v>
      </c>
      <c r="C5" s="29">
        <v>40606</v>
      </c>
      <c r="D5" s="29">
        <v>82582</v>
      </c>
      <c r="E5" s="20"/>
      <c r="F5" s="29">
        <v>146500</v>
      </c>
      <c r="G5" s="29">
        <v>140137</v>
      </c>
      <c r="H5" s="29">
        <v>286637</v>
      </c>
      <c r="I5" s="20"/>
      <c r="J5" s="29">
        <v>117049</v>
      </c>
      <c r="K5" s="29">
        <v>111151</v>
      </c>
      <c r="L5" s="29">
        <v>228200</v>
      </c>
      <c r="P5" s="151" t="s">
        <v>136</v>
      </c>
      <c r="U5" s="151" t="s">
        <v>137</v>
      </c>
      <c r="AA5" s="151" t="s">
        <v>138</v>
      </c>
    </row>
    <row r="6" spans="1:27">
      <c r="A6" s="29" t="s">
        <v>139</v>
      </c>
      <c r="B6" s="29">
        <v>42074</v>
      </c>
      <c r="C6" s="29">
        <v>38687</v>
      </c>
      <c r="D6" s="29">
        <v>80761</v>
      </c>
      <c r="E6" s="20"/>
      <c r="F6" s="29">
        <v>152922</v>
      </c>
      <c r="G6" s="29">
        <v>147174</v>
      </c>
      <c r="H6" s="29">
        <v>300096</v>
      </c>
      <c r="I6" s="20"/>
      <c r="J6" s="29">
        <v>137790</v>
      </c>
      <c r="K6" s="29">
        <v>129637</v>
      </c>
      <c r="L6" s="29">
        <v>267427</v>
      </c>
    </row>
    <row r="7" spans="1:27">
      <c r="A7" s="29" t="s">
        <v>140</v>
      </c>
      <c r="B7" s="29">
        <v>45778</v>
      </c>
      <c r="C7" s="29">
        <v>40199</v>
      </c>
      <c r="D7" s="29">
        <v>85977</v>
      </c>
      <c r="E7" s="20"/>
      <c r="F7" s="29">
        <v>143496</v>
      </c>
      <c r="G7" s="29">
        <v>143191</v>
      </c>
      <c r="H7" s="29">
        <v>286687</v>
      </c>
      <c r="I7" s="20"/>
      <c r="J7" s="29">
        <v>146003</v>
      </c>
      <c r="K7" s="29">
        <v>136093</v>
      </c>
      <c r="L7" s="29">
        <v>282096</v>
      </c>
    </row>
    <row r="8" spans="1:27">
      <c r="A8" s="29" t="s">
        <v>141</v>
      </c>
      <c r="B8" s="29">
        <v>49424</v>
      </c>
      <c r="C8" s="29">
        <v>38569</v>
      </c>
      <c r="D8" s="29">
        <v>87993</v>
      </c>
      <c r="E8" s="20"/>
      <c r="F8" s="29">
        <v>143872</v>
      </c>
      <c r="G8" s="29">
        <v>147061</v>
      </c>
      <c r="H8" s="29">
        <v>290933</v>
      </c>
      <c r="I8" s="20"/>
      <c r="J8" s="29">
        <v>144077</v>
      </c>
      <c r="K8" s="29">
        <v>131136</v>
      </c>
      <c r="L8" s="29">
        <v>275213</v>
      </c>
    </row>
    <row r="9" spans="1:27">
      <c r="A9" s="29" t="s">
        <v>142</v>
      </c>
      <c r="B9" s="29">
        <v>43471</v>
      </c>
      <c r="C9" s="29">
        <v>35146</v>
      </c>
      <c r="D9" s="29">
        <v>78617</v>
      </c>
      <c r="E9" s="20"/>
      <c r="F9" s="29">
        <v>145308</v>
      </c>
      <c r="G9" s="29">
        <v>150640</v>
      </c>
      <c r="H9" s="29">
        <v>295948</v>
      </c>
      <c r="I9" s="20"/>
      <c r="J9" s="29">
        <v>147157</v>
      </c>
      <c r="K9" s="29">
        <v>132851</v>
      </c>
      <c r="L9" s="29">
        <v>280008</v>
      </c>
    </row>
    <row r="10" spans="1:27">
      <c r="A10" s="29" t="s">
        <v>143</v>
      </c>
      <c r="B10" s="29">
        <v>42267</v>
      </c>
      <c r="C10" s="29">
        <v>34026</v>
      </c>
      <c r="D10" s="29">
        <v>76293</v>
      </c>
      <c r="E10" s="20"/>
      <c r="F10" s="29">
        <v>118130</v>
      </c>
      <c r="G10" s="29">
        <v>127109</v>
      </c>
      <c r="H10" s="29">
        <v>245239</v>
      </c>
      <c r="I10" s="20"/>
      <c r="J10" s="29">
        <v>156949</v>
      </c>
      <c r="K10" s="29">
        <v>148931</v>
      </c>
      <c r="L10" s="29">
        <v>305880</v>
      </c>
    </row>
    <row r="11" spans="1:27">
      <c r="A11" s="29" t="s">
        <v>144</v>
      </c>
      <c r="B11" s="29">
        <v>35719</v>
      </c>
      <c r="C11" s="29">
        <v>29374</v>
      </c>
      <c r="D11" s="29">
        <v>65093</v>
      </c>
      <c r="E11" s="20"/>
      <c r="F11" s="29">
        <v>114092</v>
      </c>
      <c r="G11" s="29">
        <v>120614</v>
      </c>
      <c r="H11" s="29">
        <v>234706</v>
      </c>
      <c r="I11" s="20"/>
      <c r="J11" s="29">
        <v>166910</v>
      </c>
      <c r="K11" s="29">
        <v>164233</v>
      </c>
      <c r="L11" s="29">
        <v>331143</v>
      </c>
    </row>
    <row r="12" spans="1:27">
      <c r="A12" s="29" t="s">
        <v>145</v>
      </c>
      <c r="B12" s="29">
        <v>32982</v>
      </c>
      <c r="C12" s="29">
        <v>26571</v>
      </c>
      <c r="D12" s="29">
        <v>59553</v>
      </c>
      <c r="E12" s="20"/>
      <c r="F12" s="29">
        <v>123148</v>
      </c>
      <c r="G12" s="29">
        <v>125697</v>
      </c>
      <c r="H12" s="29">
        <v>248845</v>
      </c>
      <c r="I12" s="20"/>
      <c r="J12" s="29">
        <v>184394</v>
      </c>
      <c r="K12" s="29">
        <v>185228</v>
      </c>
      <c r="L12" s="29">
        <v>369622</v>
      </c>
    </row>
    <row r="13" spans="1:27">
      <c r="A13" s="29" t="s">
        <v>146</v>
      </c>
      <c r="B13" s="29">
        <v>24870</v>
      </c>
      <c r="C13" s="29">
        <v>21225</v>
      </c>
      <c r="D13" s="29">
        <v>46095</v>
      </c>
      <c r="E13" s="20"/>
      <c r="F13" s="29">
        <v>101865</v>
      </c>
      <c r="G13" s="29">
        <v>103242</v>
      </c>
      <c r="H13" s="29">
        <v>205107</v>
      </c>
      <c r="I13" s="20"/>
      <c r="J13" s="29">
        <v>209398</v>
      </c>
      <c r="K13" s="29">
        <v>217472</v>
      </c>
      <c r="L13" s="29">
        <v>426870</v>
      </c>
    </row>
    <row r="14" spans="1:27">
      <c r="A14" s="29" t="s">
        <v>147</v>
      </c>
      <c r="B14" s="29">
        <v>24203</v>
      </c>
      <c r="C14" s="29">
        <v>21907</v>
      </c>
      <c r="D14" s="29">
        <v>46110</v>
      </c>
      <c r="E14" s="20"/>
      <c r="F14" s="29">
        <v>85680</v>
      </c>
      <c r="G14" s="29">
        <v>90667</v>
      </c>
      <c r="H14" s="29">
        <v>176347</v>
      </c>
      <c r="I14" s="20"/>
      <c r="J14" s="29">
        <v>233005</v>
      </c>
      <c r="K14" s="29">
        <v>248116</v>
      </c>
      <c r="L14" s="29">
        <v>481121</v>
      </c>
    </row>
    <row r="15" spans="1:27">
      <c r="A15" s="29" t="s">
        <v>148</v>
      </c>
      <c r="B15" s="29">
        <v>16792</v>
      </c>
      <c r="C15" s="29">
        <v>16072</v>
      </c>
      <c r="D15" s="29">
        <v>32864</v>
      </c>
      <c r="E15" s="20"/>
      <c r="F15" s="29">
        <v>65966</v>
      </c>
      <c r="G15" s="29">
        <v>80518</v>
      </c>
      <c r="H15" s="29">
        <v>146484</v>
      </c>
      <c r="I15" s="20"/>
      <c r="J15" s="29">
        <v>232017</v>
      </c>
      <c r="K15" s="29">
        <v>249026</v>
      </c>
      <c r="L15" s="29">
        <v>481043</v>
      </c>
    </row>
    <row r="16" spans="1:27">
      <c r="A16" s="29" t="s">
        <v>149</v>
      </c>
      <c r="B16" s="29">
        <v>14967</v>
      </c>
      <c r="C16" s="29">
        <v>14944</v>
      </c>
      <c r="D16" s="29">
        <v>29911</v>
      </c>
      <c r="E16" s="20"/>
      <c r="F16" s="29">
        <v>56270</v>
      </c>
      <c r="G16" s="29">
        <v>69831</v>
      </c>
      <c r="H16" s="29">
        <v>126101</v>
      </c>
      <c r="I16" s="20"/>
      <c r="J16" s="29">
        <v>208599</v>
      </c>
      <c r="K16" s="29">
        <v>227594</v>
      </c>
      <c r="L16" s="29">
        <v>436193</v>
      </c>
    </row>
    <row r="17" spans="1:20">
      <c r="A17" s="29" t="s">
        <v>150</v>
      </c>
      <c r="B17" s="29">
        <v>7729</v>
      </c>
      <c r="C17" s="29">
        <v>7832</v>
      </c>
      <c r="D17" s="29">
        <v>15561</v>
      </c>
      <c r="E17" s="20"/>
      <c r="F17" s="29">
        <v>46112</v>
      </c>
      <c r="G17" s="29">
        <v>56945</v>
      </c>
      <c r="H17" s="29">
        <v>103057</v>
      </c>
      <c r="I17" s="20"/>
      <c r="J17" s="29">
        <v>167647</v>
      </c>
      <c r="K17" s="29">
        <v>188769</v>
      </c>
      <c r="L17" s="29">
        <v>356416</v>
      </c>
    </row>
    <row r="18" spans="1:20">
      <c r="A18" s="29" t="s">
        <v>151</v>
      </c>
      <c r="B18" s="29">
        <v>5625</v>
      </c>
      <c r="C18" s="29">
        <v>6194</v>
      </c>
      <c r="D18" s="29">
        <v>11819</v>
      </c>
      <c r="E18" s="20"/>
      <c r="F18" s="29">
        <v>32025</v>
      </c>
      <c r="G18" s="29">
        <v>38151</v>
      </c>
      <c r="H18" s="29">
        <v>70176</v>
      </c>
      <c r="I18" s="20"/>
      <c r="J18" s="29">
        <v>139460</v>
      </c>
      <c r="K18" s="29">
        <v>163648</v>
      </c>
      <c r="L18" s="29">
        <v>303108</v>
      </c>
    </row>
    <row r="19" spans="1:20">
      <c r="A19" s="29" t="s">
        <v>152</v>
      </c>
      <c r="B19" s="29">
        <v>2430</v>
      </c>
      <c r="C19" s="29">
        <v>2467</v>
      </c>
      <c r="D19" s="29">
        <v>4897</v>
      </c>
      <c r="E19" s="20"/>
      <c r="F19" s="29">
        <v>18497</v>
      </c>
      <c r="G19" s="29">
        <v>22936</v>
      </c>
      <c r="H19" s="29">
        <v>41433</v>
      </c>
      <c r="I19" s="20"/>
      <c r="J19" s="29">
        <v>122554</v>
      </c>
      <c r="K19" s="29">
        <v>152884</v>
      </c>
      <c r="L19" s="29">
        <v>275438</v>
      </c>
    </row>
    <row r="20" spans="1:20">
      <c r="A20" s="29" t="s">
        <v>153</v>
      </c>
      <c r="B20" s="29">
        <v>1154</v>
      </c>
      <c r="C20" s="29">
        <v>1438</v>
      </c>
      <c r="D20" s="29">
        <v>2592</v>
      </c>
      <c r="E20" s="20"/>
      <c r="F20" s="29">
        <v>8575</v>
      </c>
      <c r="G20" s="29">
        <v>11694</v>
      </c>
      <c r="H20" s="29">
        <v>20269</v>
      </c>
      <c r="I20" s="20"/>
      <c r="J20" s="29">
        <v>84042</v>
      </c>
      <c r="K20" s="29">
        <v>117543</v>
      </c>
      <c r="L20" s="29">
        <v>201585</v>
      </c>
    </row>
    <row r="21" spans="1:20">
      <c r="A21" s="29" t="s">
        <v>154</v>
      </c>
      <c r="B21" s="29">
        <v>275</v>
      </c>
      <c r="C21" s="29">
        <v>284</v>
      </c>
      <c r="D21" s="29">
        <v>559</v>
      </c>
      <c r="E21" s="20"/>
      <c r="F21" s="29">
        <v>3013</v>
      </c>
      <c r="G21" s="29">
        <v>4575</v>
      </c>
      <c r="H21" s="29">
        <v>7588</v>
      </c>
      <c r="I21" s="20"/>
      <c r="J21" s="29">
        <v>54567</v>
      </c>
      <c r="K21" s="29">
        <v>88388</v>
      </c>
      <c r="L21" s="29">
        <v>142955</v>
      </c>
    </row>
    <row r="22" spans="1:20">
      <c r="A22" s="29" t="s">
        <v>155</v>
      </c>
      <c r="B22" s="29">
        <v>61</v>
      </c>
      <c r="C22" s="29">
        <v>112</v>
      </c>
      <c r="D22" s="29">
        <v>173</v>
      </c>
      <c r="E22" s="20"/>
      <c r="F22" s="29">
        <v>537</v>
      </c>
      <c r="G22" s="29">
        <v>967</v>
      </c>
      <c r="H22" s="29">
        <v>1504</v>
      </c>
      <c r="I22" s="20"/>
      <c r="J22" s="29">
        <v>19982</v>
      </c>
      <c r="K22" s="29">
        <v>41833</v>
      </c>
      <c r="L22" s="29">
        <v>61815</v>
      </c>
    </row>
    <row r="23" spans="1:20">
      <c r="A23" s="29" t="s">
        <v>156</v>
      </c>
      <c r="B23" s="29">
        <v>25</v>
      </c>
      <c r="C23" s="29">
        <v>45</v>
      </c>
      <c r="D23" s="29">
        <v>70</v>
      </c>
      <c r="E23" s="20"/>
      <c r="F23" s="29">
        <v>87</v>
      </c>
      <c r="G23" s="29">
        <v>155</v>
      </c>
      <c r="H23" s="29">
        <v>242</v>
      </c>
      <c r="I23" s="20"/>
      <c r="J23" s="29">
        <v>3779</v>
      </c>
      <c r="K23" s="29">
        <v>11571</v>
      </c>
      <c r="L23" s="29">
        <v>15350</v>
      </c>
    </row>
    <row r="24" spans="1:20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T24" s="151"/>
    </row>
    <row r="25" spans="1:20">
      <c r="A25" s="29" t="s">
        <v>157</v>
      </c>
      <c r="B25" s="29">
        <v>666</v>
      </c>
      <c r="C25" s="29">
        <v>327</v>
      </c>
      <c r="D25" s="29">
        <v>993</v>
      </c>
    </row>
    <row r="27" spans="1:20">
      <c r="O27" s="17" t="s">
        <v>15</v>
      </c>
    </row>
    <row r="30" spans="1:20">
      <c r="B30" s="168" t="s">
        <v>131</v>
      </c>
      <c r="C30" s="168" t="s">
        <v>132</v>
      </c>
      <c r="D30" s="109"/>
      <c r="E30" s="109"/>
      <c r="F30" s="168" t="s">
        <v>131</v>
      </c>
      <c r="G30" s="168" t="s">
        <v>132</v>
      </c>
      <c r="H30" s="109"/>
      <c r="I30" s="109"/>
      <c r="J30" s="168" t="s">
        <v>131</v>
      </c>
      <c r="K30" s="168" t="s">
        <v>132</v>
      </c>
    </row>
    <row r="31" spans="1:20">
      <c r="A31" s="29" t="s">
        <v>134</v>
      </c>
      <c r="B31" s="29">
        <f>-100*B4/SUM($B$4:$C$23)</f>
        <v>-5.3409553020070275</v>
      </c>
      <c r="C31" s="29">
        <f>100*C4/SUM($B$4:$C$23)</f>
        <v>5.1810623848311153</v>
      </c>
      <c r="E31" s="29" t="s">
        <v>134</v>
      </c>
      <c r="F31" s="29">
        <f>-100*F4/SUM($F$4:$G$23)</f>
        <v>-3.7283788207803599</v>
      </c>
      <c r="G31" s="29">
        <f>100*G4/SUM($F$4:$G$23)</f>
        <v>3.5427347731934922</v>
      </c>
      <c r="I31" s="29" t="s">
        <v>134</v>
      </c>
      <c r="J31" s="29">
        <f>-100*J4/SUM($J$4:$K$23)</f>
        <v>-1.6667589528716547</v>
      </c>
      <c r="K31" s="29">
        <f>100*K4/SUM($J$4:$K$23)</f>
        <v>1.5819666213646537</v>
      </c>
    </row>
    <row r="32" spans="1:20">
      <c r="A32" s="29" t="s">
        <v>135</v>
      </c>
      <c r="B32" s="29">
        <f t="shared" ref="B32:B50" si="0">-100*B5/SUM($B$4:$C$23)</f>
        <v>-4.651188559512188</v>
      </c>
      <c r="C32" s="29">
        <f t="shared" ref="C32:C50" si="1">100*C5/SUM($B$4:$C$23)</f>
        <v>4.4993844732121193</v>
      </c>
      <c r="E32" s="29" t="s">
        <v>135</v>
      </c>
      <c r="F32" s="29">
        <f t="shared" ref="F32:F50" si="2">-100*F5/SUM($F$4:$G$23)</f>
        <v>-4.400073284497025</v>
      </c>
      <c r="G32" s="29">
        <f t="shared" ref="G32:G50" si="3">100*G5/SUM($F$4:$G$23)</f>
        <v>4.2089629342632051</v>
      </c>
      <c r="I32" s="29" t="s">
        <v>135</v>
      </c>
      <c r="J32" s="29">
        <f t="shared" ref="J32:J50" si="4">-100*J5/SUM($J$4:$K$23)</f>
        <v>-2.0510141786656257</v>
      </c>
      <c r="K32" s="29">
        <f>100*K5/SUM($J$4:$K$23)</f>
        <v>1.9476653108771793</v>
      </c>
    </row>
    <row r="33" spans="1:11">
      <c r="A33" s="29" t="s">
        <v>139</v>
      </c>
      <c r="B33" s="29">
        <f t="shared" si="0"/>
        <v>-4.6620475379482516</v>
      </c>
      <c r="C33" s="29">
        <f t="shared" si="1"/>
        <v>4.2867479464896139</v>
      </c>
      <c r="E33" s="29" t="s">
        <v>139</v>
      </c>
      <c r="F33" s="29">
        <f t="shared" si="2"/>
        <v>-4.5929556778966152</v>
      </c>
      <c r="G33" s="29">
        <f t="shared" si="3"/>
        <v>4.420316625068704</v>
      </c>
      <c r="I33" s="29" t="s">
        <v>139</v>
      </c>
      <c r="J33" s="29">
        <f>-100*J6/SUM($J$4:$K$23)</f>
        <v>-2.4144524402458503</v>
      </c>
      <c r="K33" s="29">
        <f t="shared" ref="K33:K50" si="5">100*K6/SUM($J$4:$K$23)</f>
        <v>2.2715898903850156</v>
      </c>
    </row>
    <row r="34" spans="1:11">
      <c r="A34" s="29" t="s">
        <v>140</v>
      </c>
      <c r="B34" s="29">
        <f t="shared" si="0"/>
        <v>-5.0724726004704817</v>
      </c>
      <c r="C34" s="29">
        <f t="shared" si="1"/>
        <v>4.4542864709317334</v>
      </c>
      <c r="E34" s="29" t="s">
        <v>140</v>
      </c>
      <c r="F34" s="29">
        <f t="shared" si="2"/>
        <v>-4.3098492561923898</v>
      </c>
      <c r="G34" s="29">
        <f t="shared" si="3"/>
        <v>4.3006886940642559</v>
      </c>
      <c r="I34" s="29" t="s">
        <v>140</v>
      </c>
      <c r="J34" s="29">
        <f t="shared" si="4"/>
        <v>-2.5583663519356623</v>
      </c>
      <c r="K34" s="29">
        <f t="shared" si="5"/>
        <v>2.3847164231829487</v>
      </c>
    </row>
    <row r="35" spans="1:11">
      <c r="A35" s="29" t="s">
        <v>141</v>
      </c>
      <c r="B35" s="29">
        <f t="shared" si="0"/>
        <v>-5.4764709206530018</v>
      </c>
      <c r="C35" s="29">
        <f t="shared" si="1"/>
        <v>4.273672850005374</v>
      </c>
      <c r="E35" s="29" t="s">
        <v>141</v>
      </c>
      <c r="F35" s="29">
        <f t="shared" si="2"/>
        <v>-4.3211422770454337</v>
      </c>
      <c r="G35" s="29">
        <f t="shared" si="3"/>
        <v>4.4169227118868051</v>
      </c>
      <c r="I35" s="29" t="s">
        <v>141</v>
      </c>
      <c r="J35" s="29">
        <f t="shared" si="4"/>
        <v>-2.5246176372254983</v>
      </c>
      <c r="K35" s="29">
        <f t="shared" si="5"/>
        <v>2.2978564134122927</v>
      </c>
    </row>
    <row r="36" spans="1:11">
      <c r="A36" s="29" t="s">
        <v>142</v>
      </c>
      <c r="B36" s="29">
        <f t="shared" si="0"/>
        <v>-4.8168433836133584</v>
      </c>
      <c r="C36" s="29">
        <f t="shared" si="1"/>
        <v>3.8943842460600191</v>
      </c>
      <c r="E36" s="29" t="s">
        <v>142</v>
      </c>
      <c r="F36" s="29">
        <f t="shared" si="2"/>
        <v>-4.3642720056224826</v>
      </c>
      <c r="G36" s="29">
        <f t="shared" si="3"/>
        <v>4.5244166524002178</v>
      </c>
      <c r="I36" s="29" t="s">
        <v>142</v>
      </c>
      <c r="J36" s="29">
        <f t="shared" si="4"/>
        <v>-2.5785875444463211</v>
      </c>
      <c r="K36" s="29">
        <f t="shared" si="5"/>
        <v>2.3279078390238874</v>
      </c>
    </row>
    <row r="37" spans="1:11">
      <c r="A37" s="29" t="s">
        <v>143</v>
      </c>
      <c r="B37" s="29">
        <f t="shared" si="0"/>
        <v>-4.6834330771131514</v>
      </c>
      <c r="C37" s="29">
        <f t="shared" si="1"/>
        <v>3.7702816353621524</v>
      </c>
      <c r="E37" s="29" t="s">
        <v>143</v>
      </c>
      <c r="F37" s="29">
        <f t="shared" si="2"/>
        <v>-3.547990833430946</v>
      </c>
      <c r="G37" s="29">
        <f t="shared" si="3"/>
        <v>3.8176717755572174</v>
      </c>
      <c r="I37" s="29" t="s">
        <v>143</v>
      </c>
      <c r="J37" s="29">
        <f t="shared" si="4"/>
        <v>-2.7501697949353798</v>
      </c>
      <c r="K37" s="29">
        <f t="shared" si="5"/>
        <v>2.6096728091897434</v>
      </c>
    </row>
    <row r="38" spans="1:11">
      <c r="A38" s="29" t="s">
        <v>144</v>
      </c>
      <c r="B38" s="29">
        <f t="shared" si="0"/>
        <v>-3.9578760281402672</v>
      </c>
      <c r="C38" s="29">
        <f t="shared" si="1"/>
        <v>3.2548125773563705</v>
      </c>
      <c r="E38" s="29" t="s">
        <v>144</v>
      </c>
      <c r="F38" s="29">
        <f t="shared" si="2"/>
        <v>-3.4267109977804409</v>
      </c>
      <c r="G38" s="29">
        <f t="shared" si="3"/>
        <v>3.6225968541728615</v>
      </c>
      <c r="I38" s="29" t="s">
        <v>144</v>
      </c>
      <c r="J38" s="29">
        <f t="shared" si="4"/>
        <v>-2.9247133812427237</v>
      </c>
      <c r="K38" s="29">
        <f t="shared" si="5"/>
        <v>2.8778051209731967</v>
      </c>
    </row>
    <row r="39" spans="1:11">
      <c r="A39" s="29" t="s">
        <v>145</v>
      </c>
      <c r="B39" s="29">
        <f t="shared" si="0"/>
        <v>-3.6546002732473553</v>
      </c>
      <c r="C39" s="29">
        <f t="shared" si="1"/>
        <v>2.9442236329044777</v>
      </c>
      <c r="E39" s="29" t="s">
        <v>145</v>
      </c>
      <c r="F39" s="29">
        <f t="shared" si="2"/>
        <v>-3.6987046064111921</v>
      </c>
      <c r="G39" s="29">
        <f t="shared" si="3"/>
        <v>3.7752628780984474</v>
      </c>
      <c r="I39" s="29" t="s">
        <v>145</v>
      </c>
      <c r="J39" s="29">
        <f t="shared" si="4"/>
        <v>-3.2310802182066429</v>
      </c>
      <c r="K39" s="29">
        <f t="shared" si="5"/>
        <v>3.2456941476294245</v>
      </c>
    </row>
    <row r="40" spans="1:11">
      <c r="A40" s="29" t="s">
        <v>146</v>
      </c>
      <c r="B40" s="29">
        <f t="shared" si="0"/>
        <v>-2.7557427929070926</v>
      </c>
      <c r="C40" s="29">
        <f t="shared" si="1"/>
        <v>2.351855278626982</v>
      </c>
      <c r="E40" s="29" t="s">
        <v>146</v>
      </c>
      <c r="F40" s="29">
        <f t="shared" si="2"/>
        <v>-3.0594775776470269</v>
      </c>
      <c r="G40" s="29">
        <f t="shared" si="3"/>
        <v>3.1008352630583063</v>
      </c>
      <c r="I40" s="29" t="s">
        <v>146</v>
      </c>
      <c r="J40" s="29">
        <f t="shared" si="4"/>
        <v>-3.6692177377356892</v>
      </c>
      <c r="K40" s="29">
        <f t="shared" si="5"/>
        <v>3.810695994521704</v>
      </c>
    </row>
    <row r="41" spans="1:11">
      <c r="A41" s="29" t="s">
        <v>147</v>
      </c>
      <c r="B41" s="29">
        <f t="shared" si="0"/>
        <v>-2.6818352560004168</v>
      </c>
      <c r="C41" s="29">
        <f t="shared" si="1"/>
        <v>2.4274249040697899</v>
      </c>
      <c r="E41" s="29" t="s">
        <v>147</v>
      </c>
      <c r="F41" s="29">
        <f t="shared" si="2"/>
        <v>-2.5733670922573726</v>
      </c>
      <c r="G41" s="29">
        <f t="shared" si="3"/>
        <v>2.7231497917098415</v>
      </c>
      <c r="I41" s="29" t="s">
        <v>147</v>
      </c>
      <c r="J41" s="29">
        <f t="shared" si="4"/>
        <v>-4.0828760493467184</v>
      </c>
      <c r="K41" s="29">
        <f t="shared" si="5"/>
        <v>4.347661525974595</v>
      </c>
    </row>
    <row r="42" spans="1:11">
      <c r="A42" s="29" t="s">
        <v>148</v>
      </c>
      <c r="B42" s="29">
        <f t="shared" si="0"/>
        <v>-1.8606527132487294</v>
      </c>
      <c r="C42" s="29">
        <f t="shared" si="1"/>
        <v>1.7808724635143864</v>
      </c>
      <c r="E42" s="29" t="s">
        <v>148</v>
      </c>
      <c r="F42" s="29">
        <f t="shared" si="2"/>
        <v>-1.9812643978507218</v>
      </c>
      <c r="G42" s="29">
        <f t="shared" si="3"/>
        <v>2.4183283325674503</v>
      </c>
      <c r="I42" s="29" t="s">
        <v>148</v>
      </c>
      <c r="J42" s="29">
        <f t="shared" si="4"/>
        <v>-4.0655636245628965</v>
      </c>
      <c r="K42" s="29">
        <f t="shared" si="5"/>
        <v>4.3636071803807468</v>
      </c>
    </row>
    <row r="43" spans="1:11">
      <c r="A43" s="29" t="s">
        <v>149</v>
      </c>
      <c r="B43" s="29">
        <f t="shared" si="0"/>
        <v>-1.658431941352652</v>
      </c>
      <c r="C43" s="29">
        <f t="shared" si="1"/>
        <v>1.6558834055972493</v>
      </c>
      <c r="E43" s="29" t="s">
        <v>149</v>
      </c>
      <c r="F43" s="29">
        <f t="shared" si="2"/>
        <v>-1.6900486260658538</v>
      </c>
      <c r="G43" s="29">
        <f t="shared" si="3"/>
        <v>2.0973482425236298</v>
      </c>
      <c r="I43" s="29" t="s">
        <v>149</v>
      </c>
      <c r="J43" s="29">
        <f t="shared" si="4"/>
        <v>-3.6552171027131442</v>
      </c>
      <c r="K43" s="29">
        <f t="shared" si="5"/>
        <v>3.9880607350701363</v>
      </c>
    </row>
    <row r="44" spans="1:11">
      <c r="A44" s="29" t="s">
        <v>150</v>
      </c>
      <c r="B44" s="29">
        <f t="shared" si="0"/>
        <v>-0.85641881971768874</v>
      </c>
      <c r="C44" s="29">
        <f t="shared" si="1"/>
        <v>0.86783182766579614</v>
      </c>
      <c r="E44" s="29" t="s">
        <v>150</v>
      </c>
      <c r="F44" s="29">
        <f t="shared" si="2"/>
        <v>-1.3849568552541081</v>
      </c>
      <c r="G44" s="29">
        <f t="shared" si="3"/>
        <v>1.7103220012674614</v>
      </c>
      <c r="I44" s="29" t="s">
        <v>150</v>
      </c>
      <c r="J44" s="29">
        <f t="shared" si="4"/>
        <v>-2.9376276090419919</v>
      </c>
      <c r="K44" s="29">
        <f t="shared" si="5"/>
        <v>3.3077420182362212</v>
      </c>
    </row>
    <row r="45" spans="1:11">
      <c r="A45" s="29" t="s">
        <v>151</v>
      </c>
      <c r="B45" s="29">
        <f t="shared" si="0"/>
        <v>-0.62328320104955348</v>
      </c>
      <c r="C45" s="29">
        <f t="shared" si="1"/>
        <v>0.68633175952016612</v>
      </c>
      <c r="E45" s="29" t="s">
        <v>151</v>
      </c>
      <c r="F45" s="29">
        <f t="shared" si="2"/>
        <v>-0.96185902345404251</v>
      </c>
      <c r="G45" s="29">
        <f t="shared" si="3"/>
        <v>1.1458511663948532</v>
      </c>
      <c r="I45" s="29" t="s">
        <v>151</v>
      </c>
      <c r="J45" s="29">
        <f t="shared" si="4"/>
        <v>-2.4437153444857125</v>
      </c>
      <c r="K45" s="29">
        <f t="shared" si="5"/>
        <v>2.8675543431406703</v>
      </c>
    </row>
    <row r="46" spans="1:11">
      <c r="A46" s="29" t="s">
        <v>152</v>
      </c>
      <c r="B46" s="29">
        <f t="shared" si="0"/>
        <v>-0.26925834285340711</v>
      </c>
      <c r="C46" s="29">
        <f t="shared" si="1"/>
        <v>0.27335816124253309</v>
      </c>
      <c r="E46" s="29" t="s">
        <v>152</v>
      </c>
      <c r="F46" s="29">
        <f t="shared" si="2"/>
        <v>-0.55555054978390084</v>
      </c>
      <c r="G46" s="29">
        <f t="shared" si="3"/>
        <v>0.6888742720356571</v>
      </c>
      <c r="I46" s="29" t="s">
        <v>152</v>
      </c>
      <c r="J46" s="29">
        <f t="shared" si="4"/>
        <v>-2.1474766264742722</v>
      </c>
      <c r="K46" s="29">
        <f t="shared" si="5"/>
        <v>2.6789400310221829</v>
      </c>
    </row>
    <row r="47" spans="1:11">
      <c r="A47" s="29" t="s">
        <v>153</v>
      </c>
      <c r="B47" s="29">
        <f t="shared" si="0"/>
        <v>-0.12787001137976617</v>
      </c>
      <c r="C47" s="29">
        <f t="shared" si="1"/>
        <v>0.15933888766386808</v>
      </c>
      <c r="E47" s="29" t="s">
        <v>153</v>
      </c>
      <c r="F47" s="29">
        <f t="shared" si="2"/>
        <v>-0.25754695163523544</v>
      </c>
      <c r="G47" s="29">
        <f t="shared" si="3"/>
        <v>0.35122496238162604</v>
      </c>
      <c r="I47" s="29" t="s">
        <v>153</v>
      </c>
      <c r="J47" s="29">
        <f t="shared" si="4"/>
        <v>-1.4726425138481876</v>
      </c>
      <c r="K47" s="29">
        <f t="shared" si="5"/>
        <v>2.0596703910575367</v>
      </c>
    </row>
    <row r="48" spans="1:11">
      <c r="A48" s="29" t="s">
        <v>154</v>
      </c>
      <c r="B48" s="29">
        <f t="shared" si="0"/>
        <v>-3.0471623162422617E-2</v>
      </c>
      <c r="C48" s="29">
        <f t="shared" si="1"/>
        <v>3.1468876284101902E-2</v>
      </c>
      <c r="E48" s="29" t="s">
        <v>154</v>
      </c>
      <c r="F48" s="29">
        <f t="shared" si="2"/>
        <v>-9.0494339973990007E-2</v>
      </c>
      <c r="G48" s="29">
        <f t="shared" si="3"/>
        <v>0.13740843192200608</v>
      </c>
      <c r="I48" s="29" t="s">
        <v>154</v>
      </c>
      <c r="J48" s="29">
        <f t="shared" si="4"/>
        <v>-0.95616101536319997</v>
      </c>
      <c r="K48" s="29">
        <f t="shared" si="5"/>
        <v>1.5487961556604271</v>
      </c>
    </row>
    <row r="49" spans="1:11">
      <c r="A49" s="29" t="s">
        <v>155</v>
      </c>
      <c r="B49" s="29">
        <f t="shared" si="0"/>
        <v>-6.7591600469373804E-3</v>
      </c>
      <c r="C49" s="29">
        <f t="shared" si="1"/>
        <v>1.2410261069786665E-2</v>
      </c>
      <c r="E49" s="29" t="s">
        <v>155</v>
      </c>
      <c r="F49" s="29">
        <f t="shared" si="2"/>
        <v>-1.6128596271501042E-2</v>
      </c>
      <c r="G49" s="29">
        <f t="shared" si="3"/>
        <v>2.9043487140673195E-2</v>
      </c>
      <c r="I49" s="29" t="s">
        <v>155</v>
      </c>
      <c r="J49" s="29">
        <f t="shared" si="4"/>
        <v>-0.35013853444366488</v>
      </c>
      <c r="K49" s="29">
        <f t="shared" si="5"/>
        <v>0.73302698985996562</v>
      </c>
    </row>
    <row r="50" spans="1:11">
      <c r="A50" s="29" t="s">
        <v>156</v>
      </c>
      <c r="B50" s="29">
        <f t="shared" si="0"/>
        <v>-2.770147560220238E-3</v>
      </c>
      <c r="C50" s="29">
        <f t="shared" si="1"/>
        <v>4.986265608396428E-3</v>
      </c>
      <c r="E50" s="29" t="s">
        <v>156</v>
      </c>
      <c r="F50" s="29">
        <f t="shared" si="2"/>
        <v>-2.6130128037627383E-3</v>
      </c>
      <c r="G50" s="29">
        <f t="shared" si="3"/>
        <v>4.6553676388876378E-3</v>
      </c>
      <c r="I50" s="29" t="s">
        <v>156</v>
      </c>
      <c r="J50" s="29">
        <f t="shared" si="4"/>
        <v>-6.621827252840605E-2</v>
      </c>
      <c r="K50" s="29">
        <f t="shared" si="5"/>
        <v>0.20275512871822873</v>
      </c>
    </row>
  </sheetData>
  <pageMargins left="0.7" right="0.7" top="0.75" bottom="0.75" header="0.3" footer="0.3"/>
  <pageSetup paperSize="9" orientation="portrait" r:id="rId1"/>
  <ignoredErrors>
    <ignoredError sqref="A33:K33" twoDigitTextYear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zoomScaleNormal="100" workbookViewId="0">
      <selection activeCell="C4" sqref="C4"/>
    </sheetView>
  </sheetViews>
  <sheetFormatPr defaultRowHeight="14.4"/>
  <sheetData>
    <row r="1" spans="1:13" s="155" customFormat="1" ht="13.2">
      <c r="A1" s="152"/>
      <c r="B1" s="153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3" s="155" customFormat="1">
      <c r="A2" s="169"/>
      <c r="B2" s="170" t="s">
        <v>131</v>
      </c>
      <c r="C2" s="170" t="s">
        <v>132</v>
      </c>
      <c r="D2" s="170" t="s">
        <v>158</v>
      </c>
      <c r="E2"/>
      <c r="F2" s="43" t="s">
        <v>6</v>
      </c>
      <c r="G2"/>
      <c r="H2"/>
      <c r="I2"/>
      <c r="J2"/>
      <c r="K2"/>
      <c r="L2"/>
      <c r="M2"/>
    </row>
    <row r="3" spans="1:13" s="156" customFormat="1" ht="13.2">
      <c r="A3" s="171">
        <v>1974</v>
      </c>
      <c r="B3" s="172">
        <v>70.599999999999994</v>
      </c>
      <c r="C3" s="172">
        <v>76.599999999999994</v>
      </c>
      <c r="D3" s="172">
        <v>73.599999999999994</v>
      </c>
    </row>
    <row r="4" spans="1:13">
      <c r="A4" s="47">
        <v>1975</v>
      </c>
      <c r="B4" s="172">
        <v>70.7</v>
      </c>
      <c r="C4" s="172">
        <v>76.7</v>
      </c>
      <c r="D4" s="172">
        <v>73.599999999999994</v>
      </c>
    </row>
    <row r="5" spans="1:13">
      <c r="A5" s="171">
        <v>1976</v>
      </c>
      <c r="B5" s="172">
        <v>70.599999999999994</v>
      </c>
      <c r="C5" s="172">
        <v>76.7</v>
      </c>
      <c r="D5" s="172">
        <v>73.599999999999994</v>
      </c>
    </row>
    <row r="6" spans="1:13">
      <c r="A6" s="47">
        <v>1977</v>
      </c>
      <c r="B6" s="172">
        <v>71.099999999999994</v>
      </c>
      <c r="C6" s="172">
        <v>77.3</v>
      </c>
      <c r="D6" s="172">
        <v>74.2</v>
      </c>
    </row>
    <row r="7" spans="1:13">
      <c r="A7" s="171">
        <v>1978</v>
      </c>
      <c r="B7" s="172">
        <v>71.400000000000006</v>
      </c>
      <c r="C7" s="172">
        <v>77.8</v>
      </c>
      <c r="D7" s="172">
        <v>74.5</v>
      </c>
    </row>
    <row r="8" spans="1:13">
      <c r="A8" s="47">
        <v>1979</v>
      </c>
      <c r="B8" s="172">
        <v>71.177000000000007</v>
      </c>
      <c r="C8" s="172">
        <v>77.578999999999994</v>
      </c>
      <c r="D8" s="172">
        <v>74.304000000000002</v>
      </c>
    </row>
    <row r="9" spans="1:13">
      <c r="A9" s="171">
        <v>1980</v>
      </c>
      <c r="B9" s="172">
        <v>70.72</v>
      </c>
      <c r="C9" s="172">
        <v>77.227000000000004</v>
      </c>
      <c r="D9" s="172">
        <v>73.899000000000001</v>
      </c>
    </row>
    <row r="10" spans="1:13">
      <c r="A10" s="47">
        <v>1981</v>
      </c>
      <c r="B10" s="172">
        <v>72.099999999999994</v>
      </c>
      <c r="C10" s="172">
        <v>78.400000000000006</v>
      </c>
      <c r="D10" s="172">
        <v>75.099999999999994</v>
      </c>
    </row>
    <row r="11" spans="1:13">
      <c r="A11" s="171">
        <v>1982</v>
      </c>
      <c r="B11" s="172">
        <v>71.933000000000007</v>
      </c>
      <c r="C11" s="172">
        <v>78.316999999999993</v>
      </c>
      <c r="D11" s="172">
        <v>75.052000000000007</v>
      </c>
    </row>
    <row r="12" spans="1:13">
      <c r="A12" s="47">
        <v>1983</v>
      </c>
      <c r="B12" s="172">
        <v>71.94</v>
      </c>
      <c r="C12" s="172">
        <v>78.006</v>
      </c>
      <c r="D12" s="172">
        <v>74.903000000000006</v>
      </c>
    </row>
    <row r="13" spans="1:13">
      <c r="A13" s="171">
        <v>1984</v>
      </c>
      <c r="B13" s="172">
        <v>72.388999999999996</v>
      </c>
      <c r="C13" s="172">
        <v>78.42</v>
      </c>
      <c r="D13" s="172">
        <v>75.334999999999994</v>
      </c>
    </row>
    <row r="14" spans="1:13">
      <c r="A14" s="47">
        <v>1985</v>
      </c>
      <c r="B14" s="172">
        <v>72.5</v>
      </c>
      <c r="C14" s="172">
        <v>78.5</v>
      </c>
      <c r="D14" s="172">
        <v>75.400000000000006</v>
      </c>
    </row>
    <row r="15" spans="1:13">
      <c r="A15" s="171">
        <v>1986</v>
      </c>
      <c r="B15" s="172">
        <v>72.935000000000002</v>
      </c>
      <c r="C15" s="172">
        <v>78.866</v>
      </c>
      <c r="D15" s="172">
        <v>75.831999999999994</v>
      </c>
    </row>
    <row r="16" spans="1:13">
      <c r="A16" s="47">
        <v>1987</v>
      </c>
      <c r="B16" s="172">
        <v>73.3</v>
      </c>
      <c r="C16" s="172">
        <v>79.3</v>
      </c>
      <c r="D16" s="172">
        <v>76.2</v>
      </c>
    </row>
    <row r="17" spans="1:6">
      <c r="A17" s="171">
        <v>1988</v>
      </c>
      <c r="B17" s="172">
        <v>73.650999999999996</v>
      </c>
      <c r="C17" s="172">
        <v>79.501000000000005</v>
      </c>
      <c r="D17" s="172">
        <v>76.507999999999996</v>
      </c>
    </row>
    <row r="18" spans="1:6">
      <c r="A18" s="47">
        <v>1989</v>
      </c>
      <c r="B18" s="172">
        <v>73.5</v>
      </c>
      <c r="C18" s="172">
        <v>79.400000000000006</v>
      </c>
      <c r="D18" s="172">
        <v>76.400000000000006</v>
      </c>
    </row>
    <row r="19" spans="1:6">
      <c r="A19" s="171">
        <v>1990</v>
      </c>
      <c r="B19" s="172">
        <v>74.2</v>
      </c>
      <c r="C19" s="172">
        <v>80.2</v>
      </c>
      <c r="D19" s="172">
        <v>77.099999999999994</v>
      </c>
      <c r="F19" s="17" t="s">
        <v>189</v>
      </c>
    </row>
    <row r="20" spans="1:6">
      <c r="A20" s="47">
        <v>1991</v>
      </c>
      <c r="B20" s="172">
        <v>73.97</v>
      </c>
      <c r="C20" s="172">
        <v>80.180000000000007</v>
      </c>
      <c r="D20" s="172">
        <v>77.001999999999995</v>
      </c>
    </row>
    <row r="21" spans="1:6">
      <c r="A21" s="171">
        <v>1992</v>
      </c>
      <c r="B21" s="172">
        <v>74.128</v>
      </c>
      <c r="C21" s="172">
        <v>80.367999999999995</v>
      </c>
      <c r="D21" s="172">
        <v>77.174999999999997</v>
      </c>
    </row>
    <row r="22" spans="1:6">
      <c r="A22" s="47">
        <v>1993</v>
      </c>
      <c r="B22" s="172">
        <v>73.900000000000006</v>
      </c>
      <c r="C22" s="172">
        <v>80.2</v>
      </c>
      <c r="D22" s="172">
        <v>77</v>
      </c>
    </row>
    <row r="23" spans="1:6">
      <c r="A23" s="171">
        <v>1994</v>
      </c>
      <c r="B23" s="172">
        <v>74.468999999999994</v>
      </c>
      <c r="C23" s="172">
        <v>80.748000000000005</v>
      </c>
      <c r="D23" s="172">
        <v>77.534999999999997</v>
      </c>
    </row>
    <row r="24" spans="1:6">
      <c r="A24" s="47">
        <v>1995</v>
      </c>
      <c r="B24" s="172">
        <v>74.599999999999994</v>
      </c>
      <c r="C24" s="172">
        <v>80.900000000000006</v>
      </c>
      <c r="D24" s="172">
        <v>77.7</v>
      </c>
    </row>
    <row r="25" spans="1:6">
      <c r="A25" s="171">
        <v>1996</v>
      </c>
      <c r="B25" s="172">
        <v>75.3</v>
      </c>
      <c r="C25" s="172">
        <v>81.5</v>
      </c>
      <c r="D25" s="172">
        <v>78.3</v>
      </c>
    </row>
    <row r="26" spans="1:6">
      <c r="A26" s="47">
        <v>1997</v>
      </c>
      <c r="B26" s="172">
        <v>75.2</v>
      </c>
      <c r="C26" s="172">
        <v>81.099999999999994</v>
      </c>
      <c r="D26" s="172">
        <v>78.099999999999994</v>
      </c>
    </row>
    <row r="27" spans="1:6">
      <c r="A27" s="171">
        <v>1998</v>
      </c>
      <c r="B27" s="172">
        <v>75.3</v>
      </c>
      <c r="C27" s="172">
        <v>81.3</v>
      </c>
      <c r="D27" s="172">
        <v>78.2</v>
      </c>
    </row>
    <row r="28" spans="1:6">
      <c r="A28" s="47">
        <v>1999</v>
      </c>
      <c r="B28" s="172">
        <v>75.599999999999994</v>
      </c>
      <c r="C28" s="172">
        <v>81.599999999999994</v>
      </c>
      <c r="D28" s="172">
        <v>78.5</v>
      </c>
    </row>
    <row r="29" spans="1:6">
      <c r="A29" s="171">
        <v>2000</v>
      </c>
      <c r="B29" s="172">
        <v>76.450999999999993</v>
      </c>
      <c r="C29" s="172">
        <v>81.98</v>
      </c>
      <c r="D29" s="172">
        <v>79.150000000000006</v>
      </c>
    </row>
    <row r="30" spans="1:6">
      <c r="A30" s="47">
        <v>2001</v>
      </c>
      <c r="B30" s="172">
        <v>76.8</v>
      </c>
      <c r="C30" s="172">
        <v>82.5</v>
      </c>
      <c r="D30" s="172">
        <v>79.599999999999994</v>
      </c>
    </row>
    <row r="31" spans="1:6">
      <c r="A31" s="171">
        <v>2002</v>
      </c>
      <c r="B31" s="172">
        <v>77</v>
      </c>
      <c r="C31" s="172">
        <v>82.5</v>
      </c>
      <c r="D31" s="172">
        <v>79.7</v>
      </c>
    </row>
    <row r="32" spans="1:6">
      <c r="A32" s="47">
        <v>2003</v>
      </c>
      <c r="B32" s="172">
        <v>77.099999999999994</v>
      </c>
      <c r="C32" s="172">
        <v>82.3</v>
      </c>
      <c r="D32" s="172">
        <v>79.599999999999994</v>
      </c>
    </row>
    <row r="33" spans="1:4">
      <c r="A33" s="171">
        <v>2004</v>
      </c>
      <c r="B33" s="172">
        <v>77.5</v>
      </c>
      <c r="C33" s="172">
        <v>82.8</v>
      </c>
      <c r="D33" s="172">
        <v>80.099999999999994</v>
      </c>
    </row>
    <row r="34" spans="1:4">
      <c r="A34" s="47">
        <v>2005</v>
      </c>
      <c r="B34" s="172">
        <v>77.900000000000006</v>
      </c>
      <c r="C34" s="172">
        <v>83</v>
      </c>
      <c r="D34" s="172">
        <v>80.400000000000006</v>
      </c>
    </row>
    <row r="35" spans="1:4">
      <c r="A35" s="171">
        <v>2006</v>
      </c>
      <c r="B35" s="172">
        <v>78.2</v>
      </c>
      <c r="C35" s="172">
        <v>83.5</v>
      </c>
      <c r="D35" s="172">
        <v>80.8</v>
      </c>
    </row>
    <row r="36" spans="1:4">
      <c r="A36" s="47">
        <v>2007</v>
      </c>
      <c r="B36" s="172">
        <v>78.400000000000006</v>
      </c>
      <c r="C36" s="172">
        <v>83.6</v>
      </c>
      <c r="D36" s="172">
        <v>80.900000000000006</v>
      </c>
    </row>
    <row r="37" spans="1:4">
      <c r="A37" s="171">
        <v>2008</v>
      </c>
      <c r="B37" s="172">
        <v>78.599999999999994</v>
      </c>
      <c r="C37" s="172">
        <v>83.6</v>
      </c>
      <c r="D37" s="172">
        <v>81</v>
      </c>
    </row>
    <row r="38" spans="1:4">
      <c r="A38" s="47">
        <v>2009</v>
      </c>
      <c r="B38" s="172">
        <v>78.599999999999994</v>
      </c>
      <c r="C38" s="172">
        <v>83.5</v>
      </c>
      <c r="D38" s="172">
        <v>81</v>
      </c>
    </row>
    <row r="39" spans="1:4">
      <c r="A39" s="171">
        <v>2010</v>
      </c>
      <c r="B39" s="172">
        <v>78.8</v>
      </c>
      <c r="C39" s="172">
        <v>83.8</v>
      </c>
      <c r="D39" s="172">
        <v>81.3</v>
      </c>
    </row>
    <row r="40" spans="1:4">
      <c r="A40" s="47">
        <v>2011</v>
      </c>
      <c r="B40" s="172">
        <v>79.099999999999994</v>
      </c>
      <c r="C40" s="172">
        <v>83.9</v>
      </c>
      <c r="D40" s="172">
        <v>81.5</v>
      </c>
    </row>
    <row r="41" spans="1:4">
      <c r="A41" s="171">
        <v>2012</v>
      </c>
      <c r="B41" s="172">
        <v>79.3</v>
      </c>
      <c r="C41" s="172">
        <v>84</v>
      </c>
      <c r="D41" s="172">
        <v>81.599999999999994</v>
      </c>
    </row>
    <row r="42" spans="1:4">
      <c r="A42" s="47">
        <v>2013</v>
      </c>
      <c r="B42" s="172">
        <v>79.8</v>
      </c>
      <c r="C42" s="172">
        <v>84.4</v>
      </c>
      <c r="D42" s="172">
        <v>82.1</v>
      </c>
    </row>
    <row r="43" spans="1:4">
      <c r="A43" s="171">
        <v>2014</v>
      </c>
      <c r="B43" s="172">
        <v>80</v>
      </c>
      <c r="C43" s="172">
        <v>84.7</v>
      </c>
      <c r="D43" s="172">
        <v>82.3</v>
      </c>
    </row>
    <row r="44" spans="1:4">
      <c r="A44" s="47">
        <v>2015</v>
      </c>
      <c r="B44" s="172">
        <v>79.900000000000006</v>
      </c>
      <c r="C44" s="172">
        <v>84.3</v>
      </c>
      <c r="D44" s="172">
        <v>82</v>
      </c>
    </row>
    <row r="45" spans="1:4">
      <c r="A45" s="171">
        <v>2016</v>
      </c>
      <c r="B45" s="172">
        <v>80.400000000000006</v>
      </c>
      <c r="C45" s="172">
        <v>84.6</v>
      </c>
      <c r="D45" s="172">
        <v>82.4</v>
      </c>
    </row>
    <row r="46" spans="1:4">
      <c r="A46" s="47">
        <v>2017</v>
      </c>
      <c r="B46" s="172">
        <v>80.3</v>
      </c>
      <c r="C46" s="172">
        <v>84.5</v>
      </c>
      <c r="D46" s="172">
        <v>82.3</v>
      </c>
    </row>
    <row r="47" spans="1:4">
      <c r="A47" s="171">
        <v>2018</v>
      </c>
      <c r="B47" s="172">
        <v>80.900000000000006</v>
      </c>
      <c r="C47" s="172">
        <v>85.1</v>
      </c>
      <c r="D47" s="172">
        <v>82.9</v>
      </c>
    </row>
    <row r="48" spans="1:4">
      <c r="A48" s="47">
        <v>2019</v>
      </c>
      <c r="B48" s="172">
        <v>81.2</v>
      </c>
      <c r="C48" s="172">
        <v>85.4</v>
      </c>
      <c r="D48" s="172">
        <v>83.2</v>
      </c>
    </row>
    <row r="49" spans="1:4">
      <c r="A49" s="171">
        <v>2020</v>
      </c>
      <c r="B49" s="172">
        <v>80.5</v>
      </c>
      <c r="C49" s="172">
        <v>84.9</v>
      </c>
      <c r="D49" s="172">
        <v>82.6</v>
      </c>
    </row>
    <row r="50" spans="1:4">
      <c r="A50" s="47">
        <v>2021</v>
      </c>
      <c r="B50" s="172">
        <v>80.400000000000006</v>
      </c>
      <c r="C50" s="172">
        <v>84.8</v>
      </c>
      <c r="D50" s="172">
        <v>82.6</v>
      </c>
    </row>
    <row r="51" spans="1:4">
      <c r="A51" s="171">
        <v>2022</v>
      </c>
      <c r="B51" s="172">
        <v>80.8</v>
      </c>
      <c r="C51" s="172">
        <v>85.1</v>
      </c>
      <c r="D51" s="172">
        <v>82.9</v>
      </c>
    </row>
    <row r="52" spans="1:4">
      <c r="A52" s="47">
        <v>2023</v>
      </c>
      <c r="B52" s="172">
        <v>80.900000000000006</v>
      </c>
      <c r="C52" s="172">
        <v>84.9</v>
      </c>
      <c r="D52" s="172">
        <v>82.9</v>
      </c>
    </row>
    <row r="53" spans="1:4">
      <c r="A53" s="171">
        <v>2024</v>
      </c>
      <c r="B53" s="172">
        <v>81.5</v>
      </c>
      <c r="C53" s="172">
        <v>85.5</v>
      </c>
      <c r="D53" s="172">
        <v>83.4</v>
      </c>
    </row>
    <row r="54" spans="1:4">
      <c r="A54" s="47">
        <v>2025</v>
      </c>
      <c r="B54" s="172">
        <v>81.7</v>
      </c>
      <c r="C54" s="172">
        <v>85.7</v>
      </c>
      <c r="D54" s="172">
        <v>83.6</v>
      </c>
    </row>
    <row r="55" spans="1:4">
      <c r="A55" s="24" t="s">
        <v>159</v>
      </c>
      <c r="B55" s="24"/>
      <c r="C55" s="24"/>
      <c r="D55" s="24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topLeftCell="C1" zoomScaleNormal="100" workbookViewId="0">
      <selection activeCell="C4" sqref="C4"/>
    </sheetView>
  </sheetViews>
  <sheetFormatPr defaultRowHeight="14.4"/>
  <cols>
    <col min="3" max="3" width="14.33203125" customWidth="1"/>
  </cols>
  <sheetData>
    <row r="2" spans="1:6">
      <c r="B2" s="173" t="s">
        <v>160</v>
      </c>
      <c r="C2" s="173" t="s">
        <v>161</v>
      </c>
      <c r="F2" s="43" t="s">
        <v>162</v>
      </c>
    </row>
    <row r="3" spans="1:6">
      <c r="A3" s="29">
        <v>1952</v>
      </c>
      <c r="B3" s="29">
        <v>2.21</v>
      </c>
      <c r="C3" s="29">
        <v>29.19</v>
      </c>
    </row>
    <row r="4" spans="1:6">
      <c r="A4" s="29">
        <v>1953</v>
      </c>
      <c r="B4" s="29">
        <v>2.17</v>
      </c>
      <c r="C4" s="29">
        <v>29.14</v>
      </c>
    </row>
    <row r="5" spans="1:6">
      <c r="A5" s="29">
        <v>1954</v>
      </c>
      <c r="B5" s="29">
        <v>2.23</v>
      </c>
      <c r="C5" s="29">
        <v>29.1</v>
      </c>
    </row>
    <row r="6" spans="1:6">
      <c r="A6" s="29">
        <v>1955</v>
      </c>
      <c r="B6" s="29">
        <v>2.21</v>
      </c>
      <c r="C6" s="29">
        <v>28.95</v>
      </c>
    </row>
    <row r="7" spans="1:6">
      <c r="A7" s="29">
        <v>1956</v>
      </c>
      <c r="B7" s="29">
        <v>2.1800000000000002</v>
      </c>
      <c r="C7" s="29">
        <v>28.91</v>
      </c>
    </row>
    <row r="8" spans="1:6">
      <c r="A8" s="29">
        <v>1957</v>
      </c>
      <c r="B8" s="29">
        <v>2.19</v>
      </c>
      <c r="C8" s="29">
        <v>28.83</v>
      </c>
    </row>
    <row r="9" spans="1:6">
      <c r="A9" s="29">
        <v>1958</v>
      </c>
      <c r="B9" s="29">
        <v>2.1800000000000002</v>
      </c>
      <c r="C9" s="29">
        <v>28.75</v>
      </c>
    </row>
    <row r="10" spans="1:6">
      <c r="A10" s="29">
        <v>1959</v>
      </c>
      <c r="B10" s="29">
        <v>2.2400000000000002</v>
      </c>
      <c r="C10" s="29">
        <v>28.75</v>
      </c>
    </row>
    <row r="11" spans="1:6">
      <c r="A11" s="29">
        <v>1960</v>
      </c>
      <c r="B11" s="29">
        <v>2.25</v>
      </c>
      <c r="C11" s="29">
        <v>28.72</v>
      </c>
    </row>
    <row r="12" spans="1:6">
      <c r="A12" s="29">
        <v>1961</v>
      </c>
      <c r="B12" s="29">
        <v>2.35</v>
      </c>
      <c r="C12" s="29">
        <v>28.63</v>
      </c>
    </row>
    <row r="13" spans="1:6">
      <c r="A13" s="29">
        <v>1962</v>
      </c>
      <c r="B13" s="29">
        <v>2.42</v>
      </c>
      <c r="C13" s="29">
        <v>28.6</v>
      </c>
    </row>
    <row r="14" spans="1:6">
      <c r="A14" s="29">
        <v>1963</v>
      </c>
      <c r="B14" s="29">
        <v>2.5099999999999998</v>
      </c>
      <c r="C14" s="29">
        <v>28.53</v>
      </c>
    </row>
    <row r="15" spans="1:6">
      <c r="A15" s="29">
        <v>1964</v>
      </c>
      <c r="B15" s="29">
        <v>2.67</v>
      </c>
      <c r="C15" s="29">
        <v>28.41</v>
      </c>
    </row>
    <row r="16" spans="1:6">
      <c r="A16" s="29">
        <v>1965</v>
      </c>
      <c r="B16" s="29">
        <v>2.6</v>
      </c>
      <c r="C16" s="29">
        <v>28.36</v>
      </c>
    </row>
    <row r="17" spans="1:6">
      <c r="A17" s="29">
        <v>1966</v>
      </c>
      <c r="B17" s="29">
        <v>2.56</v>
      </c>
      <c r="C17" s="29">
        <v>28.29</v>
      </c>
    </row>
    <row r="18" spans="1:6">
      <c r="A18" s="29">
        <v>1967</v>
      </c>
      <c r="B18" s="29">
        <v>2.4500000000000002</v>
      </c>
      <c r="C18" s="29">
        <v>28.17</v>
      </c>
    </row>
    <row r="19" spans="1:6">
      <c r="A19" s="29">
        <v>1968</v>
      </c>
      <c r="B19" s="29">
        <v>2.37</v>
      </c>
      <c r="C19" s="29">
        <v>28.12</v>
      </c>
      <c r="F19" s="17" t="s">
        <v>190</v>
      </c>
    </row>
    <row r="20" spans="1:6">
      <c r="A20" s="29">
        <v>1969</v>
      </c>
      <c r="B20" s="29">
        <v>2.4</v>
      </c>
      <c r="C20" s="29">
        <v>28.15</v>
      </c>
    </row>
    <row r="21" spans="1:6">
      <c r="A21" s="29">
        <v>1970</v>
      </c>
      <c r="B21" s="29">
        <v>2.35</v>
      </c>
      <c r="C21" s="29">
        <v>28.02</v>
      </c>
    </row>
    <row r="22" spans="1:6">
      <c r="A22" s="29">
        <v>1971</v>
      </c>
      <c r="B22" s="29">
        <v>2.33</v>
      </c>
      <c r="C22" s="29">
        <v>27.95</v>
      </c>
    </row>
    <row r="23" spans="1:6">
      <c r="A23" s="29">
        <v>1972</v>
      </c>
      <c r="B23" s="29">
        <v>2.2999999999999998</v>
      </c>
      <c r="C23" s="29">
        <v>27.8</v>
      </c>
    </row>
    <row r="24" spans="1:6">
      <c r="A24" s="29">
        <v>1973</v>
      </c>
      <c r="B24" s="29">
        <v>2.29</v>
      </c>
      <c r="C24" s="29">
        <v>27.7</v>
      </c>
    </row>
    <row r="25" spans="1:6">
      <c r="A25" s="29">
        <v>1974</v>
      </c>
      <c r="B25" s="29">
        <v>2.27</v>
      </c>
      <c r="C25" s="29">
        <v>27.6</v>
      </c>
    </row>
    <row r="26" spans="1:6">
      <c r="A26" s="29">
        <v>1975</v>
      </c>
      <c r="B26" s="29">
        <v>2.14</v>
      </c>
      <c r="C26" s="29">
        <v>27.42</v>
      </c>
    </row>
    <row r="27" spans="1:6">
      <c r="A27" s="29">
        <v>1976</v>
      </c>
      <c r="B27" s="29">
        <v>1.97</v>
      </c>
      <c r="C27" s="29">
        <v>27.39</v>
      </c>
    </row>
    <row r="28" spans="1:6">
      <c r="A28" s="29">
        <v>1977</v>
      </c>
      <c r="B28" s="29">
        <v>1.88</v>
      </c>
      <c r="C28" s="29">
        <v>27.36</v>
      </c>
    </row>
    <row r="29" spans="1:6">
      <c r="A29" s="29">
        <v>1978</v>
      </c>
      <c r="B29" s="29">
        <v>1.75</v>
      </c>
      <c r="C29" s="29">
        <v>27.42</v>
      </c>
    </row>
    <row r="30" spans="1:6">
      <c r="A30" s="29">
        <v>1979</v>
      </c>
      <c r="B30" s="29">
        <v>1.68</v>
      </c>
      <c r="C30" s="29">
        <v>27.33</v>
      </c>
    </row>
    <row r="31" spans="1:6">
      <c r="A31" s="29">
        <v>1980</v>
      </c>
      <c r="B31" s="29">
        <v>1.59</v>
      </c>
      <c r="C31" s="29">
        <v>27.37</v>
      </c>
    </row>
    <row r="32" spans="1:6">
      <c r="A32" s="29">
        <v>1981</v>
      </c>
      <c r="B32" s="29">
        <v>1.49</v>
      </c>
      <c r="C32" s="29">
        <v>27.55</v>
      </c>
    </row>
    <row r="33" spans="1:3">
      <c r="A33" s="29">
        <v>1982</v>
      </c>
      <c r="B33" s="29">
        <v>1.5</v>
      </c>
      <c r="C33" s="29">
        <v>27.72</v>
      </c>
    </row>
    <row r="34" spans="1:3">
      <c r="A34" s="29">
        <v>1983</v>
      </c>
      <c r="B34" s="29">
        <v>1.45</v>
      </c>
      <c r="C34" s="29">
        <v>27.89</v>
      </c>
    </row>
    <row r="35" spans="1:3">
      <c r="A35" s="29">
        <v>1984</v>
      </c>
      <c r="B35" s="29">
        <v>1.4</v>
      </c>
      <c r="C35" s="29">
        <v>28.09</v>
      </c>
    </row>
    <row r="36" spans="1:3">
      <c r="A36" s="29">
        <v>1985</v>
      </c>
      <c r="B36" s="29">
        <v>1.34</v>
      </c>
      <c r="C36" s="29">
        <v>28.31</v>
      </c>
    </row>
    <row r="37" spans="1:3">
      <c r="A37" s="29">
        <v>1986</v>
      </c>
      <c r="B37" s="29">
        <v>1.27</v>
      </c>
      <c r="C37" s="29">
        <v>28.48</v>
      </c>
    </row>
    <row r="38" spans="1:3">
      <c r="A38" s="29">
        <v>1987</v>
      </c>
      <c r="B38" s="29">
        <v>1.26</v>
      </c>
      <c r="C38" s="29">
        <v>28.7</v>
      </c>
    </row>
    <row r="39" spans="1:3">
      <c r="A39" s="29">
        <v>1988</v>
      </c>
      <c r="B39" s="29">
        <v>1.29</v>
      </c>
      <c r="C39" s="29">
        <v>28.94</v>
      </c>
    </row>
    <row r="40" spans="1:3">
      <c r="A40" s="29">
        <v>1989</v>
      </c>
      <c r="B40" s="29">
        <v>1.27</v>
      </c>
      <c r="C40" s="29">
        <v>29.15</v>
      </c>
    </row>
    <row r="41" spans="1:3">
      <c r="A41" s="29">
        <v>1990</v>
      </c>
      <c r="B41" s="29">
        <v>1.28</v>
      </c>
      <c r="C41" s="29">
        <v>29.43</v>
      </c>
    </row>
    <row r="42" spans="1:3">
      <c r="A42" s="29">
        <v>1991</v>
      </c>
      <c r="B42" s="29">
        <v>1.23</v>
      </c>
      <c r="C42" s="29">
        <v>29.54</v>
      </c>
    </row>
    <row r="43" spans="1:3">
      <c r="A43" s="29">
        <v>1992</v>
      </c>
      <c r="B43" s="29">
        <v>1.25</v>
      </c>
      <c r="C43" s="29">
        <v>29.81</v>
      </c>
    </row>
    <row r="44" spans="1:3">
      <c r="A44" s="29">
        <v>1993</v>
      </c>
      <c r="B44" s="29">
        <v>1.2</v>
      </c>
      <c r="C44" s="29">
        <v>29.97</v>
      </c>
    </row>
    <row r="45" spans="1:3">
      <c r="A45" s="29">
        <v>1994</v>
      </c>
      <c r="B45" s="29">
        <v>1.17</v>
      </c>
      <c r="C45" s="29">
        <v>30.19</v>
      </c>
    </row>
    <row r="46" spans="1:3">
      <c r="A46" s="29">
        <v>1995</v>
      </c>
      <c r="B46" s="29">
        <v>1.1100000000000001</v>
      </c>
      <c r="C46" s="29">
        <v>30.42</v>
      </c>
    </row>
    <row r="47" spans="1:3">
      <c r="A47" s="29">
        <v>1996</v>
      </c>
      <c r="B47" s="29">
        <v>1.1399999999999999</v>
      </c>
      <c r="C47" s="29">
        <v>30.57</v>
      </c>
    </row>
    <row r="48" spans="1:3">
      <c r="A48" s="29">
        <v>1997</v>
      </c>
      <c r="B48" s="29">
        <v>1.1399999999999999</v>
      </c>
      <c r="C48" s="29">
        <v>30.88</v>
      </c>
    </row>
    <row r="49" spans="1:3">
      <c r="A49" s="29">
        <v>1998</v>
      </c>
      <c r="B49" s="29">
        <v>1.1200000000000001</v>
      </c>
      <c r="C49" s="29">
        <v>31.17</v>
      </c>
    </row>
    <row r="50" spans="1:3">
      <c r="A50" s="29">
        <v>1999</v>
      </c>
      <c r="B50" s="29">
        <v>1.23</v>
      </c>
      <c r="C50" s="29">
        <v>31.39</v>
      </c>
    </row>
    <row r="51" spans="1:3">
      <c r="A51" s="29">
        <v>2000</v>
      </c>
      <c r="B51" s="29">
        <v>1.2</v>
      </c>
      <c r="C51" s="29">
        <v>31.21</v>
      </c>
    </row>
    <row r="52" spans="1:3">
      <c r="A52" s="29">
        <v>2001</v>
      </c>
      <c r="B52" s="29">
        <v>1.17</v>
      </c>
      <c r="C52" s="29">
        <v>31.52</v>
      </c>
    </row>
    <row r="53" spans="1:3">
      <c r="A53" s="29">
        <v>2002</v>
      </c>
      <c r="B53" s="29">
        <v>1.2</v>
      </c>
      <c r="C53" s="29">
        <v>31.5</v>
      </c>
    </row>
    <row r="54" spans="1:3">
      <c r="A54" s="29">
        <v>2003</v>
      </c>
      <c r="B54" s="29">
        <v>1.26</v>
      </c>
      <c r="C54" s="29">
        <v>31.42</v>
      </c>
    </row>
    <row r="55" spans="1:3">
      <c r="A55" s="29">
        <v>2004</v>
      </c>
      <c r="B55" s="29">
        <v>1.3</v>
      </c>
      <c r="C55" s="29">
        <v>31.48</v>
      </c>
    </row>
    <row r="56" spans="1:3">
      <c r="A56" s="29">
        <v>2005</v>
      </c>
      <c r="B56" s="29">
        <v>1.28</v>
      </c>
      <c r="C56" s="29">
        <v>31.51</v>
      </c>
    </row>
    <row r="57" spans="1:3">
      <c r="A57" s="29">
        <v>2006</v>
      </c>
      <c r="B57" s="29">
        <v>1.34</v>
      </c>
      <c r="C57" s="29">
        <v>31.64</v>
      </c>
    </row>
    <row r="58" spans="1:3">
      <c r="A58" s="29">
        <v>2007</v>
      </c>
      <c r="B58" s="29">
        <v>1.35</v>
      </c>
      <c r="C58" s="29">
        <v>31.66</v>
      </c>
    </row>
    <row r="59" spans="1:3">
      <c r="A59" s="29">
        <v>2008</v>
      </c>
      <c r="B59" s="29">
        <v>1.46</v>
      </c>
      <c r="C59" s="29">
        <v>31.72</v>
      </c>
    </row>
    <row r="60" spans="1:3">
      <c r="A60" s="29">
        <v>2009</v>
      </c>
      <c r="B60" s="29">
        <v>1.43</v>
      </c>
      <c r="C60" s="29">
        <v>31.8</v>
      </c>
    </row>
    <row r="61" spans="1:3">
      <c r="A61" s="29">
        <v>2010</v>
      </c>
      <c r="B61" s="29">
        <v>1.44</v>
      </c>
      <c r="C61" s="29">
        <v>31.8</v>
      </c>
    </row>
    <row r="62" spans="1:3">
      <c r="A62" s="29">
        <v>2011</v>
      </c>
      <c r="B62" s="29">
        <v>1.46</v>
      </c>
      <c r="C62" s="29">
        <v>31.82</v>
      </c>
    </row>
    <row r="63" spans="1:3">
      <c r="A63" s="29">
        <v>2012</v>
      </c>
      <c r="B63" s="29">
        <v>1.44</v>
      </c>
      <c r="C63" s="29">
        <v>31.88</v>
      </c>
    </row>
    <row r="64" spans="1:3">
      <c r="A64" s="29">
        <v>2013</v>
      </c>
      <c r="B64" s="29">
        <v>1.43</v>
      </c>
      <c r="C64" s="29">
        <v>31.89</v>
      </c>
    </row>
    <row r="65" spans="1:3">
      <c r="A65" s="29">
        <v>2014</v>
      </c>
      <c r="B65" s="29">
        <v>1.4</v>
      </c>
      <c r="C65" s="29">
        <v>32</v>
      </c>
    </row>
    <row r="66" spans="1:3">
      <c r="A66" s="29">
        <v>2015</v>
      </c>
      <c r="B66" s="29">
        <v>1.36</v>
      </c>
      <c r="C66" s="29">
        <v>32.1</v>
      </c>
    </row>
    <row r="67" spans="1:3">
      <c r="A67" s="29">
        <v>2016</v>
      </c>
      <c r="B67" s="29">
        <v>1.36</v>
      </c>
      <c r="C67" s="29">
        <v>32.299999999999997</v>
      </c>
    </row>
    <row r="68" spans="1:3">
      <c r="A68" s="29">
        <v>2017</v>
      </c>
      <c r="B68" s="29">
        <v>1.3</v>
      </c>
      <c r="C68" s="29">
        <v>32.4</v>
      </c>
    </row>
    <row r="69" spans="1:3">
      <c r="A69" s="29">
        <v>2018</v>
      </c>
      <c r="B69" s="29">
        <v>1.25</v>
      </c>
      <c r="C69" s="29">
        <v>32.51</v>
      </c>
    </row>
    <row r="70" spans="1:3">
      <c r="A70" s="29">
        <v>2019</v>
      </c>
      <c r="B70" s="29">
        <v>1.18</v>
      </c>
      <c r="C70" s="29">
        <v>32.53</v>
      </c>
    </row>
    <row r="71" spans="1:3">
      <c r="A71" s="29">
        <v>2020</v>
      </c>
      <c r="B71" s="29">
        <v>1.18</v>
      </c>
      <c r="C71" s="29">
        <v>32.67</v>
      </c>
    </row>
    <row r="72" spans="1:3">
      <c r="A72" s="29">
        <v>2021</v>
      </c>
      <c r="B72" s="29">
        <v>1.18</v>
      </c>
      <c r="C72" s="29">
        <v>32.9</v>
      </c>
    </row>
    <row r="73" spans="1:3">
      <c r="A73" s="29">
        <v>2022</v>
      </c>
      <c r="B73" s="29">
        <v>1.1599999999999999</v>
      </c>
      <c r="C73" s="29">
        <v>33.01</v>
      </c>
    </row>
    <row r="74" spans="1:3">
      <c r="A74" s="29">
        <v>2023</v>
      </c>
      <c r="B74" s="29">
        <v>1.1100000000000001</v>
      </c>
      <c r="C74" s="29">
        <v>32.979999999999997</v>
      </c>
    </row>
    <row r="75" spans="1:3">
      <c r="A75" s="29">
        <v>2024</v>
      </c>
      <c r="B75" s="29">
        <v>1.1000000000000001</v>
      </c>
      <c r="C75" s="29">
        <v>33.22</v>
      </c>
    </row>
    <row r="76" spans="1:3">
      <c r="A76" s="29">
        <v>2025</v>
      </c>
      <c r="B76" s="29">
        <v>1.05</v>
      </c>
      <c r="C76" s="29">
        <v>33.229999999999997</v>
      </c>
    </row>
    <row r="77" spans="1:3">
      <c r="A77" s="20" t="s">
        <v>163</v>
      </c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zoomScaleNormal="100" workbookViewId="0">
      <selection activeCell="H11" sqref="H11:I12"/>
    </sheetView>
  </sheetViews>
  <sheetFormatPr defaultRowHeight="14.4"/>
  <cols>
    <col min="1" max="1" width="7.33203125" style="160" customWidth="1"/>
    <col min="2" max="2" width="10.5546875" style="160" customWidth="1"/>
    <col min="3" max="4" width="8.6640625" style="160" customWidth="1"/>
    <col min="5" max="5" width="7.33203125" style="160" customWidth="1"/>
    <col min="6" max="7" width="10.44140625" style="160" customWidth="1"/>
    <col min="8" max="8" width="10.33203125" style="160" customWidth="1"/>
    <col min="9" max="9" width="8.5546875" style="160" customWidth="1"/>
    <col min="10" max="10" width="10.44140625" style="160" customWidth="1"/>
    <col min="11" max="11" width="8.6640625" style="160" customWidth="1"/>
  </cols>
  <sheetData>
    <row r="2" spans="1:13">
      <c r="A2" s="247" t="s">
        <v>164</v>
      </c>
      <c r="B2" s="249" t="s">
        <v>165</v>
      </c>
      <c r="C2" s="249"/>
      <c r="D2" s="249"/>
      <c r="E2" s="174"/>
      <c r="F2" s="249" t="s">
        <v>166</v>
      </c>
      <c r="G2" s="249"/>
      <c r="H2" s="249"/>
      <c r="I2" s="249"/>
      <c r="J2" s="250" t="s">
        <v>167</v>
      </c>
      <c r="K2" s="157"/>
    </row>
    <row r="3" spans="1:13" ht="48">
      <c r="A3" s="248"/>
      <c r="B3" s="175" t="s">
        <v>78</v>
      </c>
      <c r="C3" s="175" t="s">
        <v>168</v>
      </c>
      <c r="D3" s="175" t="s">
        <v>86</v>
      </c>
      <c r="E3" s="175"/>
      <c r="F3" s="176" t="s">
        <v>169</v>
      </c>
      <c r="G3" s="176" t="s">
        <v>80</v>
      </c>
      <c r="H3" s="176" t="s">
        <v>81</v>
      </c>
      <c r="I3" s="176" t="s">
        <v>170</v>
      </c>
      <c r="J3" s="251"/>
      <c r="K3" s="157"/>
      <c r="M3" s="43" t="s">
        <v>191</v>
      </c>
    </row>
    <row r="4" spans="1:13">
      <c r="A4" s="133">
        <v>1951</v>
      </c>
      <c r="B4" s="177">
        <v>304172</v>
      </c>
      <c r="C4" s="177">
        <v>526588</v>
      </c>
      <c r="D4" s="177">
        <v>830760</v>
      </c>
      <c r="E4" s="177"/>
      <c r="F4" s="177">
        <v>1649719</v>
      </c>
      <c r="G4" s="177">
        <v>265620</v>
      </c>
      <c r="H4" s="177">
        <v>158334</v>
      </c>
      <c r="I4" s="177">
        <v>65446</v>
      </c>
      <c r="J4" s="178">
        <v>2969879</v>
      </c>
      <c r="K4" s="158"/>
    </row>
    <row r="5" spans="1:13">
      <c r="A5" s="133">
        <v>1961</v>
      </c>
      <c r="B5" s="177">
        <v>229787</v>
      </c>
      <c r="C5" s="177">
        <v>523686</v>
      </c>
      <c r="D5" s="177">
        <v>753473</v>
      </c>
      <c r="E5" s="177"/>
      <c r="F5" s="177">
        <v>1973676</v>
      </c>
      <c r="G5" s="177">
        <v>488255</v>
      </c>
      <c r="H5" s="177">
        <v>249668</v>
      </c>
      <c r="I5" s="177">
        <v>93083</v>
      </c>
      <c r="J5" s="178">
        <v>3558155</v>
      </c>
      <c r="K5" s="158"/>
      <c r="M5" s="159"/>
    </row>
    <row r="6" spans="1:13">
      <c r="A6" s="133">
        <v>1971</v>
      </c>
      <c r="B6" s="179">
        <v>158636</v>
      </c>
      <c r="C6" s="179">
        <v>1069527</v>
      </c>
      <c r="D6" s="179">
        <v>1228163</v>
      </c>
      <c r="E6" s="179"/>
      <c r="F6" s="179">
        <v>1641533</v>
      </c>
      <c r="G6" s="179">
        <v>764444</v>
      </c>
      <c r="H6" s="179">
        <v>431221</v>
      </c>
      <c r="I6" s="179">
        <v>142243</v>
      </c>
      <c r="J6" s="180">
        <v>4207604</v>
      </c>
      <c r="K6" s="158"/>
    </row>
    <row r="7" spans="1:13">
      <c r="A7" s="133">
        <v>1981</v>
      </c>
      <c r="B7" s="179">
        <v>99413</v>
      </c>
      <c r="C7" s="179">
        <v>737595</v>
      </c>
      <c r="D7" s="179">
        <v>837008</v>
      </c>
      <c r="E7" s="179"/>
      <c r="F7" s="179">
        <v>1668214</v>
      </c>
      <c r="G7" s="179">
        <v>1205052</v>
      </c>
      <c r="H7" s="179">
        <v>722705</v>
      </c>
      <c r="I7" s="179">
        <v>210750</v>
      </c>
      <c r="J7" s="180">
        <v>4643729</v>
      </c>
      <c r="K7" s="158"/>
    </row>
    <row r="8" spans="1:13">
      <c r="A8" s="133">
        <v>1991</v>
      </c>
      <c r="B8" s="180">
        <v>68541</v>
      </c>
      <c r="C8" s="180">
        <v>521286</v>
      </c>
      <c r="D8" s="180">
        <v>589827</v>
      </c>
      <c r="E8" s="180"/>
      <c r="F8" s="180">
        <v>1337812</v>
      </c>
      <c r="G8" s="180">
        <v>1488959</v>
      </c>
      <c r="H8" s="180">
        <v>1154335</v>
      </c>
      <c r="I8" s="180">
        <v>281691</v>
      </c>
      <c r="J8" s="180">
        <v>4852624</v>
      </c>
      <c r="K8" s="158"/>
    </row>
    <row r="9" spans="1:13">
      <c r="A9" s="133">
        <v>2001</v>
      </c>
      <c r="B9" s="180">
        <v>44318</v>
      </c>
      <c r="C9" s="180">
        <v>415928</v>
      </c>
      <c r="D9" s="180">
        <v>460246</v>
      </c>
      <c r="E9" s="180"/>
      <c r="F9" s="180">
        <v>1002957</v>
      </c>
      <c r="G9" s="180">
        <v>1361427</v>
      </c>
      <c r="H9" s="180">
        <v>1503075</v>
      </c>
      <c r="I9" s="180">
        <v>511355</v>
      </c>
      <c r="J9" s="180">
        <v>4839060</v>
      </c>
      <c r="K9" s="158"/>
    </row>
    <row r="10" spans="1:13">
      <c r="A10" s="133">
        <v>2011</v>
      </c>
      <c r="B10" s="180">
        <v>33040</v>
      </c>
      <c r="C10" s="180">
        <v>359330</v>
      </c>
      <c r="D10" s="180">
        <v>392370</v>
      </c>
      <c r="E10" s="180"/>
      <c r="F10" s="180">
        <v>840416</v>
      </c>
      <c r="G10" s="180">
        <v>1392985</v>
      </c>
      <c r="H10" s="180">
        <v>1790971</v>
      </c>
      <c r="I10" s="180">
        <v>775969</v>
      </c>
      <c r="J10" s="180">
        <v>5192711</v>
      </c>
      <c r="K10" s="158"/>
    </row>
    <row r="11" spans="1:13">
      <c r="A11" s="133">
        <v>2021</v>
      </c>
      <c r="B11" s="179">
        <v>19232</v>
      </c>
      <c r="C11" s="179">
        <v>183044</v>
      </c>
      <c r="D11" s="179">
        <v>202276</v>
      </c>
      <c r="E11" s="179"/>
      <c r="F11" s="179">
        <v>628817</v>
      </c>
      <c r="G11" s="179">
        <v>1336650</v>
      </c>
      <c r="H11" s="102">
        <v>2085452</v>
      </c>
      <c r="I11" s="102">
        <v>1058960</v>
      </c>
      <c r="J11" s="179">
        <v>5312155</v>
      </c>
      <c r="K11" s="158"/>
    </row>
    <row r="12" spans="1:13">
      <c r="A12" s="181">
        <v>2024</v>
      </c>
      <c r="B12" s="182">
        <v>16267</v>
      </c>
      <c r="C12" s="182">
        <v>164595</v>
      </c>
      <c r="D12" s="182">
        <v>180862</v>
      </c>
      <c r="E12" s="182"/>
      <c r="F12" s="182">
        <v>552330</v>
      </c>
      <c r="G12" s="182">
        <v>1287838</v>
      </c>
      <c r="H12" s="232">
        <v>2163692</v>
      </c>
      <c r="I12" s="232">
        <v>1159948</v>
      </c>
      <c r="J12" s="182">
        <v>5344670</v>
      </c>
      <c r="K12" s="158"/>
    </row>
    <row r="16" spans="1:13">
      <c r="M16" s="17" t="s">
        <v>171</v>
      </c>
    </row>
    <row r="17" spans="1:13">
      <c r="M17" s="16" t="s">
        <v>172</v>
      </c>
    </row>
    <row r="18" spans="1:13">
      <c r="B18" s="184"/>
      <c r="C18" s="184"/>
      <c r="D18" s="184"/>
      <c r="E18" s="184"/>
      <c r="F18" s="184"/>
      <c r="M18" s="16"/>
    </row>
    <row r="19" spans="1:13">
      <c r="A19" s="186"/>
      <c r="B19" s="185" t="s">
        <v>78</v>
      </c>
      <c r="C19" s="185" t="s">
        <v>173</v>
      </c>
      <c r="D19" s="185" t="s">
        <v>80</v>
      </c>
      <c r="E19" s="185" t="s">
        <v>81</v>
      </c>
      <c r="F19" s="185" t="s">
        <v>82</v>
      </c>
    </row>
    <row r="20" spans="1:13">
      <c r="A20" s="133">
        <v>1951</v>
      </c>
      <c r="B20" s="183">
        <f>B4*100/$J4</f>
        <v>10.241898744022905</v>
      </c>
      <c r="C20" s="183">
        <f>(C4+F4)*100/$J4</f>
        <v>73.279315419921147</v>
      </c>
      <c r="D20" s="183">
        <f>G4*100/$J4</f>
        <v>8.9437987204192488</v>
      </c>
      <c r="E20" s="183">
        <f>H4*100/$J4</f>
        <v>5.3313283133757299</v>
      </c>
      <c r="F20" s="183">
        <f>I4*100/$J4</f>
        <v>2.2036588022609673</v>
      </c>
    </row>
    <row r="21" spans="1:13">
      <c r="A21" s="133">
        <v>1961</v>
      </c>
      <c r="B21" s="183">
        <f t="shared" ref="B21:B28" si="0">B5*100/$J5</f>
        <v>6.458037943822009</v>
      </c>
      <c r="C21" s="183">
        <f t="shared" ref="C21:C28" si="1">(C5+F5)*100/$J5</f>
        <v>70.18699297810241</v>
      </c>
      <c r="D21" s="183">
        <f t="shared" ref="D21:F28" si="2">G5*100/$J5</f>
        <v>13.722139704425468</v>
      </c>
      <c r="E21" s="183">
        <f t="shared" si="2"/>
        <v>7.0167825741149557</v>
      </c>
      <c r="F21" s="183">
        <f>I5*100/$J5</f>
        <v>2.6160467995351522</v>
      </c>
    </row>
    <row r="22" spans="1:13">
      <c r="A22" s="133">
        <v>1971</v>
      </c>
      <c r="B22" s="183">
        <f t="shared" si="0"/>
        <v>3.7702217223864225</v>
      </c>
      <c r="C22" s="183">
        <f t="shared" si="1"/>
        <v>64.432394303266179</v>
      </c>
      <c r="D22" s="183">
        <f t="shared" si="2"/>
        <v>18.168154607705478</v>
      </c>
      <c r="E22" s="183">
        <f t="shared" si="2"/>
        <v>10.248611799019109</v>
      </c>
      <c r="F22" s="183">
        <f t="shared" si="2"/>
        <v>3.3806175676228087</v>
      </c>
    </row>
    <row r="23" spans="1:13">
      <c r="A23" s="133">
        <v>1981</v>
      </c>
      <c r="B23" s="183">
        <f t="shared" si="0"/>
        <v>2.1408010674180167</v>
      </c>
      <c r="C23" s="183">
        <f t="shared" si="1"/>
        <v>51.807695927130979</v>
      </c>
      <c r="D23" s="183">
        <f t="shared" si="2"/>
        <v>25.950093125589369</v>
      </c>
      <c r="E23" s="183">
        <f t="shared" si="2"/>
        <v>15.563031348297887</v>
      </c>
      <c r="F23" s="183">
        <f t="shared" si="2"/>
        <v>4.5383785315637502</v>
      </c>
    </row>
    <row r="24" spans="1:13">
      <c r="A24" s="133">
        <v>1991</v>
      </c>
      <c r="B24" s="183">
        <f t="shared" si="0"/>
        <v>1.4124523144591463</v>
      </c>
      <c r="C24" s="183">
        <f t="shared" si="1"/>
        <v>38.311189987108008</v>
      </c>
      <c r="D24" s="183">
        <f t="shared" si="2"/>
        <v>30.683584798657385</v>
      </c>
      <c r="E24" s="183">
        <f t="shared" si="2"/>
        <v>23.787851686015649</v>
      </c>
      <c r="F24" s="183">
        <f t="shared" si="2"/>
        <v>5.8049212137598136</v>
      </c>
    </row>
    <row r="25" spans="1:13">
      <c r="A25" s="133">
        <v>2001</v>
      </c>
      <c r="B25" s="183">
        <f t="shared" si="0"/>
        <v>0.91583902658780836</v>
      </c>
      <c r="C25" s="183">
        <f t="shared" si="1"/>
        <v>29.321500456700267</v>
      </c>
      <c r="D25" s="183">
        <f t="shared" si="2"/>
        <v>28.134121089633112</v>
      </c>
      <c r="E25" s="183">
        <f t="shared" si="2"/>
        <v>31.061301161795885</v>
      </c>
      <c r="F25" s="183">
        <f t="shared" si="2"/>
        <v>10.567238265282926</v>
      </c>
    </row>
    <row r="26" spans="1:13">
      <c r="A26" s="133">
        <v>2011</v>
      </c>
      <c r="B26" s="183">
        <f t="shared" si="0"/>
        <v>0.636276503737643</v>
      </c>
      <c r="C26" s="183">
        <f t="shared" si="1"/>
        <v>23.104424644467986</v>
      </c>
      <c r="D26" s="183">
        <f t="shared" si="2"/>
        <v>26.825775591978832</v>
      </c>
      <c r="E26" s="183">
        <f t="shared" si="2"/>
        <v>34.490095828556605</v>
      </c>
      <c r="F26" s="183">
        <f t="shared" si="2"/>
        <v>14.943427431258932</v>
      </c>
    </row>
    <row r="27" spans="1:13">
      <c r="A27" s="133">
        <v>2021</v>
      </c>
      <c r="B27" s="183">
        <f t="shared" si="0"/>
        <v>0.36203762879659951</v>
      </c>
      <c r="C27" s="183">
        <f t="shared" si="1"/>
        <v>15.283081913084239</v>
      </c>
      <c r="D27" s="183">
        <f t="shared" si="2"/>
        <v>25.162104644913409</v>
      </c>
      <c r="E27" s="183">
        <f t="shared" si="2"/>
        <v>39.258116527096817</v>
      </c>
      <c r="F27" s="183">
        <f t="shared" si="2"/>
        <v>19.934659286108932</v>
      </c>
    </row>
    <row r="28" spans="1:13">
      <c r="A28" s="181">
        <v>2024</v>
      </c>
      <c r="B28" s="187">
        <f t="shared" si="0"/>
        <v>0.30435929627086422</v>
      </c>
      <c r="C28" s="187">
        <f t="shared" si="1"/>
        <v>13.413830975532633</v>
      </c>
      <c r="D28" s="187">
        <f t="shared" si="2"/>
        <v>24.0957439841936</v>
      </c>
      <c r="E28" s="187">
        <f t="shared" si="2"/>
        <v>40.483172955486495</v>
      </c>
      <c r="F28" s="187">
        <f t="shared" si="2"/>
        <v>21.702892788516412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zoomScaleNormal="100" workbookViewId="0">
      <selection activeCell="C4" sqref="C4"/>
    </sheetView>
  </sheetViews>
  <sheetFormatPr defaultRowHeight="14.4"/>
  <cols>
    <col min="1" max="1" width="14.6640625" customWidth="1"/>
    <col min="3" max="3" width="9.33203125" customWidth="1"/>
    <col min="4" max="4" width="8.6640625" customWidth="1"/>
    <col min="5" max="5" width="9.6640625" customWidth="1"/>
    <col min="6" max="6" width="10.33203125" customWidth="1"/>
    <col min="8" max="8" width="11.33203125" customWidth="1"/>
    <col min="9" max="9" width="10.44140625" customWidth="1"/>
    <col min="10" max="10" width="3.6640625" customWidth="1"/>
  </cols>
  <sheetData>
    <row r="3" spans="1:11">
      <c r="A3" s="161"/>
      <c r="B3" s="18"/>
      <c r="C3" s="18"/>
      <c r="D3" s="18"/>
      <c r="E3" s="18"/>
      <c r="F3" s="18"/>
      <c r="G3" s="18"/>
      <c r="H3" s="18"/>
      <c r="I3" s="18"/>
    </row>
    <row r="4" spans="1:11" ht="48">
      <c r="A4" s="20"/>
      <c r="B4" s="189" t="s">
        <v>174</v>
      </c>
      <c r="C4" s="189"/>
      <c r="D4" s="189"/>
      <c r="E4" s="190"/>
      <c r="F4" s="191" t="s">
        <v>175</v>
      </c>
      <c r="G4" s="191"/>
      <c r="H4" s="191"/>
      <c r="I4" s="162"/>
    </row>
    <row r="5" spans="1:11" ht="36">
      <c r="A5" s="191" t="s">
        <v>176</v>
      </c>
      <c r="B5" s="192" t="s">
        <v>177</v>
      </c>
      <c r="C5" s="192" t="s">
        <v>178</v>
      </c>
      <c r="D5" s="192" t="s">
        <v>179</v>
      </c>
      <c r="E5" s="192"/>
      <c r="F5" s="192" t="s">
        <v>180</v>
      </c>
      <c r="G5" s="192" t="s">
        <v>181</v>
      </c>
      <c r="H5" s="192" t="s">
        <v>178</v>
      </c>
      <c r="I5" s="163"/>
      <c r="K5" s="9" t="s">
        <v>192</v>
      </c>
    </row>
    <row r="6" spans="1:11">
      <c r="A6" s="201">
        <v>1961</v>
      </c>
      <c r="B6" s="193">
        <v>256.59399999999999</v>
      </c>
      <c r="C6" s="193">
        <v>183.06700000000001</v>
      </c>
      <c r="D6" s="193">
        <v>129.02500000000001</v>
      </c>
      <c r="E6" s="194"/>
      <c r="F6" s="195">
        <v>1210.76</v>
      </c>
      <c r="G6" s="196">
        <v>1530.63</v>
      </c>
      <c r="H6" s="196">
        <v>1153.05</v>
      </c>
      <c r="I6" s="164"/>
    </row>
    <row r="7" spans="1:11">
      <c r="A7" s="201">
        <v>1970</v>
      </c>
      <c r="B7" s="193">
        <v>240.15799999999999</v>
      </c>
      <c r="C7" s="193">
        <v>217.34700000000001</v>
      </c>
      <c r="D7" s="193">
        <v>125.133</v>
      </c>
      <c r="E7" s="197"/>
      <c r="F7" s="198">
        <v>983.44</v>
      </c>
      <c r="G7" s="196">
        <v>1423.3</v>
      </c>
      <c r="H7" s="196">
        <v>1239.0999999999999</v>
      </c>
      <c r="I7" s="164"/>
    </row>
    <row r="8" spans="1:11">
      <c r="A8" s="201">
        <v>1982</v>
      </c>
      <c r="B8" s="193">
        <v>242.988</v>
      </c>
      <c r="C8" s="193">
        <v>222</v>
      </c>
      <c r="D8" s="193">
        <v>102.889</v>
      </c>
      <c r="E8" s="197"/>
      <c r="F8" s="198">
        <v>879.24</v>
      </c>
      <c r="G8" s="196">
        <v>1301.52</v>
      </c>
      <c r="H8" s="196">
        <v>1114.07</v>
      </c>
      <c r="I8" s="164"/>
    </row>
    <row r="9" spans="1:11">
      <c r="A9" s="201">
        <v>1990</v>
      </c>
      <c r="B9" s="193">
        <v>238.26900000000001</v>
      </c>
      <c r="C9" s="193">
        <v>222.428</v>
      </c>
      <c r="D9" s="193">
        <v>95.471000000000004</v>
      </c>
      <c r="E9" s="197"/>
      <c r="F9" s="198">
        <v>834.15</v>
      </c>
      <c r="G9" s="196">
        <v>1245.8699999999999</v>
      </c>
      <c r="H9" s="196">
        <v>1063.0999999999999</v>
      </c>
      <c r="I9" s="164"/>
    </row>
    <row r="10" spans="1:11">
      <c r="A10" s="201">
        <v>2000</v>
      </c>
      <c r="B10" s="199">
        <v>214.666</v>
      </c>
      <c r="C10" s="193">
        <v>198.47300000000001</v>
      </c>
      <c r="D10" s="193">
        <v>68.736000000000004</v>
      </c>
      <c r="E10" s="197"/>
      <c r="F10" s="198">
        <v>724.75</v>
      </c>
      <c r="G10" s="196">
        <v>1070.3</v>
      </c>
      <c r="H10" s="200">
        <v>874.03</v>
      </c>
      <c r="I10" s="164"/>
    </row>
    <row r="11" spans="1:11">
      <c r="A11" s="201">
        <v>2010</v>
      </c>
      <c r="B11" s="202">
        <v>98.215999999999994</v>
      </c>
      <c r="C11" s="202">
        <v>90.86</v>
      </c>
      <c r="D11" s="202">
        <v>14.502000000000001</v>
      </c>
      <c r="E11" s="203"/>
      <c r="F11" s="204">
        <v>638.6</v>
      </c>
      <c r="G11" s="205">
        <v>901.46</v>
      </c>
      <c r="H11" s="205">
        <v>785.19</v>
      </c>
      <c r="I11" s="164"/>
    </row>
    <row r="12" spans="1:11">
      <c r="A12" s="206">
        <v>2020</v>
      </c>
      <c r="B12" s="207">
        <v>66.328000000000003</v>
      </c>
      <c r="C12" s="207">
        <v>54.015000000000001</v>
      </c>
      <c r="D12" s="208">
        <v>16.832000000000001</v>
      </c>
      <c r="E12" s="209"/>
      <c r="F12" s="210">
        <v>675.11</v>
      </c>
      <c r="G12" s="211">
        <v>751.53</v>
      </c>
      <c r="H12" s="211">
        <v>531.92999999999995</v>
      </c>
      <c r="I12" s="164"/>
    </row>
    <row r="13" spans="1:11">
      <c r="I13" s="164"/>
    </row>
    <row r="14" spans="1:11">
      <c r="B14" s="212"/>
      <c r="C14" s="212"/>
      <c r="D14" s="212"/>
      <c r="F14" s="212"/>
      <c r="G14" s="212"/>
      <c r="H14" s="212"/>
      <c r="I14" s="216"/>
    </row>
    <row r="15" spans="1:11" ht="36">
      <c r="A15" s="218" t="s">
        <v>176</v>
      </c>
      <c r="B15" s="217" t="s">
        <v>182</v>
      </c>
      <c r="C15" s="217" t="s">
        <v>178</v>
      </c>
      <c r="D15" s="217" t="s">
        <v>179</v>
      </c>
      <c r="E15" s="218" t="s">
        <v>176</v>
      </c>
      <c r="F15" s="217" t="s">
        <v>183</v>
      </c>
      <c r="G15" s="219"/>
      <c r="H15" s="175" t="s">
        <v>184</v>
      </c>
      <c r="I15" s="175" t="s">
        <v>185</v>
      </c>
    </row>
    <row r="16" spans="1:11">
      <c r="A16" s="188">
        <v>1961</v>
      </c>
      <c r="B16" s="213">
        <v>256.59399999999999</v>
      </c>
      <c r="C16" s="213">
        <v>183.06700000000001</v>
      </c>
      <c r="D16" s="213">
        <v>129.02500000000001</v>
      </c>
      <c r="E16" s="188">
        <v>1961</v>
      </c>
      <c r="F16" s="213">
        <f>+F6</f>
        <v>1210.76</v>
      </c>
      <c r="G16" s="213">
        <f>+G6</f>
        <v>1530.63</v>
      </c>
      <c r="H16" s="215">
        <f>+G16-F16</f>
        <v>319.87000000000012</v>
      </c>
      <c r="I16" s="213">
        <f t="shared" ref="I16:I22" si="0">+H6</f>
        <v>1153.05</v>
      </c>
    </row>
    <row r="17" spans="1:11">
      <c r="A17" s="188">
        <v>1970</v>
      </c>
      <c r="B17" s="213">
        <v>240.15799999999999</v>
      </c>
      <c r="C17" s="213">
        <v>217.34700000000001</v>
      </c>
      <c r="D17" s="213">
        <v>125.133</v>
      </c>
      <c r="E17" s="188">
        <v>1970</v>
      </c>
      <c r="F17" s="213">
        <f t="shared" ref="F17:G22" si="1">+F7</f>
        <v>983.44</v>
      </c>
      <c r="G17" s="213">
        <f t="shared" si="1"/>
        <v>1423.3</v>
      </c>
      <c r="H17" s="215">
        <f t="shared" ref="H17:H22" si="2">+G17-F17</f>
        <v>439.8599999999999</v>
      </c>
      <c r="I17" s="213">
        <f t="shared" si="0"/>
        <v>1239.0999999999999</v>
      </c>
    </row>
    <row r="18" spans="1:11">
      <c r="A18" s="188">
        <v>1982</v>
      </c>
      <c r="B18" s="213">
        <v>242.988</v>
      </c>
      <c r="C18" s="213">
        <v>222</v>
      </c>
      <c r="D18" s="213">
        <v>102.889</v>
      </c>
      <c r="E18" s="188">
        <v>1982</v>
      </c>
      <c r="F18" s="213">
        <f t="shared" si="1"/>
        <v>879.24</v>
      </c>
      <c r="G18" s="213">
        <f t="shared" si="1"/>
        <v>1301.52</v>
      </c>
      <c r="H18" s="215">
        <f t="shared" si="2"/>
        <v>422.28</v>
      </c>
      <c r="I18" s="213">
        <f t="shared" si="0"/>
        <v>1114.07</v>
      </c>
    </row>
    <row r="19" spans="1:11">
      <c r="A19" s="188">
        <v>1990</v>
      </c>
      <c r="B19" s="213">
        <v>238.26900000000001</v>
      </c>
      <c r="C19" s="213">
        <v>222.428</v>
      </c>
      <c r="D19" s="213">
        <v>95.471000000000004</v>
      </c>
      <c r="E19" s="188">
        <v>1990</v>
      </c>
      <c r="F19" s="213">
        <f t="shared" si="1"/>
        <v>834.15</v>
      </c>
      <c r="G19" s="213">
        <f t="shared" si="1"/>
        <v>1245.8699999999999</v>
      </c>
      <c r="H19" s="215">
        <f t="shared" si="2"/>
        <v>411.71999999999991</v>
      </c>
      <c r="I19" s="213">
        <f t="shared" si="0"/>
        <v>1063.0999999999999</v>
      </c>
    </row>
    <row r="20" spans="1:11">
      <c r="A20" s="188">
        <v>2000</v>
      </c>
      <c r="B20" s="213">
        <v>214.666</v>
      </c>
      <c r="C20" s="213">
        <v>198.47300000000001</v>
      </c>
      <c r="D20" s="213">
        <v>68.736000000000004</v>
      </c>
      <c r="E20" s="188">
        <v>2000</v>
      </c>
      <c r="F20" s="213">
        <f t="shared" si="1"/>
        <v>724.75</v>
      </c>
      <c r="G20" s="213">
        <f t="shared" si="1"/>
        <v>1070.3</v>
      </c>
      <c r="H20" s="215">
        <f t="shared" si="2"/>
        <v>345.54999999999995</v>
      </c>
      <c r="I20" s="213">
        <f t="shared" si="0"/>
        <v>874.03</v>
      </c>
    </row>
    <row r="21" spans="1:11">
      <c r="A21" s="188">
        <v>2010</v>
      </c>
      <c r="B21" s="213">
        <v>98.215999999999994</v>
      </c>
      <c r="C21" s="213">
        <v>90.86</v>
      </c>
      <c r="D21" s="213">
        <v>14.502000000000001</v>
      </c>
      <c r="E21" s="188">
        <v>2010</v>
      </c>
      <c r="F21" s="213">
        <f t="shared" si="1"/>
        <v>638.6</v>
      </c>
      <c r="G21" s="213">
        <f t="shared" si="1"/>
        <v>901.46</v>
      </c>
      <c r="H21" s="215">
        <f t="shared" si="2"/>
        <v>262.86</v>
      </c>
      <c r="I21" s="213">
        <f t="shared" si="0"/>
        <v>785.19</v>
      </c>
    </row>
    <row r="22" spans="1:11">
      <c r="A22" s="221">
        <v>2020</v>
      </c>
      <c r="B22" s="220">
        <v>66.328000000000003</v>
      </c>
      <c r="C22" s="220">
        <v>54.015000000000001</v>
      </c>
      <c r="D22" s="220">
        <v>16.832000000000001</v>
      </c>
      <c r="E22" s="221">
        <v>2020</v>
      </c>
      <c r="F22" s="220">
        <f t="shared" si="1"/>
        <v>675.11</v>
      </c>
      <c r="G22" s="220">
        <f t="shared" si="1"/>
        <v>751.53</v>
      </c>
      <c r="H22" s="222">
        <f t="shared" si="2"/>
        <v>76.419999999999959</v>
      </c>
      <c r="I22" s="220">
        <f t="shared" si="0"/>
        <v>531.92999999999995</v>
      </c>
    </row>
    <row r="23" spans="1:11">
      <c r="I23" s="214"/>
    </row>
    <row r="24" spans="1:11">
      <c r="I24" s="164"/>
    </row>
    <row r="25" spans="1:11">
      <c r="I25" s="164"/>
      <c r="K25" s="17" t="s">
        <v>186</v>
      </c>
    </row>
    <row r="26" spans="1:11">
      <c r="I26" s="164"/>
      <c r="K26" s="16" t="s">
        <v>187</v>
      </c>
    </row>
    <row r="27" spans="1:11">
      <c r="I27" s="164"/>
      <c r="K27" s="16" t="s">
        <v>188</v>
      </c>
    </row>
  </sheetData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F6" sqref="F6"/>
    </sheetView>
  </sheetViews>
  <sheetFormatPr defaultRowHeight="14.4"/>
  <sheetData>
    <row r="2" spans="1:8">
      <c r="B2" t="s">
        <v>220</v>
      </c>
      <c r="H2" s="43" t="s">
        <v>219</v>
      </c>
    </row>
    <row r="3" spans="1:8">
      <c r="B3" t="s">
        <v>84</v>
      </c>
      <c r="C3" t="s">
        <v>85</v>
      </c>
      <c r="D3" t="s">
        <v>86</v>
      </c>
    </row>
    <row r="4" spans="1:8">
      <c r="A4" s="230">
        <v>1977</v>
      </c>
      <c r="B4" s="224">
        <v>64.8</v>
      </c>
      <c r="C4" s="224">
        <v>22.6</v>
      </c>
      <c r="D4" s="224">
        <v>43</v>
      </c>
      <c r="E4" s="131"/>
    </row>
    <row r="5" spans="1:8">
      <c r="A5" s="230">
        <v>1978</v>
      </c>
      <c r="B5" s="224">
        <v>64.7</v>
      </c>
      <c r="C5" s="224">
        <v>22.2</v>
      </c>
      <c r="D5" s="224">
        <v>42.8</v>
      </c>
      <c r="E5" s="131"/>
    </row>
    <row r="6" spans="1:8">
      <c r="A6" s="230">
        <v>1979</v>
      </c>
      <c r="B6" s="224">
        <v>63.8</v>
      </c>
      <c r="C6" s="224">
        <v>22.8</v>
      </c>
      <c r="D6" s="224">
        <v>42.6</v>
      </c>
      <c r="E6" s="131"/>
    </row>
    <row r="7" spans="1:8">
      <c r="A7" s="230">
        <v>1980</v>
      </c>
      <c r="B7" s="224">
        <v>63.1</v>
      </c>
      <c r="C7" s="224">
        <v>22.4</v>
      </c>
      <c r="D7" s="224">
        <v>42</v>
      </c>
      <c r="E7" s="131"/>
    </row>
    <row r="8" spans="1:8">
      <c r="A8" s="231">
        <v>1981</v>
      </c>
      <c r="B8" s="224">
        <v>62.7</v>
      </c>
      <c r="C8" s="224">
        <v>22.2</v>
      </c>
      <c r="D8" s="224">
        <v>41.7</v>
      </c>
      <c r="E8" s="131"/>
    </row>
    <row r="9" spans="1:8">
      <c r="A9" s="230">
        <v>1982</v>
      </c>
      <c r="B9" s="224">
        <v>62.4</v>
      </c>
      <c r="C9" s="224">
        <v>23.9</v>
      </c>
      <c r="D9" s="224">
        <v>42.5</v>
      </c>
      <c r="E9" s="131"/>
    </row>
    <row r="10" spans="1:8">
      <c r="A10" s="230">
        <v>1983</v>
      </c>
      <c r="B10" s="224">
        <v>63.4</v>
      </c>
      <c r="C10" s="224">
        <v>25.6</v>
      </c>
      <c r="D10" s="224">
        <v>43.9</v>
      </c>
      <c r="E10" s="131"/>
    </row>
    <row r="11" spans="1:8">
      <c r="A11" s="230">
        <v>1984</v>
      </c>
      <c r="B11" s="224">
        <v>64</v>
      </c>
      <c r="C11" s="224">
        <v>25.8</v>
      </c>
      <c r="D11" s="224">
        <v>44.3</v>
      </c>
      <c r="E11" s="131"/>
    </row>
    <row r="12" spans="1:8">
      <c r="A12" s="230">
        <v>1985</v>
      </c>
      <c r="B12" s="224">
        <v>63.9</v>
      </c>
      <c r="C12" s="224">
        <v>27.2</v>
      </c>
      <c r="D12" s="224">
        <v>45</v>
      </c>
      <c r="E12" s="131"/>
    </row>
    <row r="13" spans="1:8">
      <c r="A13" s="230">
        <v>1986</v>
      </c>
      <c r="B13" s="224">
        <v>62.7</v>
      </c>
      <c r="C13" s="224">
        <v>28.3</v>
      </c>
      <c r="D13" s="224">
        <v>44.9</v>
      </c>
      <c r="E13" s="131"/>
    </row>
    <row r="14" spans="1:8">
      <c r="A14" s="230">
        <v>1987</v>
      </c>
      <c r="B14" s="224">
        <v>61.4</v>
      </c>
      <c r="C14" s="224">
        <v>27.7</v>
      </c>
      <c r="D14" s="224">
        <v>44</v>
      </c>
      <c r="E14" s="131"/>
    </row>
    <row r="15" spans="1:8">
      <c r="A15" s="230">
        <v>1988</v>
      </c>
      <c r="B15" s="224">
        <v>61.2</v>
      </c>
      <c r="C15" s="224">
        <v>27.7</v>
      </c>
      <c r="D15" s="224">
        <v>43.9</v>
      </c>
      <c r="E15" s="131"/>
    </row>
    <row r="16" spans="1:8">
      <c r="A16" s="230">
        <v>1989</v>
      </c>
      <c r="B16" s="224">
        <v>59.7</v>
      </c>
      <c r="C16" s="224">
        <v>28.1</v>
      </c>
      <c r="D16" s="224">
        <v>43.4</v>
      </c>
      <c r="E16" s="131"/>
    </row>
    <row r="17" spans="1:24">
      <c r="A17" s="230">
        <v>1990</v>
      </c>
      <c r="B17" s="224">
        <v>59.7</v>
      </c>
      <c r="C17" s="224">
        <v>29.4</v>
      </c>
      <c r="D17" s="224">
        <v>44</v>
      </c>
      <c r="E17" s="131"/>
    </row>
    <row r="18" spans="1:24">
      <c r="A18" s="231">
        <v>1991</v>
      </c>
      <c r="B18" s="224">
        <v>60.9</v>
      </c>
      <c r="C18" s="224">
        <v>30.5</v>
      </c>
      <c r="D18" s="224">
        <v>45.1</v>
      </c>
      <c r="E18" s="131"/>
    </row>
    <row r="19" spans="1:24">
      <c r="A19" s="230" t="s">
        <v>218</v>
      </c>
      <c r="B19" s="224">
        <v>60.1</v>
      </c>
      <c r="C19" s="224">
        <v>30.5</v>
      </c>
      <c r="D19" s="224">
        <v>44.7</v>
      </c>
      <c r="E19" s="131"/>
    </row>
    <row r="20" spans="1:24">
      <c r="A20" s="227">
        <v>1993</v>
      </c>
      <c r="B20" s="224">
        <v>68.3</v>
      </c>
      <c r="C20" s="224">
        <v>35.700000000000003</v>
      </c>
      <c r="D20" s="224">
        <v>51.8</v>
      </c>
      <c r="E20" s="131"/>
    </row>
    <row r="21" spans="1:24">
      <c r="A21" s="227">
        <v>1994</v>
      </c>
      <c r="B21" s="224">
        <v>66.599999999999994</v>
      </c>
      <c r="C21" s="224">
        <v>35</v>
      </c>
      <c r="D21" s="224">
        <v>50.5</v>
      </c>
      <c r="E21" s="131"/>
      <c r="H21" s="229" t="s">
        <v>217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>
      <c r="A22" s="227">
        <v>1995</v>
      </c>
      <c r="B22" s="224">
        <v>65.3</v>
      </c>
      <c r="C22" s="224">
        <v>35.200000000000003</v>
      </c>
      <c r="D22" s="224">
        <v>50</v>
      </c>
      <c r="E22" s="131"/>
      <c r="H22" s="252" t="s">
        <v>216</v>
      </c>
      <c r="I22" s="252"/>
      <c r="J22" s="252"/>
      <c r="K22" s="252"/>
      <c r="L22" s="252"/>
      <c r="M22" s="252"/>
      <c r="N22" s="252"/>
      <c r="O22" s="253"/>
      <c r="P22" s="253"/>
      <c r="Q22" s="253"/>
      <c r="R22" s="253"/>
      <c r="S22" s="253"/>
      <c r="T22" s="253"/>
      <c r="U22" s="253"/>
      <c r="V22" s="253"/>
      <c r="W22" s="253"/>
      <c r="X22" s="253"/>
    </row>
    <row r="23" spans="1:24">
      <c r="A23" s="227">
        <v>1996</v>
      </c>
      <c r="B23" s="224">
        <v>65</v>
      </c>
      <c r="C23" s="224">
        <v>36.299999999999997</v>
      </c>
      <c r="D23" s="224">
        <v>50.4</v>
      </c>
      <c r="E23" s="131"/>
    </row>
    <row r="24" spans="1:24">
      <c r="A24" s="227">
        <v>1997</v>
      </c>
      <c r="B24" s="224">
        <v>65.2</v>
      </c>
      <c r="C24" s="224">
        <v>36.799999999999997</v>
      </c>
      <c r="D24" s="224">
        <v>50.7</v>
      </c>
      <c r="E24" s="131"/>
    </row>
    <row r="25" spans="1:24">
      <c r="A25" s="227">
        <v>1998</v>
      </c>
      <c r="B25" s="224">
        <v>65.400000000000006</v>
      </c>
      <c r="C25" s="224">
        <v>37.299999999999997</v>
      </c>
      <c r="D25" s="224">
        <v>51.1</v>
      </c>
      <c r="E25" s="131"/>
    </row>
    <row r="26" spans="1:24">
      <c r="A26" s="227">
        <v>1999</v>
      </c>
      <c r="B26" s="224">
        <v>65.7</v>
      </c>
      <c r="C26" s="224">
        <v>38.4</v>
      </c>
      <c r="D26" s="224">
        <v>51.8</v>
      </c>
      <c r="E26" s="131"/>
    </row>
    <row r="27" spans="1:24">
      <c r="A27" s="227">
        <v>2000</v>
      </c>
      <c r="B27" s="224">
        <v>66</v>
      </c>
      <c r="C27" s="224">
        <v>40.1</v>
      </c>
      <c r="D27" s="224">
        <v>52.7</v>
      </c>
      <c r="E27" s="131"/>
    </row>
    <row r="28" spans="1:24">
      <c r="A28" s="228">
        <v>2001</v>
      </c>
      <c r="B28" s="224">
        <v>66.099999999999994</v>
      </c>
      <c r="C28" s="224">
        <v>41.9</v>
      </c>
      <c r="D28" s="224">
        <v>53.7</v>
      </c>
      <c r="E28" s="131"/>
    </row>
    <row r="29" spans="1:24">
      <c r="A29" s="227">
        <v>2002</v>
      </c>
      <c r="B29" s="224">
        <v>68.599999999999994</v>
      </c>
      <c r="C29" s="224">
        <v>43.2</v>
      </c>
      <c r="D29" s="224">
        <v>55.6</v>
      </c>
      <c r="E29" s="131"/>
    </row>
    <row r="30" spans="1:24">
      <c r="A30" s="227">
        <v>2003</v>
      </c>
      <c r="B30" s="224">
        <v>70</v>
      </c>
      <c r="C30" s="224">
        <v>44.9</v>
      </c>
      <c r="D30" s="224">
        <v>57.2</v>
      </c>
      <c r="E30" s="131"/>
    </row>
    <row r="31" spans="1:24">
      <c r="A31" s="227" t="s">
        <v>215</v>
      </c>
      <c r="B31" s="224">
        <v>70.5</v>
      </c>
      <c r="C31" s="224">
        <v>47.5</v>
      </c>
      <c r="D31" s="224">
        <v>58.7</v>
      </c>
      <c r="E31" s="131"/>
    </row>
    <row r="32" spans="1:24">
      <c r="A32" s="227">
        <v>2005</v>
      </c>
      <c r="B32" s="224">
        <v>69.3</v>
      </c>
      <c r="C32" s="224">
        <v>48.2</v>
      </c>
      <c r="D32" s="224">
        <v>58.5</v>
      </c>
      <c r="E32" s="131"/>
    </row>
    <row r="33" spans="1:5">
      <c r="A33" s="227">
        <v>2006</v>
      </c>
      <c r="B33" s="224">
        <v>71.2</v>
      </c>
      <c r="C33" s="224">
        <v>48.1</v>
      </c>
      <c r="D33" s="224">
        <v>59.4</v>
      </c>
      <c r="E33" s="131"/>
    </row>
    <row r="34" spans="1:5">
      <c r="A34" s="227">
        <v>2007</v>
      </c>
      <c r="B34" s="224">
        <v>71.5</v>
      </c>
      <c r="C34" s="224">
        <v>48.1</v>
      </c>
      <c r="D34" s="224">
        <v>59.5</v>
      </c>
      <c r="E34" s="131"/>
    </row>
    <row r="35" spans="1:5">
      <c r="A35" s="227">
        <v>2008</v>
      </c>
      <c r="B35" s="224">
        <v>71.7</v>
      </c>
      <c r="C35" s="224">
        <v>49.3</v>
      </c>
      <c r="D35" s="224">
        <v>60.2</v>
      </c>
      <c r="E35" s="131"/>
    </row>
    <row r="36" spans="1:5">
      <c r="A36" s="227">
        <v>2009</v>
      </c>
      <c r="B36" s="224">
        <v>70.7</v>
      </c>
      <c r="C36" s="224">
        <v>48.8</v>
      </c>
      <c r="D36" s="224">
        <v>59.5</v>
      </c>
      <c r="E36" s="131"/>
    </row>
    <row r="37" spans="1:5">
      <c r="A37" s="227">
        <v>2010</v>
      </c>
      <c r="B37" s="224">
        <v>69.599999999999994</v>
      </c>
      <c r="C37" s="224">
        <v>49.1</v>
      </c>
      <c r="D37" s="224">
        <v>59.1</v>
      </c>
      <c r="E37" s="131"/>
    </row>
    <row r="38" spans="1:5">
      <c r="A38" s="226" t="s">
        <v>214</v>
      </c>
      <c r="B38" s="224">
        <v>68.900000000000006</v>
      </c>
      <c r="C38" s="224">
        <v>49.2</v>
      </c>
      <c r="D38" s="224">
        <v>58.8</v>
      </c>
      <c r="E38" s="131"/>
    </row>
    <row r="39" spans="1:5">
      <c r="A39" s="225" t="s">
        <v>213</v>
      </c>
      <c r="B39" s="224">
        <v>68</v>
      </c>
      <c r="C39" s="224">
        <v>50</v>
      </c>
      <c r="D39" s="224">
        <v>58.8</v>
      </c>
      <c r="E39" s="131"/>
    </row>
    <row r="40" spans="1:5">
      <c r="A40" s="225" t="s">
        <v>212</v>
      </c>
      <c r="B40" s="224">
        <v>66.3</v>
      </c>
      <c r="C40" s="224">
        <v>49.4</v>
      </c>
      <c r="D40" s="224">
        <v>57.7</v>
      </c>
      <c r="E40" s="131"/>
    </row>
    <row r="41" spans="1:5">
      <c r="A41" s="225" t="s">
        <v>211</v>
      </c>
      <c r="B41" s="224">
        <v>66.5</v>
      </c>
      <c r="C41" s="224">
        <v>51.2</v>
      </c>
      <c r="D41" s="224">
        <v>58.8</v>
      </c>
      <c r="E41" s="131"/>
    </row>
    <row r="42" spans="1:5">
      <c r="A42" s="225" t="s">
        <v>210</v>
      </c>
      <c r="B42" s="224">
        <v>67.2</v>
      </c>
      <c r="C42" s="224">
        <v>51</v>
      </c>
      <c r="D42" s="224">
        <v>59</v>
      </c>
      <c r="E42" s="131"/>
    </row>
    <row r="43" spans="1:5">
      <c r="A43" s="225" t="s">
        <v>209</v>
      </c>
      <c r="B43" s="224">
        <v>68.230294504094388</v>
      </c>
      <c r="C43" s="224">
        <v>51.824198253734266</v>
      </c>
      <c r="D43" s="224">
        <v>59.90611470481705</v>
      </c>
      <c r="E43" s="131"/>
    </row>
    <row r="44" spans="1:5">
      <c r="A44" s="225" t="s">
        <v>208</v>
      </c>
      <c r="B44" s="224">
        <v>69.126307928614466</v>
      </c>
      <c r="C44" s="224">
        <v>52.855366754802766</v>
      </c>
      <c r="D44" s="224">
        <v>60.883121437048018</v>
      </c>
      <c r="E44" s="131"/>
    </row>
    <row r="45" spans="1:5">
      <c r="A45" s="225" t="s">
        <v>207</v>
      </c>
      <c r="B45" s="224">
        <v>68.767784000000006</v>
      </c>
      <c r="C45" s="224">
        <v>53.182775999999997</v>
      </c>
      <c r="D45" s="224">
        <v>60.865377000000002</v>
      </c>
      <c r="E45" s="131"/>
    </row>
    <row r="46" spans="1:5">
      <c r="A46" s="225" t="s">
        <v>206</v>
      </c>
      <c r="B46" s="224">
        <v>68.926795999999996</v>
      </c>
      <c r="C46" s="224">
        <v>53.486333000000002</v>
      </c>
      <c r="D46" s="224">
        <v>61.103206999999998</v>
      </c>
      <c r="E46" s="131"/>
    </row>
    <row r="47" spans="1:5">
      <c r="A47" s="225" t="s">
        <v>205</v>
      </c>
      <c r="B47" s="224">
        <v>67.729962999999998</v>
      </c>
      <c r="C47" s="224">
        <v>51.267091999999998</v>
      </c>
      <c r="D47" s="224">
        <v>59.389722999999996</v>
      </c>
      <c r="E47" s="131"/>
    </row>
    <row r="48" spans="1:5">
      <c r="A48" s="225" t="s">
        <v>204</v>
      </c>
      <c r="B48" s="224">
        <v>67.823947000000004</v>
      </c>
      <c r="C48" s="224">
        <v>52.048985000000002</v>
      </c>
      <c r="D48" s="224">
        <v>59.835664000000001</v>
      </c>
      <c r="E48" s="131"/>
    </row>
    <row r="49" spans="1:5">
      <c r="A49" s="225" t="s">
        <v>203</v>
      </c>
      <c r="B49" s="224">
        <v>69.703182999999996</v>
      </c>
      <c r="C49" s="224">
        <v>54.109696</v>
      </c>
      <c r="D49" s="224">
        <v>61.821812999999999</v>
      </c>
      <c r="E49" s="131"/>
    </row>
    <row r="50" spans="1:5">
      <c r="A50" s="225" t="s">
        <v>202</v>
      </c>
      <c r="B50" s="224">
        <v>71.466592000000006</v>
      </c>
      <c r="C50" s="224">
        <v>55.114809000000001</v>
      </c>
      <c r="D50" s="224">
        <v>63.228405000000002</v>
      </c>
      <c r="E50" s="131"/>
    </row>
    <row r="51" spans="1:5">
      <c r="A51" s="225" t="s">
        <v>201</v>
      </c>
      <c r="B51" s="224">
        <v>72.338885000000005</v>
      </c>
      <c r="C51" s="224">
        <v>55.788041</v>
      </c>
      <c r="D51" s="224">
        <v>63.998969000000002</v>
      </c>
      <c r="E51" s="131"/>
    </row>
    <row r="52" spans="1:5">
      <c r="A52" s="225" t="s">
        <v>200</v>
      </c>
      <c r="B52" s="224">
        <v>72.237969000000007</v>
      </c>
      <c r="C52" s="224">
        <v>56.200673999999999</v>
      </c>
      <c r="D52" s="224">
        <v>64.166854999999998</v>
      </c>
      <c r="E52" s="131"/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3F34324AFC374A90081A7E8DDF7E57" ma:contentTypeVersion="10" ma:contentTypeDescription="Create a new document." ma:contentTypeScope="" ma:versionID="df6e78fad83ff825c2f66ea3c0447208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d441d4726dc02837483b377be03e42aa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7BEB24-BEDA-4B84-82FA-675FBBA8B6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 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2026-10-15T08:27:04Z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