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definedNames>
    <definedName name="_Order1" hidden="1">0</definedName>
    <definedName name="AVAR37" localSheetId="11">#REF!</definedName>
    <definedName name="AVAR37" localSheetId="3">#REF!</definedName>
    <definedName name="AVAR37" localSheetId="5">#REF!</definedName>
    <definedName name="AVAR37" localSheetId="7">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#REF!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#REF!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#REF!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75" l="1"/>
  <c r="G22" i="75"/>
  <c r="F22" i="75"/>
  <c r="I21" i="75"/>
  <c r="G21" i="75"/>
  <c r="F21" i="75"/>
  <c r="I20" i="75"/>
  <c r="G20" i="75"/>
  <c r="F20" i="75"/>
  <c r="I19" i="75"/>
  <c r="G19" i="75"/>
  <c r="F19" i="75"/>
  <c r="I18" i="75"/>
  <c r="G18" i="75"/>
  <c r="H18" i="75" s="1"/>
  <c r="F18" i="75"/>
  <c r="I17" i="75"/>
  <c r="G17" i="75"/>
  <c r="H17" i="75" s="1"/>
  <c r="F17" i="75"/>
  <c r="I16" i="75"/>
  <c r="G16" i="75"/>
  <c r="F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16" i="75" l="1"/>
  <c r="H20" i="75"/>
  <c r="H21" i="75"/>
  <c r="H19" i="75"/>
  <c r="H22" i="75"/>
  <c r="G5" i="43"/>
  <c r="G6" i="43"/>
  <c r="G7" i="43"/>
  <c r="G8" i="43"/>
  <c r="G9" i="43"/>
  <c r="G10" i="43"/>
  <c r="G11" i="43"/>
  <c r="G12" i="43"/>
  <c r="G13" i="43"/>
  <c r="G14" i="43"/>
  <c r="G15" i="43"/>
  <c r="G16" i="43"/>
  <c r="G17" i="43"/>
  <c r="G18" i="43"/>
  <c r="G19" i="43"/>
  <c r="G20" i="43"/>
  <c r="G21" i="43"/>
  <c r="G22" i="43"/>
  <c r="G23" i="43"/>
  <c r="G24" i="43"/>
  <c r="G25" i="43"/>
  <c r="G26" i="43"/>
  <c r="G27" i="43"/>
  <c r="G28" i="43"/>
  <c r="G29" i="43"/>
  <c r="G30" i="43"/>
  <c r="G31" i="43"/>
  <c r="G32" i="43"/>
  <c r="G33" i="43"/>
  <c r="G34" i="43"/>
  <c r="G35" i="43"/>
  <c r="G36" i="43"/>
  <c r="G37" i="43"/>
  <c r="G38" i="43"/>
  <c r="G39" i="43"/>
  <c r="G40" i="43"/>
  <c r="G41" i="43"/>
  <c r="G42" i="43"/>
  <c r="G43" i="43"/>
  <c r="G44" i="43"/>
  <c r="G45" i="43"/>
  <c r="G46" i="43"/>
  <c r="G47" i="43"/>
  <c r="G48" i="43"/>
  <c r="G49" i="43"/>
  <c r="G50" i="43"/>
  <c r="G51" i="43"/>
  <c r="G52" i="43"/>
  <c r="G53" i="43"/>
  <c r="G54" i="43"/>
  <c r="G55" i="43"/>
  <c r="G56" i="43"/>
  <c r="G57" i="43"/>
  <c r="G58" i="43"/>
  <c r="G59" i="43"/>
  <c r="G60" i="43"/>
  <c r="G61" i="43"/>
  <c r="G62" i="43"/>
  <c r="G63" i="43"/>
  <c r="G64" i="43"/>
  <c r="G65" i="43"/>
  <c r="G66" i="43"/>
  <c r="G67" i="43"/>
  <c r="G68" i="43"/>
  <c r="G69" i="43"/>
  <c r="G93" i="43"/>
  <c r="G94" i="43"/>
  <c r="G95" i="43"/>
  <c r="G96" i="43"/>
  <c r="G97" i="43"/>
  <c r="G98" i="43"/>
  <c r="G99" i="43"/>
  <c r="G100" i="43"/>
  <c r="G101" i="43"/>
  <c r="G102" i="43"/>
  <c r="G4" i="43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<sst xmlns="http://schemas.openxmlformats.org/spreadsheetml/2006/main" count="426" uniqueCount="248">
  <si>
    <t>FIGURA 4. SPERANZA DI VITA ALLA NASCITA PER REGIONE. ANNI 1974 e 2025 (a). Valori in anni</t>
  </si>
  <si>
    <t>Marche</t>
  </si>
  <si>
    <t>Italia</t>
  </si>
  <si>
    <t>Fonte: Istat, Censimenti della popolazione</t>
  </si>
  <si>
    <t>(a) Dati ai confini dell’epoca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</si>
  <si>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</si>
  <si>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</si>
  <si>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</si>
  <si>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</si>
  <si>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</si>
  <si>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</si>
  <si>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</si>
  <si>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</si>
  <si>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</si>
  <si>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</si>
  <si>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</si>
  <si>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</si>
  <si>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</si>
  <si>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</si>
  <si>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</si>
  <si>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</si>
  <si>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</si>
  <si>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</si>
  <si>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</si>
  <si>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</si>
  <si>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</si>
  <si>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</si>
  <si>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</si>
  <si>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</si>
  <si>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</si>
  <si>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</si>
  <si>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</si>
  <si>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</si>
  <si>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</si>
  <si>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</si>
  <si>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</si>
  <si>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</si>
  <si>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</si>
  <si>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</si>
  <si>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</si>
  <si>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</si>
  <si>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</si>
  <si>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</si>
  <si>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</si>
  <si>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</si>
  <si>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</si>
  <si>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</si>
  <si>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</si>
  <si>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</si>
  <si>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</si>
  <si>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</si>
  <si>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</si>
  <si>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</si>
  <si>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</si>
  <si>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</si>
  <si>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</si>
  <si>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</si>
  <si>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</si>
  <si>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</si>
  <si>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</si>
  <si>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</si>
  <si>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</si>
  <si>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</si>
  <si>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</si>
  <si>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</si>
  <si>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</si>
  <si>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</si>
  <si>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Maschi</t>
  </si>
  <si>
    <t>Femmine</t>
  </si>
  <si>
    <t>Totale</t>
  </si>
  <si>
    <t>Fonte: Istat, Rilevazione sulle forze di lavoro</t>
  </si>
  <si>
    <t>Agric-ITA</t>
  </si>
  <si>
    <t>Ind-ITA</t>
  </si>
  <si>
    <t>Anni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</si>
  <si>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</si>
  <si>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</si>
  <si>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</si>
  <si>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</si>
  <si>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</si>
  <si>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</si>
  <si>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</si>
  <si>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</si>
  <si>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</si>
  <si>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</si>
  <si>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</si>
  <si>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</si>
  <si>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</si>
  <si>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</si>
  <si>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</si>
  <si>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</si>
  <si>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</si>
  <si>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</si>
  <si>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</si>
  <si>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</si>
  <si>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</si>
  <si>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</si>
  <si>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</si>
  <si>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</si>
  <si>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</si>
  <si>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</si>
  <si>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</si>
  <si>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</si>
  <si>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</si>
  <si>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</si>
  <si>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</si>
  <si>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</si>
  <si>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</si>
  <si>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UMBRIA</t>
  </si>
  <si>
    <t>FIGURA 3. INDICE DI VECCHIAIA IN UMBRIA E IN ITALIA. ANNI 1881-2024. Valori percentuali (a)</t>
  </si>
  <si>
    <t>FIGURA 6. POPOLAZIONE CON ALMENO 6 ANNI PER LIVELLO DI ISTRUZIONE IN UMBRIA E IN ITALIA. ANNI 1951 E 2024. Valori percentuali (a)</t>
  </si>
  <si>
    <t>Agric-Umb</t>
  </si>
  <si>
    <t>Ind-Umb</t>
  </si>
  <si>
    <t>Servizi-Umbria</t>
  </si>
  <si>
    <t>Perugia</t>
  </si>
  <si>
    <t>Analfabeti</t>
  </si>
  <si>
    <t>Alfabeti 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</si>
  <si>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</si>
  <si>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</si>
  <si>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</si>
  <si>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</si>
  <si>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</si>
  <si>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</si>
  <si>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</si>
  <si>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</si>
  <si>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</si>
  <si>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</si>
  <si>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</si>
  <si>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</si>
  <si>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</si>
  <si>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</si>
  <si>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</si>
  <si>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</si>
  <si>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</si>
  <si>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</si>
  <si>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</si>
  <si>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</si>
  <si>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</si>
  <si>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</si>
  <si>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</si>
  <si>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</si>
  <si>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</si>
  <si>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</si>
  <si>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</si>
  <si>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</si>
  <si>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</si>
  <si>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</si>
  <si>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</si>
  <si>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</si>
  <si>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</si>
  <si>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</si>
  <si>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</si>
  <si>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</si>
  <si>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</si>
  <si>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</si>
  <si>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</si>
  <si>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</si>
  <si>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</si>
  <si>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</si>
  <si>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</si>
  <si>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</si>
  <si>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</si>
  <si>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</si>
  <si>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</si>
  <si>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</si>
  <si>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</si>
  <si>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IN UMBRIA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</si>
  <si>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</si>
  <si>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</si>
  <si>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</si>
  <si>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</si>
  <si>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</si>
  <si>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</si>
  <si>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</si>
  <si>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FIGURA 3. INDICE DI VECCHIAIA IN UMBRIA  E IN ITALIA. ANNI 1881-2024. Valori percentuali (a)</t>
  </si>
  <si>
    <t>FIGURA 6. POPOLAZIONE CON ALMENO 6 ANNI PER LIVELLO DI ISTRUZIONE IN UMBRIA  E IN ITALIA. ANNI 1951 E 2024. Valori percentuali (a)</t>
  </si>
  <si>
    <t>FIGURA 8. POPOLAZIONE ATTIVA IN CONDIZIONE PROFESSIONALE IN UMBRIA  E IN ITALIA. Anni 1861-2024 Valori percentuali (a)</t>
  </si>
  <si>
    <t>(a) Rapporto tra le persone di 65 anni e oltre e quelle tra 0 e 14 anni; dati ai confini dell’epoca</t>
  </si>
  <si>
    <t xml:space="preserve">Fonte: Ministero Agricoltura Industria e Commercio (fino al 1921); Istat (dal 1931), Censimento della popolazione
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</si>
  <si>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</si>
  <si>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</si>
  <si>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App_1</t>
  </si>
  <si>
    <t>App_2</t>
  </si>
  <si>
    <t>App_3</t>
  </si>
  <si>
    <t>App_4</t>
  </si>
  <si>
    <t>App_5</t>
  </si>
  <si>
    <t>App_6</t>
  </si>
  <si>
    <t>Appendice 5. POPOLAZIONE RESIDENTE IN ETÀ DI 6 ANNI E OLTRE PER GRADO DI ISTRUZIONE. UMBRIA. Censimenti popolazione 1951-2024</t>
  </si>
  <si>
    <t>Umbria (1861=100, sc. destra)</t>
  </si>
  <si>
    <t>Italia (1861=100, sc. destra)</t>
  </si>
  <si>
    <t>FIGURA 8. POPOLAZIONE ATTIVA IN CONDIZIONE PROFESSIONALE PER SETTORE DI ATTIVITÀ IN UMBRIA E IN ITALIA. Anni 1861-2024. Valori percentuali (a)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</si>
  <si>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</si>
  <si>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</si>
  <si>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</si>
  <si>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UMBRIA. Censimenti popolazione 1951-2024 (a)</t>
  </si>
  <si>
    <t>Appendice 6. AZIENDE E RELATIVE SUPERFICI PER UBICAZIONE DEL CENTRO AZIENDALE IN UMBRIA (Universo Italia). Censimenti Agricoltura 1961-2020 (a)</t>
  </si>
  <si>
    <t>Umbria (migliaia)</t>
  </si>
  <si>
    <t>Alta
tecn.</t>
  </si>
  <si>
    <t>Bassa 
tecn.</t>
  </si>
  <si>
    <t>industria</t>
  </si>
  <si>
    <t xml:space="preserve"> 
Altra</t>
  </si>
  <si>
    <t>Intensi
conosc.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</si>
  <si>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</si>
  <si>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</si>
  <si>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</si>
  <si>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</si>
  <si>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</si>
  <si>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</si>
  <si>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</si>
  <si>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</si>
  <si>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</si>
  <si>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</si>
  <si>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</si>
  <si>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</si>
  <si>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</si>
  <si>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</si>
  <si>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</si>
  <si>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</si>
  <si>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</si>
  <si>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</si>
  <si>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</si>
  <si>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</si>
  <si>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</si>
  <si>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IN UMBRIA E IN ITALIA. ANNI 1861-2024. Valori in migliaia e indici base 1861=100 (a)</t>
  </si>
  <si>
    <t>FIGURA 10. ADDETTI EXTRA-AGRICOLI PER MACRO-SETTORE IN UMBRIA E IN ITALIA. ANNO 2023. Composizione percentuale</t>
  </si>
  <si>
    <t>FIGURA 13. DIPLOMATI E LAUREATI A PERUGIA E NEGLI ALTRI COMUNI DELL’UMBRIA. ANNI 1951, 1991, 2024 Valori per 100 residenti di 6 anni e più (a)</t>
  </si>
  <si>
    <t>FIGURA 10. ADDETTI EXTRA-AGRICOLI PER MACRO-SETTORE IN UMBRIA  E IN ITALIA. ANNO 2023. Composizione percentuale</t>
  </si>
  <si>
    <t>FIGURA 5. ANDAMENTO DEL PIL (SINISTRA) IN UMBRIA  E IN ITALIA, E LIVELLI RELATIVI DEL PIL PRO CAPITE NELLE REGIONI (DESTRA). ANNI 1980-2024. Numeri indice 1980=100 e italia=100, su dati in volume (a)</t>
  </si>
  <si>
    <t>FIGURA 5. ANDAMENTO DEL PIL (SINISTRA) IN UMBRIA E IN ITALIA, E LIVELLI RELATIVI DEL PIL PRO CAPITE NELLE REGIONI (DESTRA). ANNI 1980-2024. Numeri indice 1980=100 e italia=100, su dati in volume (a)</t>
  </si>
  <si>
    <t>L'Umbria</t>
  </si>
  <si>
    <t>FIGURA 2. TASSO DI CRESCITA NATURALE, MIGRATORIO E TOTALE DELLA POPOLAZIONE IN UMBRIA (SINISTRA) E CONFRONTO CON L’ITALIA (DESTRA). Anni 1926-2024 e media 2020-2024. Valori per 1.000 (a)</t>
  </si>
  <si>
    <t>FIGURA 11. COMUNI DELL’UMBRIA (SINISTRA) E QUOTE DI COMUNI E POPOLAZIONE (DESTRA) PER QUINTI DELL’INDICE DI FRAGILITÀ. Anno 2022. Quinti e valori percentuali</t>
  </si>
  <si>
    <t>FIGURA 12. POPOLAZIONE TOTALE (SINISTRA) E ULTRA 65ENNE (DESTRA) A PERUGIA E NEGLI ALTRI COMUNI DELL’UMBRIA. Anni 1861 – 2024. Numeri indice 1861=100 e valori per 100 abitanti (a)</t>
  </si>
  <si>
    <t>FIGURA 14. OCCUPATI SULLA POPOLAZIONE IN ETÀ LAVORATIVA, PER GENERE (SINISTRA) E PER SETTORE DI ATTIVITÀ (DESTRA) A PERUGIA E NEGLI ALTRI COMUNI DELL’UMBRIA. Anni 1951 e 2024. Valori percentuali (a)</t>
  </si>
  <si>
    <t xml:space="preserve">Appendice 1. POPOLAZIONE PER GRANDI CLASSI DI ETÀ. UMBRIA. Anni 1861-2024. Valori assoluti </t>
  </si>
  <si>
    <t>Appendice 2. PIRAMIDI PER ETÀ  E PER GENERE. UMBRIA. Anni  1881, 1951 e 2024. Valori percentuali</t>
  </si>
  <si>
    <t xml:space="preserve">Appendice 3. SPERANZA DI VITA ALLA NASCITA. UMBRIA. Anni  1974-2025. Valori assoluti </t>
  </si>
  <si>
    <t xml:space="preserve">Appendice 4. NUMERO MEDIO DI FIGLI PER DONNA (TFT) E ETÀ MEDIA AL PARTO. UMBRIA. Anni  1952-2025. Valori assoluti </t>
  </si>
  <si>
    <t>Appendice 7. TASSO DI OCCUPAZIONE 15-64 ANNI. UMBRIA. Anni  1977-2025. Percentuali</t>
  </si>
  <si>
    <t xml:space="preserve">Appendice 1. POPOLAZIONE PER GRANDI CLASSI DI ETÀ. UMBRIA. Anni  1861-2024. Valori assoluti </t>
  </si>
  <si>
    <t>Appendice 2. PIRAMIDI PER ETÀ E PER GENERE. UMBRIA. Anni  1881, 1951 e 2024. Valori percentuali</t>
  </si>
  <si>
    <t>(a) Dal 1861 al 1991 i dati sono riportati ai confini del 1991. Dal 2001 i confini sono quelli dell’epoca</t>
  </si>
  <si>
    <t>(a) Serie 1980-1994 (SEC1995) raccordate al valore 1995 stimato sulla base del SEC2010.</t>
  </si>
  <si>
    <t>(a) Popolazione 2024 di 9 anni e oltre</t>
  </si>
  <si>
    <t xml:space="preserve">FIGURA 7. TASSO DI OCCUPAZIONE (15-64 ANNI) PER GENERE IN UMBRIA E IN ITALIA. Anni 1977 e 2025. Valori percentuali </t>
  </si>
  <si>
    <t>FIGURA 9. AZIENDE AGRICOLE. (SINISTRA) E UNITÀ LOCALI DELLE IMPRESE DI INDUSTRIA E SERVIZI (DESTRA) IN UMBRIA E IN ITALIA. Anni 1961-2020 e 1951-2023. Valori per 1.000 abitanti</t>
  </si>
  <si>
    <t>(a) 2024 popolazione di 9 anni e più</t>
  </si>
  <si>
    <t>(a) 1951: popolazione di 10 anni ed oltre in condizione professionale; 2024: occupati e popolazione in età 15-64 anni, occupati per settore di attività stimati</t>
  </si>
  <si>
    <t>FIGURA 7. TASSO DI OCCUPAZIONE (15-64 ANNI) PER GENERE IN UMBRIA  E IN ITALIA. Anni 1977 e 2025. Valori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</si>
</sst>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0.00_ ;\-0.00\ "/>
    <numFmt numFmtId="175" formatCode="_-* #,##0.0\ _€_-;\-* #,##0.0\ _€_-;_-* &quot;-&quot;?\ _€_-;_-@_-"/>
  </numFmts>
  <fonts count="84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166" fontId="46" fillId="0" borderId="20" xfId="103" applyNumberFormat="1" applyFont="1" applyBorder="1"/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61" fillId="0" borderId="20" xfId="0" applyFont="1" applyBorder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1" fillId="0" borderId="0" xfId="0" applyFont="1"/>
    <xf numFmtId="0" fontId="72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2" fillId="0" borderId="0" xfId="0" applyFont="1"/>
    <xf numFmtId="0" fontId="73" fillId="0" borderId="0" xfId="0" applyFont="1" applyAlignment="1">
      <alignment horizontal="right" vertical="center" wrapText="1"/>
    </xf>
    <xf numFmtId="173" fontId="73" fillId="0" borderId="0" xfId="0" applyNumberFormat="1" applyFont="1" applyAlignment="1">
      <alignment horizontal="right" vertical="center" wrapText="1"/>
    </xf>
    <xf numFmtId="0" fontId="74" fillId="0" borderId="0" xfId="0" applyFont="1"/>
    <xf numFmtId="0" fontId="73" fillId="0" borderId="0" xfId="0" applyFont="1"/>
    <xf numFmtId="0" fontId="74" fillId="0" borderId="0" xfId="0" applyFont="1" applyAlignment="1">
      <alignment vertical="center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76" fillId="0" borderId="0" xfId="0" applyFont="1"/>
    <xf numFmtId="0" fontId="77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173" fontId="59" fillId="0" borderId="0" xfId="100" applyNumberFormat="1" applyFont="1" applyFill="1" applyBorder="1" applyAlignment="1">
      <alignment vertical="center"/>
    </xf>
    <xf numFmtId="173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3" fontId="59" fillId="0" borderId="26" xfId="100" applyNumberFormat="1" applyFont="1" applyFill="1" applyBorder="1" applyAlignment="1">
      <alignment vertical="center"/>
    </xf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175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20" xfId="0" applyFont="1" applyBorder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174" fontId="59" fillId="0" borderId="20" xfId="100" applyNumberFormat="1" applyFont="1" applyBorder="1" applyAlignment="1">
      <alignment vertical="center"/>
    </xf>
    <xf numFmtId="0" fontId="59" fillId="0" borderId="20" xfId="100" applyNumberFormat="1" applyFont="1" applyFill="1" applyBorder="1"/>
    <xf numFmtId="0" fontId="59" fillId="0" borderId="20" xfId="100" applyNumberFormat="1" applyFont="1" applyBorder="1"/>
    <xf numFmtId="43" fontId="59" fillId="0" borderId="0" xfId="100" applyFont="1"/>
    <xf numFmtId="173" fontId="59" fillId="0" borderId="20" xfId="100" applyNumberFormat="1" applyFont="1" applyBorder="1" applyAlignment="1">
      <alignment vertical="center"/>
    </xf>
    <xf numFmtId="174" fontId="59" fillId="0" borderId="20" xfId="100" applyNumberFormat="1" applyFont="1" applyBorder="1"/>
    <xf numFmtId="173" fontId="59" fillId="0" borderId="20" xfId="100" applyNumberFormat="1" applyFont="1" applyBorder="1"/>
    <xf numFmtId="174" fontId="59" fillId="0" borderId="20" xfId="100" applyNumberFormat="1" applyFont="1" applyFill="1" applyBorder="1" applyAlignment="1">
      <alignment vertical="center"/>
    </xf>
    <xf numFmtId="173" fontId="59" fillId="0" borderId="20" xfId="100" applyNumberFormat="1" applyFont="1" applyFill="1" applyBorder="1" applyAlignment="1">
      <alignment vertical="center"/>
    </xf>
    <xf numFmtId="170" fontId="59" fillId="0" borderId="20" xfId="100" applyNumberFormat="1" applyFont="1" applyFill="1" applyBorder="1" applyAlignment="1">
      <alignment vertical="center"/>
    </xf>
    <xf numFmtId="0" fontId="78" fillId="0" borderId="0" xfId="0" applyFont="1"/>
    <xf numFmtId="0" fontId="59" fillId="0" borderId="20" xfId="0" quotePrefix="1" applyFont="1" applyBorder="1" applyAlignment="1">
      <alignment horizontal="right" vertical="center" wrapText="1"/>
    </xf>
    <xf numFmtId="4" fontId="23" fillId="0" borderId="0" xfId="104" applyNumberFormat="1"/>
    <xf numFmtId="166" fontId="61" fillId="0" borderId="0" xfId="0" applyNumberFormat="1" applyFont="1"/>
    <xf numFmtId="0" fontId="47" fillId="0" borderId="0" xfId="0" applyFont="1" applyFill="1" applyAlignment="1">
      <alignment vertical="center"/>
    </xf>
    <xf numFmtId="0" fontId="0" fillId="0" borderId="0" xfId="0" applyFill="1"/>
    <xf numFmtId="0" fontId="59" fillId="0" borderId="0" xfId="0" applyFont="1" applyFill="1"/>
    <xf numFmtId="0" fontId="75" fillId="0" borderId="0" xfId="104" applyFont="1" applyFill="1"/>
    <xf numFmtId="0" fontId="23" fillId="0" borderId="0" xfId="104" applyFill="1"/>
    <xf numFmtId="0" fontId="47" fillId="0" borderId="0" xfId="0" applyFont="1" applyFill="1"/>
    <xf numFmtId="3" fontId="82" fillId="0" borderId="0" xfId="0" applyNumberFormat="1" applyFont="1"/>
    <xf numFmtId="0" fontId="82" fillId="0" borderId="0" xfId="0" applyFont="1"/>
    <xf numFmtId="0" fontId="0" fillId="0" borderId="20" xfId="0" applyBorder="1"/>
    <xf numFmtId="49" fontId="2" fillId="0" borderId="20" xfId="0" applyNumberFormat="1" applyFont="1" applyBorder="1" applyAlignment="1">
      <alignment horizontal="left" vertical="center"/>
    </xf>
    <xf numFmtId="167" fontId="2" fillId="0" borderId="20" xfId="0" applyNumberFormat="1" applyFont="1" applyBorder="1"/>
    <xf numFmtId="49" fontId="79" fillId="0" borderId="20" xfId="0" applyNumberFormat="1" applyFont="1" applyBorder="1" applyAlignment="1">
      <alignment horizontal="left" vertical="center"/>
    </xf>
    <xf numFmtId="49" fontId="80" fillId="0" borderId="20" xfId="0" applyNumberFormat="1" applyFont="1" applyBorder="1" applyAlignment="1">
      <alignment wrapText="1"/>
    </xf>
    <xf numFmtId="49" fontId="81" fillId="0" borderId="20" xfId="0" applyNumberFormat="1" applyFont="1" applyBorder="1" applyAlignment="1">
      <alignment wrapText="1"/>
    </xf>
    <xf numFmtId="49" fontId="79" fillId="0" borderId="20" xfId="0" applyNumberFormat="1" applyFont="1" applyBorder="1" applyAlignment="1">
      <alignment wrapText="1"/>
    </xf>
    <xf numFmtId="49" fontId="2" fillId="0" borderId="20" xfId="0" applyNumberFormat="1" applyFont="1" applyBorder="1" applyAlignment="1">
      <alignment wrapText="1"/>
    </xf>
    <xf numFmtId="167" fontId="79" fillId="0" borderId="20" xfId="0" applyNumberFormat="1" applyFont="1" applyBorder="1"/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82" fillId="0" borderId="0" xfId="0" applyFont="1" applyAlignment="1">
      <alignment horizontal="justify" vertical="center" wrapText="1"/>
    </xf>
    <xf numFmtId="0" fontId="83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41B39D"/>
      <color rgb="FFC1002A"/>
      <color rgb="FF095CA1"/>
      <color rgb="FF5B44B8"/>
      <color rgb="FFE5B946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Umbria (migliaia)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442</c:v>
                </c:pt>
                <c:pt idx="1">
                  <c:v>479</c:v>
                </c:pt>
                <c:pt idx="2">
                  <c:v>497</c:v>
                </c:pt>
                <c:pt idx="4" formatCode="_-* #,##0_-;\-* #,##0_-;_-* &quot;-&quot;??_-;_-@_-">
                  <c:v>579</c:v>
                </c:pt>
                <c:pt idx="5" formatCode="_-* #,##0_-;\-* #,##0_-;_-* &quot;-&quot;??_-;_-@_-">
                  <c:v>614</c:v>
                </c:pt>
                <c:pt idx="6" formatCode="_-* #,##0_-;\-* #,##0_-;_-* &quot;-&quot;??_-;_-@_-">
                  <c:v>658</c:v>
                </c:pt>
                <c:pt idx="7" formatCode="_-* #,##0_-;\-* #,##0_-;_-* &quot;-&quot;??_-;_-@_-">
                  <c:v>696</c:v>
                </c:pt>
                <c:pt idx="8" formatCode="_-* #,##0_-;\-* #,##0_-;_-* &quot;-&quot;??_-;_-@_-">
                  <c:v>723</c:v>
                </c:pt>
                <c:pt idx="10" formatCode="_-* #,##0_-;\-* #,##0_-;_-* &quot;-&quot;??_-;_-@_-">
                  <c:v>804</c:v>
                </c:pt>
                <c:pt idx="11" formatCode="_-* #,##0_-;\-* #,##0_-;_-* &quot;-&quot;??_-;_-@_-">
                  <c:v>795</c:v>
                </c:pt>
                <c:pt idx="12" formatCode="_-* #,##0_-;\-* #,##0_-;_-* &quot;-&quot;??_-;_-@_-">
                  <c:v>776</c:v>
                </c:pt>
                <c:pt idx="13" formatCode="_-* #,##0_-;\-* #,##0_-;_-* &quot;-&quot;??_-;_-@_-">
                  <c:v>808</c:v>
                </c:pt>
                <c:pt idx="14" formatCode="_-* #,##0_-;\-* #,##0_-;_-* &quot;-&quot;??_-;_-@_-">
                  <c:v>812</c:v>
                </c:pt>
                <c:pt idx="15" formatCode="_-* #,##0_-;\-* #,##0_-;_-* &quot;-&quot;??_-;_-@_-">
                  <c:v>826</c:v>
                </c:pt>
                <c:pt idx="16" formatCode="_-* #,##0_-;\-* #,##0_-;_-* &quot;-&quot;??_-;_-@_-">
                  <c:v>884</c:v>
                </c:pt>
                <c:pt idx="17" formatCode="_-* #,##0_-;\-* #,##0_-;_-* &quot;-&quot;??_-;_-@_-">
                  <c:v>859</c:v>
                </c:pt>
                <c:pt idx="18" formatCode="_-* #,##0_-;\-* #,##0_-;_-* &quot;-&quot;??_-;_-@_-">
                  <c:v>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Umbria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108.37104072398189</c:v>
                </c:pt>
                <c:pt idx="2">
                  <c:v>112.44343891402715</c:v>
                </c:pt>
                <c:pt idx="4">
                  <c:v>130.99547511312218</c:v>
                </c:pt>
                <c:pt idx="5">
                  <c:v>138.91402714932127</c:v>
                </c:pt>
                <c:pt idx="6">
                  <c:v>148.86877828054298</c:v>
                </c:pt>
                <c:pt idx="7">
                  <c:v>157.4660633484163</c:v>
                </c:pt>
                <c:pt idx="8">
                  <c:v>163.57466063348417</c:v>
                </c:pt>
                <c:pt idx="10">
                  <c:v>181.90045248868779</c:v>
                </c:pt>
                <c:pt idx="11">
                  <c:v>179.86425339366517</c:v>
                </c:pt>
                <c:pt idx="12">
                  <c:v>175.56561085972851</c:v>
                </c:pt>
                <c:pt idx="13">
                  <c:v>182.8054298642534</c:v>
                </c:pt>
                <c:pt idx="14">
                  <c:v>183.71040723981901</c:v>
                </c:pt>
                <c:pt idx="15">
                  <c:v>186.87782805429865</c:v>
                </c:pt>
                <c:pt idx="16">
                  <c:v>200</c:v>
                </c:pt>
                <c:pt idx="17">
                  <c:v>194.34389140271492</c:v>
                </c:pt>
                <c:pt idx="18">
                  <c:v>192.5339366515837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900"/>
          <c:min val="3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9.887239920617449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00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576777235155582"/>
          <c:y val="1.1123843820516824E-2"/>
          <c:w val="0.66833306432934314"/>
          <c:h val="0.128235635766155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11.638109305760709</c:v>
                </c:pt>
                <c:pt idx="1">
                  <c:v>12.595475910693303</c:v>
                </c:pt>
                <c:pt idx="2">
                  <c:v>10.524393806602395</c:v>
                </c:pt>
                <c:pt idx="3">
                  <c:v>8.7478210342823939</c:v>
                </c:pt>
                <c:pt idx="4">
                  <c:v>13.277954348454204</c:v>
                </c:pt>
                <c:pt idx="5">
                  <c:v>11.817528735632184</c:v>
                </c:pt>
                <c:pt idx="6">
                  <c:v>7.6489877388080982</c:v>
                </c:pt>
                <c:pt idx="7">
                  <c:v>10.615449915110357</c:v>
                </c:pt>
                <c:pt idx="8">
                  <c:v>10.731536085369278</c:v>
                </c:pt>
                <c:pt idx="9">
                  <c:v>9.6125975473801564</c:v>
                </c:pt>
                <c:pt idx="10">
                  <c:v>7.8381742738589208</c:v>
                </c:pt>
                <c:pt idx="11">
                  <c:v>8.5996705107084015</c:v>
                </c:pt>
                <c:pt idx="12">
                  <c:v>10.351594439901881</c:v>
                </c:pt>
                <c:pt idx="13">
                  <c:v>9.9147727272727266</c:v>
                </c:pt>
                <c:pt idx="14">
                  <c:v>8.9712597367714206</c:v>
                </c:pt>
                <c:pt idx="15">
                  <c:v>7.1573333333333338</c:v>
                </c:pt>
                <c:pt idx="16">
                  <c:v>5.6738151972464923</c:v>
                </c:pt>
                <c:pt idx="17">
                  <c:v>6.6929547844374344</c:v>
                </c:pt>
                <c:pt idx="18">
                  <c:v>1.6353432524145133</c:v>
                </c:pt>
                <c:pt idx="19">
                  <c:v>4.8146708138932093</c:v>
                </c:pt>
                <c:pt idx="20">
                  <c:v>8.0424710424710426</c:v>
                </c:pt>
                <c:pt idx="21">
                  <c:v>8.6835378323108383</c:v>
                </c:pt>
                <c:pt idx="22">
                  <c:v>10.685453160700686</c:v>
                </c:pt>
                <c:pt idx="23">
                  <c:v>8.6106908724155318</c:v>
                </c:pt>
                <c:pt idx="24">
                  <c:v>7.9388930628600054</c:v>
                </c:pt>
                <c:pt idx="25">
                  <c:v>6.7587064676616917</c:v>
                </c:pt>
                <c:pt idx="26">
                  <c:v>5.5191698253899215</c:v>
                </c:pt>
                <c:pt idx="27">
                  <c:v>5.7293540981572253</c:v>
                </c:pt>
                <c:pt idx="28">
                  <c:v>6.5902188061736808</c:v>
                </c:pt>
                <c:pt idx="29">
                  <c:v>6.2245087708423732</c:v>
                </c:pt>
                <c:pt idx="30">
                  <c:v>4.7554617676266133</c:v>
                </c:pt>
                <c:pt idx="31">
                  <c:v>4.629837003857161</c:v>
                </c:pt>
                <c:pt idx="32">
                  <c:v>5.2734642968506389</c:v>
                </c:pt>
                <c:pt idx="33">
                  <c:v>5.5445792172064525</c:v>
                </c:pt>
                <c:pt idx="34">
                  <c:v>5.844725950081525</c:v>
                </c:pt>
                <c:pt idx="35">
                  <c:v>5.8178158027176652</c:v>
                </c:pt>
                <c:pt idx="36">
                  <c:v>4.4920594907990923</c:v>
                </c:pt>
                <c:pt idx="37">
                  <c:v>4.6365298530987955</c:v>
                </c:pt>
                <c:pt idx="38">
                  <c:v>6.082513247539743</c:v>
                </c:pt>
                <c:pt idx="39">
                  <c:v>5.4136951719785422</c:v>
                </c:pt>
                <c:pt idx="40">
                  <c:v>4.6314325452016689</c:v>
                </c:pt>
                <c:pt idx="41">
                  <c:v>4.0960344609147343</c:v>
                </c:pt>
                <c:pt idx="42">
                  <c:v>3.7986415285977273</c:v>
                </c:pt>
                <c:pt idx="43">
                  <c:v>3.5756610385473082</c:v>
                </c:pt>
                <c:pt idx="44">
                  <c:v>3.1113956466069141</c:v>
                </c:pt>
                <c:pt idx="45">
                  <c:v>3.4074332191307444</c:v>
                </c:pt>
                <c:pt idx="46">
                  <c:v>3.3348384639446285</c:v>
                </c:pt>
                <c:pt idx="47">
                  <c:v>2.9832840271651326</c:v>
                </c:pt>
                <c:pt idx="48">
                  <c:v>3.3570265029745645</c:v>
                </c:pt>
                <c:pt idx="49">
                  <c:v>2.2426229839780136</c:v>
                </c:pt>
                <c:pt idx="50">
                  <c:v>1.9584545829851077</c:v>
                </c:pt>
                <c:pt idx="51">
                  <c:v>1.4594193040801677</c:v>
                </c:pt>
                <c:pt idx="52">
                  <c:v>1.0182383352365436</c:v>
                </c:pt>
                <c:pt idx="53">
                  <c:v>-0.11459169546509593</c:v>
                </c:pt>
                <c:pt idx="54">
                  <c:v>-0.79531460284598365</c:v>
                </c:pt>
                <c:pt idx="55">
                  <c:v>-0.66224138946676547</c:v>
                </c:pt>
                <c:pt idx="56">
                  <c:v>-0.98088573238539145</c:v>
                </c:pt>
                <c:pt idx="57">
                  <c:v>-1.5585338393100858</c:v>
                </c:pt>
                <c:pt idx="58">
                  <c:v>-1.5678277295144498</c:v>
                </c:pt>
                <c:pt idx="59">
                  <c:v>-1.7705881916244126</c:v>
                </c:pt>
                <c:pt idx="60">
                  <c:v>-2.3385184928557643</c:v>
                </c:pt>
                <c:pt idx="61">
                  <c:v>-2.5233087396326539</c:v>
                </c:pt>
                <c:pt idx="62">
                  <c:v>-2.1204040643964488</c:v>
                </c:pt>
                <c:pt idx="63">
                  <c:v>-2.2404359767306072</c:v>
                </c:pt>
                <c:pt idx="64">
                  <c:v>-2.566305482932032</c:v>
                </c:pt>
                <c:pt idx="65">
                  <c:v>-2.9233276864160818</c:v>
                </c:pt>
                <c:pt idx="66">
                  <c:v>-2.5419429837997365</c:v>
                </c:pt>
                <c:pt idx="67">
                  <c:v>-3.3043250066068022</c:v>
                </c:pt>
                <c:pt idx="68">
                  <c:v>-3.3638664169902928</c:v>
                </c:pt>
                <c:pt idx="69">
                  <c:v>-3.2730951943615283</c:v>
                </c:pt>
                <c:pt idx="70">
                  <c:v>-3.5405417176043805</c:v>
                </c:pt>
                <c:pt idx="71">
                  <c:v>-3.3089659756767129</c:v>
                </c:pt>
                <c:pt idx="72">
                  <c:v>-4.0174116355827536</c:v>
                </c:pt>
                <c:pt idx="73">
                  <c:v>-3.3630789555059897</c:v>
                </c:pt>
                <c:pt idx="74">
                  <c:v>-2.799962553692291</c:v>
                </c:pt>
                <c:pt idx="75">
                  <c:v>-2.9485630144848916</c:v>
                </c:pt>
                <c:pt idx="76">
                  <c:v>-2.5707375240780346</c:v>
                </c:pt>
                <c:pt idx="77">
                  <c:v>-2.8695691162623862</c:v>
                </c:pt>
                <c:pt idx="78">
                  <c:v>-1.7439492351156889</c:v>
                </c:pt>
                <c:pt idx="79">
                  <c:v>-2.6036031756921978</c:v>
                </c:pt>
                <c:pt idx="80">
                  <c:v>-1.9785786199180804</c:v>
                </c:pt>
                <c:pt idx="81">
                  <c:v>-1.9327918200456304</c:v>
                </c:pt>
                <c:pt idx="82">
                  <c:v>-2.2069353314231703</c:v>
                </c:pt>
                <c:pt idx="83">
                  <c:v>-2.232829737665174</c:v>
                </c:pt>
                <c:pt idx="84">
                  <c:v>-2.2723340511399148</c:v>
                </c:pt>
                <c:pt idx="85">
                  <c:v>-2.4687376570140187</c:v>
                </c:pt>
                <c:pt idx="86">
                  <c:v>-3.1651869810094388</c:v>
                </c:pt>
                <c:pt idx="87">
                  <c:v>-3.0803864321807937</c:v>
                </c:pt>
                <c:pt idx="88">
                  <c:v>-3.2487318768335198</c:v>
                </c:pt>
                <c:pt idx="89">
                  <c:v>-4.8172513795010099</c:v>
                </c:pt>
                <c:pt idx="90">
                  <c:v>-4.4179200536631686</c:v>
                </c:pt>
                <c:pt idx="91">
                  <c:v>-5.3178747391845889</c:v>
                </c:pt>
                <c:pt idx="92">
                  <c:v>-4.8976672088839068</c:v>
                </c:pt>
                <c:pt idx="93">
                  <c:v>-5.3741336273853735</c:v>
                </c:pt>
                <c:pt idx="94">
                  <c:v>-6.656998635067529</c:v>
                </c:pt>
                <c:pt idx="95">
                  <c:v>-7.2494699187595399</c:v>
                </c:pt>
                <c:pt idx="96">
                  <c:v>-7.7902588532426469</c:v>
                </c:pt>
                <c:pt idx="97">
                  <c:v>-7.0711768232937011</c:v>
                </c:pt>
                <c:pt idx="98">
                  <c:v>-6.8769246383630547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barChart>
        <c:barDir val="col"/>
        <c:grouping val="stacked"/>
        <c:varyColors val="0"/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0.80059084194977848</c:v>
                </c:pt>
                <c:pt idx="1">
                  <c:v>-1.5261457109283196</c:v>
                </c:pt>
                <c:pt idx="2">
                  <c:v>0.97137014314928427</c:v>
                </c:pt>
                <c:pt idx="3">
                  <c:v>-1.1911679256246368</c:v>
                </c:pt>
                <c:pt idx="4">
                  <c:v>-2.1742271019936434</c:v>
                </c:pt>
                <c:pt idx="5">
                  <c:v>-3.4353448275862069</c:v>
                </c:pt>
                <c:pt idx="6">
                  <c:v>-2.4935842600513261</c:v>
                </c:pt>
                <c:pt idx="7">
                  <c:v>-1.1559139784946237</c:v>
                </c:pt>
                <c:pt idx="8">
                  <c:v>-0.53355798932884024</c:v>
                </c:pt>
                <c:pt idx="9">
                  <c:v>0.90161649944258637</c:v>
                </c:pt>
                <c:pt idx="10">
                  <c:v>-5.9474412171507604E-2</c:v>
                </c:pt>
                <c:pt idx="11">
                  <c:v>-1.4923119165293794</c:v>
                </c:pt>
                <c:pt idx="12">
                  <c:v>-1.1815208503679477</c:v>
                </c:pt>
                <c:pt idx="13">
                  <c:v>0.46401515151515149</c:v>
                </c:pt>
                <c:pt idx="14">
                  <c:v>-0.67418748321246302</c:v>
                </c:pt>
                <c:pt idx="15">
                  <c:v>-0.84399999999999997</c:v>
                </c:pt>
                <c:pt idx="16">
                  <c:v>-0.90415673815197251</c:v>
                </c:pt>
                <c:pt idx="17">
                  <c:v>1.5759726603575184</c:v>
                </c:pt>
                <c:pt idx="18">
                  <c:v>0.12659879926912032</c:v>
                </c:pt>
                <c:pt idx="19">
                  <c:v>2.3652151373768793</c:v>
                </c:pt>
                <c:pt idx="20">
                  <c:v>1.7425997425997426</c:v>
                </c:pt>
                <c:pt idx="21">
                  <c:v>0.11247443762781185</c:v>
                </c:pt>
                <c:pt idx="22">
                  <c:v>-0.17263264788017263</c:v>
                </c:pt>
                <c:pt idx="23">
                  <c:v>-0.42486132123045889</c:v>
                </c:pt>
                <c:pt idx="24">
                  <c:v>-0.68494866015527167</c:v>
                </c:pt>
                <c:pt idx="25">
                  <c:v>-1.0211442786069651</c:v>
                </c:pt>
                <c:pt idx="26">
                  <c:v>-0.14167650531286896</c:v>
                </c:pt>
                <c:pt idx="27">
                  <c:v>-1.04237761369982</c:v>
                </c:pt>
                <c:pt idx="28">
                  <c:v>-2.2215335027583216</c:v>
                </c:pt>
                <c:pt idx="29">
                  <c:v>-2.8946879067749332</c:v>
                </c:pt>
                <c:pt idx="30">
                  <c:v>-3.3440913604766633</c:v>
                </c:pt>
                <c:pt idx="31">
                  <c:v>-4.1868856538509398</c:v>
                </c:pt>
                <c:pt idx="32">
                  <c:v>-4.853133769878391</c:v>
                </c:pt>
                <c:pt idx="33">
                  <c:v>-5.5695885957233964</c:v>
                </c:pt>
                <c:pt idx="34">
                  <c:v>-6.2874702119653829</c:v>
                </c:pt>
                <c:pt idx="35">
                  <c:v>-15.53472571716155</c:v>
                </c:pt>
                <c:pt idx="36">
                  <c:v>-7.6002016637257377</c:v>
                </c:pt>
                <c:pt idx="37">
                  <c:v>-7.2807515289073832</c:v>
                </c:pt>
                <c:pt idx="38">
                  <c:v>-6.0673732021196063</c:v>
                </c:pt>
                <c:pt idx="39">
                  <c:v>-3.953297570211423</c:v>
                </c:pt>
                <c:pt idx="40">
                  <c:v>-4.6744215450752309</c:v>
                </c:pt>
                <c:pt idx="41">
                  <c:v>-5.3756493095147597</c:v>
                </c:pt>
                <c:pt idx="42">
                  <c:v>-4.8651050593537741</c:v>
                </c:pt>
                <c:pt idx="43">
                  <c:v>-4.1580121057661676</c:v>
                </c:pt>
                <c:pt idx="44">
                  <c:v>-4.0115236875800253</c:v>
                </c:pt>
                <c:pt idx="45">
                  <c:v>-3.0962638459120124</c:v>
                </c:pt>
                <c:pt idx="46">
                  <c:v>1.6070427266543643</c:v>
                </c:pt>
                <c:pt idx="47">
                  <c:v>2.5412213833111132</c:v>
                </c:pt>
                <c:pt idx="48">
                  <c:v>1.7827055956371363</c:v>
                </c:pt>
                <c:pt idx="49">
                  <c:v>1.7483357310268279</c:v>
                </c:pt>
                <c:pt idx="50">
                  <c:v>2.0390079848559606</c:v>
                </c:pt>
                <c:pt idx="51">
                  <c:v>1.9998056615187865</c:v>
                </c:pt>
                <c:pt idx="52">
                  <c:v>1.9027938460923386</c:v>
                </c:pt>
                <c:pt idx="53">
                  <c:v>2.716570519667111</c:v>
                </c:pt>
                <c:pt idx="54">
                  <c:v>2.4182534642785689</c:v>
                </c:pt>
                <c:pt idx="55">
                  <c:v>1.6667648453994997</c:v>
                </c:pt>
                <c:pt idx="56">
                  <c:v>3.258472679174198</c:v>
                </c:pt>
                <c:pt idx="57">
                  <c:v>4.1445363733202276</c:v>
                </c:pt>
                <c:pt idx="58">
                  <c:v>2.2335667338386598</c:v>
                </c:pt>
                <c:pt idx="59">
                  <c:v>3.1823569733459043</c:v>
                </c:pt>
                <c:pt idx="60">
                  <c:v>2.6998134134451202</c:v>
                </c:pt>
                <c:pt idx="61">
                  <c:v>1.6496177292448884</c:v>
                </c:pt>
                <c:pt idx="62">
                  <c:v>2.6808142401091626</c:v>
                </c:pt>
                <c:pt idx="63">
                  <c:v>2.9201049161690151</c:v>
                </c:pt>
                <c:pt idx="64">
                  <c:v>2.8650288724796757</c:v>
                </c:pt>
                <c:pt idx="65">
                  <c:v>2.5768683528509535</c:v>
                </c:pt>
                <c:pt idx="66">
                  <c:v>0.73348985226035068</c:v>
                </c:pt>
                <c:pt idx="67">
                  <c:v>3.951144778593592</c:v>
                </c:pt>
                <c:pt idx="68">
                  <c:v>3.3724759471251855</c:v>
                </c:pt>
                <c:pt idx="69">
                  <c:v>2.397075346921675</c:v>
                </c:pt>
                <c:pt idx="70">
                  <c:v>3.1541000540404931</c:v>
                </c:pt>
                <c:pt idx="71">
                  <c:v>2.4936602635787879</c:v>
                </c:pt>
                <c:pt idx="72">
                  <c:v>2.6473117136210056</c:v>
                </c:pt>
                <c:pt idx="73">
                  <c:v>2.8788053445753121</c:v>
                </c:pt>
                <c:pt idx="74">
                  <c:v>3.8151465451525874</c:v>
                </c:pt>
                <c:pt idx="75">
                  <c:v>2.7511848742955536</c:v>
                </c:pt>
                <c:pt idx="76">
                  <c:v>2.874881118475999</c:v>
                </c:pt>
                <c:pt idx="77">
                  <c:v>2.3769597513040099</c:v>
                </c:pt>
                <c:pt idx="78">
                  <c:v>1.5642337885139366</c:v>
                </c:pt>
                <c:pt idx="79">
                  <c:v>2.587184056566211</c:v>
                </c:pt>
                <c:pt idx="80">
                  <c:v>1.3357738913951662</c:v>
                </c:pt>
                <c:pt idx="81">
                  <c:v>1.7639183276897585</c:v>
                </c:pt>
                <c:pt idx="82">
                  <c:v>1.6149143569657896</c:v>
                </c:pt>
                <c:pt idx="83">
                  <c:v>1.278493372632648</c:v>
                </c:pt>
                <c:pt idx="84">
                  <c:v>1.2376105099958465</c:v>
                </c:pt>
                <c:pt idx="85">
                  <c:v>0.23260295630491662</c:v>
                </c:pt>
                <c:pt idx="86">
                  <c:v>1.1216112618743583</c:v>
                </c:pt>
                <c:pt idx="87">
                  <c:v>-0.18937261078157663</c:v>
                </c:pt>
                <c:pt idx="88">
                  <c:v>-1.0435933311128422</c:v>
                </c:pt>
                <c:pt idx="89">
                  <c:v>0.30016136494431217</c:v>
                </c:pt>
                <c:pt idx="90">
                  <c:v>0.1665643108203349</c:v>
                </c:pt>
                <c:pt idx="91">
                  <c:v>5.1210007118190987E-2</c:v>
                </c:pt>
                <c:pt idx="92">
                  <c:v>0.24682597226293138</c:v>
                </c:pt>
                <c:pt idx="93">
                  <c:v>0.10665694138857017</c:v>
                </c:pt>
                <c:pt idx="94">
                  <c:v>0.49434869559355549</c:v>
                </c:pt>
                <c:pt idx="95">
                  <c:v>0.34565472572645489</c:v>
                </c:pt>
                <c:pt idx="96">
                  <c:v>0.41044321453995086</c:v>
                </c:pt>
                <c:pt idx="97">
                  <c:v>-0.47382968455227481</c:v>
                </c:pt>
                <c:pt idx="98">
                  <c:v>0.748588622978268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-0.2274741506646972</c:v>
                </c:pt>
                <c:pt idx="1">
                  <c:v>0.1454171562867215</c:v>
                </c:pt>
                <c:pt idx="2">
                  <c:v>-1.1685655857434999E-2</c:v>
                </c:pt>
                <c:pt idx="3">
                  <c:v>-0.42562463683904705</c:v>
                </c:pt>
                <c:pt idx="4">
                  <c:v>-4.1144177983241841</c:v>
                </c:pt>
                <c:pt idx="5">
                  <c:v>-1.117816091954023</c:v>
                </c:pt>
                <c:pt idx="6">
                  <c:v>-0.15397775876817793</c:v>
                </c:pt>
                <c:pt idx="7">
                  <c:v>-0.11884550084889643</c:v>
                </c:pt>
                <c:pt idx="8">
                  <c:v>-4.352709912945802E-2</c:v>
                </c:pt>
                <c:pt idx="9">
                  <c:v>-4.180602006688963E-3</c:v>
                </c:pt>
                <c:pt idx="10">
                  <c:v>6.3623789764868599E-2</c:v>
                </c:pt>
                <c:pt idx="11">
                  <c:v>6.0406370126304232E-2</c:v>
                </c:pt>
                <c:pt idx="12">
                  <c:v>7.2226764786045242E-2</c:v>
                </c:pt>
                <c:pt idx="13">
                  <c:v>1.7451298701298701</c:v>
                </c:pt>
                <c:pt idx="14">
                  <c:v>0.76819769003491811</c:v>
                </c:pt>
                <c:pt idx="15">
                  <c:v>0.73866666666666669</c:v>
                </c:pt>
                <c:pt idx="16">
                  <c:v>0.49113052687317976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-1.6164736164736164</c:v>
                </c:pt>
                <c:pt idx="21">
                  <c:v>-1.9427402862985685</c:v>
                </c:pt>
                <c:pt idx="22">
                  <c:v>-0.94821020563594816</c:v>
                </c:pt>
                <c:pt idx="23">
                  <c:v>0.34795763993948564</c:v>
                </c:pt>
                <c:pt idx="24">
                  <c:v>-1.1269722013523666E-2</c:v>
                </c:pt>
                <c:pt idx="25">
                  <c:v>-1.3059701492537314</c:v>
                </c:pt>
                <c:pt idx="26">
                  <c:v>-1.4615050021748586</c:v>
                </c:pt>
                <c:pt idx="27">
                  <c:v>-0.77806043308307993</c:v>
                </c:pt>
                <c:pt idx="28">
                  <c:v>-0.76861092171325851</c:v>
                </c:pt>
                <c:pt idx="29">
                  <c:v>-1.2533316804066199</c:v>
                </c:pt>
                <c:pt idx="30">
                  <c:v>-1.6943892750744787</c:v>
                </c:pt>
                <c:pt idx="31">
                  <c:v>-2.0729127783999006</c:v>
                </c:pt>
                <c:pt idx="32">
                  <c:v>-2.0567508574992206</c:v>
                </c:pt>
                <c:pt idx="33">
                  <c:v>-1.0228835813430037</c:v>
                </c:pt>
                <c:pt idx="34">
                  <c:v>-2.0581964128935155</c:v>
                </c:pt>
                <c:pt idx="35">
                  <c:v>-1.7564167086059386</c:v>
                </c:pt>
                <c:pt idx="36">
                  <c:v>-1.5502898916057475</c:v>
                </c:pt>
                <c:pt idx="37">
                  <c:v>-0.2030136813567871</c:v>
                </c:pt>
                <c:pt idx="38">
                  <c:v>0.15392379510471865</c:v>
                </c:pt>
                <c:pt idx="39">
                  <c:v>-0.29409908488482173</c:v>
                </c:pt>
                <c:pt idx="40">
                  <c:v>8.9771146794790743E-2</c:v>
                </c:pt>
                <c:pt idx="41">
                  <c:v>0.61826935259090332</c:v>
                </c:pt>
                <c:pt idx="42">
                  <c:v>0.68431409890179651</c:v>
                </c:pt>
                <c:pt idx="43">
                  <c:v>1.1086333227142402</c:v>
                </c:pt>
                <c:pt idx="44">
                  <c:v>1.0653008962868118</c:v>
                </c:pt>
                <c:pt idx="45">
                  <c:v>0.77149431376545163</c:v>
                </c:pt>
                <c:pt idx="46">
                  <c:v>1.1548612400178047</c:v>
                </c:pt>
                <c:pt idx="47">
                  <c:v>1.0566063770730469</c:v>
                </c:pt>
                <c:pt idx="48">
                  <c:v>1.236331108022048</c:v>
                </c:pt>
                <c:pt idx="49">
                  <c:v>1.255312639847896</c:v>
                </c:pt>
                <c:pt idx="50">
                  <c:v>1.2158529094881838</c:v>
                </c:pt>
                <c:pt idx="51">
                  <c:v>0.83502857089123006</c:v>
                </c:pt>
                <c:pt idx="52">
                  <c:v>0.5072451093325604</c:v>
                </c:pt>
                <c:pt idx="53">
                  <c:v>0.41726323892181671</c:v>
                </c:pt>
                <c:pt idx="54">
                  <c:v>0.4809167989084307</c:v>
                </c:pt>
                <c:pt idx="55">
                  <c:v>0.52954508109046605</c:v>
                </c:pt>
                <c:pt idx="56">
                  <c:v>0.2130206388513729</c:v>
                </c:pt>
                <c:pt idx="57">
                  <c:v>0.18444919941001015</c:v>
                </c:pt>
                <c:pt idx="58">
                  <c:v>0.18066523165675585</c:v>
                </c:pt>
                <c:pt idx="59">
                  <c:v>0.19673202129160139</c:v>
                </c:pt>
                <c:pt idx="60">
                  <c:v>-0.1484773646257628</c:v>
                </c:pt>
                <c:pt idx="61">
                  <c:v>0.20419124180450607</c:v>
                </c:pt>
                <c:pt idx="62">
                  <c:v>9.2783141674290345E-2</c:v>
                </c:pt>
                <c:pt idx="63">
                  <c:v>-0.30894042701745822</c:v>
                </c:pt>
                <c:pt idx="64">
                  <c:v>0.13578335888529269</c:v>
                </c:pt>
                <c:pt idx="65">
                  <c:v>0.19603926703507255</c:v>
                </c:pt>
                <c:pt idx="66">
                  <c:v>1.0429116218693391</c:v>
                </c:pt>
                <c:pt idx="67">
                  <c:v>1.2837832426861624</c:v>
                </c:pt>
                <c:pt idx="68">
                  <c:v>1.4808391832015768</c:v>
                </c:pt>
                <c:pt idx="69">
                  <c:v>1.4915681553884743</c:v>
                </c:pt>
                <c:pt idx="70">
                  <c:v>2.7676583904766052</c:v>
                </c:pt>
                <c:pt idx="71">
                  <c:v>2.7042196967332073</c:v>
                </c:pt>
                <c:pt idx="72">
                  <c:v>2.703533476698829</c:v>
                </c:pt>
                <c:pt idx="73">
                  <c:v>3.0471422672665804</c:v>
                </c:pt>
                <c:pt idx="74">
                  <c:v>3.0601414449168463</c:v>
                </c:pt>
                <c:pt idx="75">
                  <c:v>2.6058758140334648</c:v>
                </c:pt>
                <c:pt idx="76">
                  <c:v>5.4407909664524787</c:v>
                </c:pt>
                <c:pt idx="77">
                  <c:v>13.469040039456575</c:v>
                </c:pt>
                <c:pt idx="78">
                  <c:v>9.6206880855161767</c:v>
                </c:pt>
                <c:pt idx="79">
                  <c:v>6.7963425239352642</c:v>
                </c:pt>
                <c:pt idx="80">
                  <c:v>4.4366359030356479</c:v>
                </c:pt>
                <c:pt idx="81">
                  <c:v>13.460142674967686</c:v>
                </c:pt>
                <c:pt idx="82">
                  <c:v>11.268970672103812</c:v>
                </c:pt>
                <c:pt idx="83">
                  <c:v>6.9580415022977178</c:v>
                </c:pt>
                <c:pt idx="84">
                  <c:v>6.1215507101889273</c:v>
                </c:pt>
                <c:pt idx="85">
                  <c:v>3.3115019914521224</c:v>
                </c:pt>
                <c:pt idx="86">
                  <c:v>4.6625380156117071</c:v>
                </c:pt>
                <c:pt idx="87">
                  <c:v>2.5492466835981467</c:v>
                </c:pt>
                <c:pt idx="88">
                  <c:v>1.1233512713808852E-2</c:v>
                </c:pt>
                <c:pt idx="89">
                  <c:v>-0.2177862535122265</c:v>
                </c:pt>
                <c:pt idx="90">
                  <c:v>0.73877503846842418</c:v>
                </c:pt>
                <c:pt idx="91">
                  <c:v>0.12859401787456848</c:v>
                </c:pt>
                <c:pt idx="92">
                  <c:v>1.5278070597941631</c:v>
                </c:pt>
                <c:pt idx="93">
                  <c:v>3.0448836493188578</c:v>
                </c:pt>
                <c:pt idx="94">
                  <c:v>1.7745850611050711</c:v>
                </c:pt>
                <c:pt idx="95">
                  <c:v>2.9531440661058865</c:v>
                </c:pt>
                <c:pt idx="96">
                  <c:v>4.7270931583663662</c:v>
                </c:pt>
                <c:pt idx="97">
                  <c:v>5.0003656093245006</c:v>
                </c:pt>
                <c:pt idx="98">
                  <c:v>4.7895591833813329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244035360"/>
        <c:axId val="1244013280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12.211225997045791</c:v>
                </c:pt>
                <c:pt idx="1">
                  <c:v>11.214747356051705</c:v>
                </c:pt>
                <c:pt idx="2">
                  <c:v>11.484078293894244</c:v>
                </c:pt>
                <c:pt idx="3">
                  <c:v>7.13102847181871</c:v>
                </c:pt>
                <c:pt idx="4">
                  <c:v>6.9893094481363756</c:v>
                </c:pt>
                <c:pt idx="5">
                  <c:v>7.2643678160919549</c:v>
                </c:pt>
                <c:pt idx="6">
                  <c:v>5.0014257199885943</c:v>
                </c:pt>
                <c:pt idx="7">
                  <c:v>9.3406904357668363</c:v>
                </c:pt>
                <c:pt idx="8">
                  <c:v>10.154450996910979</c:v>
                </c:pt>
                <c:pt idx="9">
                  <c:v>10.510033444816052</c:v>
                </c:pt>
                <c:pt idx="10">
                  <c:v>7.8423236514522818</c:v>
                </c:pt>
                <c:pt idx="11">
                  <c:v>7.1677649643053263</c:v>
                </c:pt>
                <c:pt idx="12">
                  <c:v>9.242300354319978</c:v>
                </c:pt>
                <c:pt idx="13">
                  <c:v>12.12391774891775</c:v>
                </c:pt>
                <c:pt idx="14">
                  <c:v>9.0652699435938757</c:v>
                </c:pt>
                <c:pt idx="15">
                  <c:v>7.0520000000000005</c:v>
                </c:pt>
                <c:pt idx="16">
                  <c:v>5.2607889859676993</c:v>
                </c:pt>
                <c:pt idx="17">
                  <c:v>8.2689274447949526</c:v>
                </c:pt>
                <c:pt idx="18">
                  <c:v>1.7619420516836337</c:v>
                </c:pt>
                <c:pt idx="19">
                  <c:v>7.179885951270089</c:v>
                </c:pt>
                <c:pt idx="20">
                  <c:v>8.1685971685971683</c:v>
                </c:pt>
                <c:pt idx="21">
                  <c:v>6.8532719836400817</c:v>
                </c:pt>
                <c:pt idx="22">
                  <c:v>9.5646103071845641</c:v>
                </c:pt>
                <c:pt idx="23">
                  <c:v>8.5337871911245582</c:v>
                </c:pt>
                <c:pt idx="24">
                  <c:v>7.2426746806912101</c:v>
                </c:pt>
                <c:pt idx="25">
                  <c:v>4.4315920398009947</c:v>
                </c:pt>
                <c:pt idx="26">
                  <c:v>3.9159883179021939</c:v>
                </c:pt>
                <c:pt idx="27">
                  <c:v>3.9089160513743253</c:v>
                </c:pt>
                <c:pt idx="28">
                  <c:v>3.6000743817021013</c:v>
                </c:pt>
                <c:pt idx="29">
                  <c:v>2.0764891836608204</c:v>
                </c:pt>
                <c:pt idx="30">
                  <c:v>-0.28301886792452868</c:v>
                </c:pt>
                <c:pt idx="31">
                  <c:v>-1.6299614283936794</c:v>
                </c:pt>
                <c:pt idx="32">
                  <c:v>-1.6364203305269727</c:v>
                </c:pt>
                <c:pt idx="33">
                  <c:v>-1.0478929598599476</c:v>
                </c:pt>
                <c:pt idx="34">
                  <c:v>-2.5009406747773735</c:v>
                </c:pt>
                <c:pt idx="35">
                  <c:v>-11.473326623049823</c:v>
                </c:pt>
                <c:pt idx="36">
                  <c:v>-4.6584320645323931</c:v>
                </c:pt>
                <c:pt idx="37">
                  <c:v>-2.847235357165375</c:v>
                </c:pt>
                <c:pt idx="38">
                  <c:v>0.16906384052485535</c:v>
                </c:pt>
                <c:pt idx="39">
                  <c:v>1.1662985168822975</c:v>
                </c:pt>
                <c:pt idx="40">
                  <c:v>4.678214692122877E-2</c:v>
                </c:pt>
                <c:pt idx="41">
                  <c:v>-0.66134549600912207</c:v>
                </c:pt>
                <c:pt idx="42">
                  <c:v>-0.38214943185425032</c:v>
                </c:pt>
                <c:pt idx="43">
                  <c:v>0.52628225549538077</c:v>
                </c:pt>
                <c:pt idx="44">
                  <c:v>0.16517285531370063</c:v>
                </c:pt>
                <c:pt idx="45">
                  <c:v>1.0826636869841835</c:v>
                </c:pt>
                <c:pt idx="46">
                  <c:v>6.0967424306167981</c:v>
                </c:pt>
                <c:pt idx="47">
                  <c:v>6.5811117875492933</c:v>
                </c:pt>
                <c:pt idx="48">
                  <c:v>6.3760632066337486</c:v>
                </c:pt>
                <c:pt idx="49">
                  <c:v>5.2462713548527375</c:v>
                </c:pt>
                <c:pt idx="50">
                  <c:v>5.2133154773292514</c:v>
                </c:pt>
                <c:pt idx="51">
                  <c:v>4.2942535364901842</c:v>
                </c:pt>
                <c:pt idx="52">
                  <c:v>3.4282772906614425</c:v>
                </c:pt>
                <c:pt idx="53">
                  <c:v>3.0192420631238317</c:v>
                </c:pt>
                <c:pt idx="54">
                  <c:v>2.1038556603410159</c:v>
                </c:pt>
                <c:pt idx="55">
                  <c:v>1.5340685370232001</c:v>
                </c:pt>
                <c:pt idx="56">
                  <c:v>2.4906075856401797</c:v>
                </c:pt>
                <c:pt idx="57">
                  <c:v>2.7704517334201517</c:v>
                </c:pt>
                <c:pt idx="58">
                  <c:v>0.84640423598096581</c:v>
                </c:pt>
                <c:pt idx="59">
                  <c:v>1.6085008030130932</c:v>
                </c:pt>
                <c:pt idx="60">
                  <c:v>0.21281755596359306</c:v>
                </c:pt>
                <c:pt idx="61">
                  <c:v>-0.66949976858325944</c:v>
                </c:pt>
                <c:pt idx="62">
                  <c:v>0.65319331738700415</c:v>
                </c:pt>
                <c:pt idx="63">
                  <c:v>0.37072851242094967</c:v>
                </c:pt>
                <c:pt idx="64">
                  <c:v>0.43450674843293646</c:v>
                </c:pt>
                <c:pt idx="65">
                  <c:v>-0.15042006653005571</c:v>
                </c:pt>
                <c:pt idx="66">
                  <c:v>-0.76554150967004664</c:v>
                </c:pt>
                <c:pt idx="67">
                  <c:v>1.9306030146729523</c:v>
                </c:pt>
                <c:pt idx="68">
                  <c:v>1.4894487133364696</c:v>
                </c:pt>
                <c:pt idx="69">
                  <c:v>0.61554830794862103</c:v>
                </c:pt>
                <c:pt idx="70">
                  <c:v>2.3812167269127178</c:v>
                </c:pt>
                <c:pt idx="71">
                  <c:v>1.8889139846352823</c:v>
                </c:pt>
                <c:pt idx="72">
                  <c:v>1.333433554737081</c:v>
                </c:pt>
                <c:pt idx="73">
                  <c:v>2.5628686563359029</c:v>
                </c:pt>
                <c:pt idx="74">
                  <c:v>4.0753254363771427</c:v>
                </c:pt>
                <c:pt idx="75">
                  <c:v>2.4084976738441268</c:v>
                </c:pt>
                <c:pt idx="76">
                  <c:v>5.7449345608504432</c:v>
                </c:pt>
                <c:pt idx="77">
                  <c:v>12.976430674498198</c:v>
                </c:pt>
                <c:pt idx="78">
                  <c:v>9.440972638914424</c:v>
                </c:pt>
                <c:pt idx="79">
                  <c:v>6.7799234048092778</c:v>
                </c:pt>
                <c:pt idx="80">
                  <c:v>3.793831174512734</c:v>
                </c:pt>
                <c:pt idx="81">
                  <c:v>13.291269182611815</c:v>
                </c:pt>
                <c:pt idx="82">
                  <c:v>10.676949697646432</c:v>
                </c:pt>
                <c:pt idx="83">
                  <c:v>6.0037051372651913</c:v>
                </c:pt>
                <c:pt idx="84">
                  <c:v>5.0868271690448594</c:v>
                </c:pt>
                <c:pt idx="85">
                  <c:v>1.0753672907430203</c:v>
                </c:pt>
                <c:pt idx="86">
                  <c:v>2.6189622964766266</c:v>
                </c:pt>
                <c:pt idx="87">
                  <c:v>-0.72051235936422353</c:v>
                </c:pt>
                <c:pt idx="88">
                  <c:v>-4.2810916952325533</c:v>
                </c:pt>
                <c:pt idx="89">
                  <c:v>-4.7348762680689243</c:v>
                </c:pt>
                <c:pt idx="90">
                  <c:v>-3.5125807043744093</c:v>
                </c:pt>
                <c:pt idx="91">
                  <c:v>-5.13807071419183</c:v>
                </c:pt>
                <c:pt idx="92">
                  <c:v>-3.1230341768268119</c:v>
                </c:pt>
                <c:pt idx="93">
                  <c:v>-2.2225930366779458</c:v>
                </c:pt>
                <c:pt idx="94">
                  <c:v>-4.388064878368902</c:v>
                </c:pt>
                <c:pt idx="95">
                  <c:v>-3.9506711269271988</c:v>
                </c:pt>
                <c:pt idx="96">
                  <c:v>-2.6527224803363296</c:v>
                </c:pt>
                <c:pt idx="97">
                  <c:v>-2.5446408985214752</c:v>
                </c:pt>
                <c:pt idx="98">
                  <c:v>-1.3387768320034539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valAx>
        <c:axId val="1244013280"/>
        <c:scaling>
          <c:orientation val="minMax"/>
          <c:max val="15"/>
          <c:min val="-15"/>
        </c:scaling>
        <c:delete val="1"/>
        <c:axPos val="r"/>
        <c:numFmt formatCode="#,##0.00" sourceLinked="1"/>
        <c:majorTickMark val="out"/>
        <c:minorTickMark val="none"/>
        <c:tickLblPos val="nextTo"/>
        <c:crossAx val="1244035360"/>
        <c:crosses val="max"/>
        <c:crossBetween val="between"/>
      </c:valAx>
      <c:catAx>
        <c:axId val="124403536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244013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44162458683724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Umbria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-7.1283237995621436</c:v>
                </c:pt>
                <c:pt idx="1">
                  <c:v>4.1466432634045223</c:v>
                </c:pt>
                <c:pt idx="2" formatCode="#,##0.0_ ;\-#,##0.0\ ">
                  <c:v>-4.3524851684387542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Umbria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19.107121123430101</c:v>
                </c:pt>
                <c:pt idx="2">
                  <c:v>21.319883434207576</c:v>
                </c:pt>
                <c:pt idx="3">
                  <c:v>21.566497547103992</c:v>
                </c:pt>
                <c:pt idx="4">
                  <c:v>22.23362477172455</c:v>
                </c:pt>
                <c:pt idx="5">
                  <c:v>24.200592018710715</c:v>
                </c:pt>
                <c:pt idx="6">
                  <c:v>24.723461388539995</c:v>
                </c:pt>
                <c:pt idx="8">
                  <c:v>35.415648512644808</c:v>
                </c:pt>
                <c:pt idx="9">
                  <c:v>50.815653470475993</c:v>
                </c:pt>
                <c:pt idx="10">
                  <c:v>61.092115465280337</c:v>
                </c:pt>
                <c:pt idx="11">
                  <c:v>86.612933174700331</c:v>
                </c:pt>
                <c:pt idx="12">
                  <c:v>142.4139211725381</c:v>
                </c:pt>
                <c:pt idx="13">
                  <c:v>186.27513059996835</c:v>
                </c:pt>
                <c:pt idx="14">
                  <c:v>182.26970684039088</c:v>
                </c:pt>
                <c:pt idx="15">
                  <c:v>222.83951219988478</c:v>
                </c:pt>
                <c:pt idx="16">
                  <c:v>247.38879168654898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Umbria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97.559161229933395</c:v>
                </c:pt>
                <c:pt idx="2">
                  <c:v>101.26820328705493</c:v>
                </c:pt>
                <c:pt idx="3">
                  <c:v>101.384432899724</c:v>
                </c:pt>
                <c:pt idx="4">
                  <c:v>100.95308942545481</c:v>
                </c:pt>
                <c:pt idx="5">
                  <c:v>103.19969415133954</c:v>
                </c:pt>
                <c:pt idx="6">
                  <c:v>105.32077005534204</c:v>
                </c:pt>
                <c:pt idx="7">
                  <c:v>106.68609041449979</c:v>
                </c:pt>
                <c:pt idx="8">
                  <c:v>112.07246605576087</c:v>
                </c:pt>
                <c:pt idx="9">
                  <c:v>116.56929136654995</c:v>
                </c:pt>
                <c:pt idx="10">
                  <c:v>118.67900257064071</c:v>
                </c:pt>
                <c:pt idx="11">
                  <c:v>120.21944253296255</c:v>
                </c:pt>
                <c:pt idx="12">
                  <c:v>123.74974822768645</c:v>
                </c:pt>
                <c:pt idx="13">
                  <c:v>123.23316850384147</c:v>
                </c:pt>
                <c:pt idx="14">
                  <c:v>126.29906886979138</c:v>
                </c:pt>
                <c:pt idx="15">
                  <c:v>129.8360451492461</c:v>
                </c:pt>
                <c:pt idx="16">
                  <c:v>130.06641086247933</c:v>
                </c:pt>
                <c:pt idx="17">
                  <c:v>133.3664280747071</c:v>
                </c:pt>
                <c:pt idx="18">
                  <c:v>135.13842837625239</c:v>
                </c:pt>
                <c:pt idx="19">
                  <c:v>139.10457698585896</c:v>
                </c:pt>
                <c:pt idx="20">
                  <c:v>142.93227920623178</c:v>
                </c:pt>
                <c:pt idx="21">
                  <c:v>145.53836226258704</c:v>
                </c:pt>
                <c:pt idx="22">
                  <c:v>144.60384913525914</c:v>
                </c:pt>
                <c:pt idx="23">
                  <c:v>145.10259657844142</c:v>
                </c:pt>
                <c:pt idx="24">
                  <c:v>146.95743775223315</c:v>
                </c:pt>
                <c:pt idx="25">
                  <c:v>146.85076594413499</c:v>
                </c:pt>
                <c:pt idx="26">
                  <c:v>149.75700531157489</c:v>
                </c:pt>
                <c:pt idx="27">
                  <c:v>151.20388355971465</c:v>
                </c:pt>
                <c:pt idx="28">
                  <c:v>148.72546623113644</c:v>
                </c:pt>
                <c:pt idx="29">
                  <c:v>137.46478163796726</c:v>
                </c:pt>
                <c:pt idx="30">
                  <c:v>139.75141667326264</c:v>
                </c:pt>
                <c:pt idx="31">
                  <c:v>139.11932946995765</c:v>
                </c:pt>
                <c:pt idx="32">
                  <c:v>132.81150771130291</c:v>
                </c:pt>
                <c:pt idx="33">
                  <c:v>129.04565244349763</c:v>
                </c:pt>
                <c:pt idx="34">
                  <c:v>125.39611483877809</c:v>
                </c:pt>
                <c:pt idx="35">
                  <c:v>129.03543918527546</c:v>
                </c:pt>
                <c:pt idx="36">
                  <c:v>127.91708740994862</c:v>
                </c:pt>
                <c:pt idx="37">
                  <c:v>129.9001617147519</c:v>
                </c:pt>
                <c:pt idx="38">
                  <c:v>132.28552491286155</c:v>
                </c:pt>
                <c:pt idx="39">
                  <c:v>131.69429074244522</c:v>
                </c:pt>
                <c:pt idx="40">
                  <c:v>119.03779419224709</c:v>
                </c:pt>
                <c:pt idx="41">
                  <c:v>129.14211099337359</c:v>
                </c:pt>
                <c:pt idx="42">
                  <c:v>133.99227384243187</c:v>
                </c:pt>
                <c:pt idx="43">
                  <c:v>137.05795351878442</c:v>
                </c:pt>
                <c:pt idx="44">
                  <c:v>138.16892905206194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274509311240972"/>
          <c:y val="1.197222222222223E-3"/>
          <c:w val="0.63263821891706218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dPt>
            <c:idx val="11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6E37-40F2-933B-12777D869A6F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0.20361931611731887"/>
              <c:y val="1.92947975841118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464968192186471E-2"/>
          <c:y val="4.8702405350016187E-2"/>
          <c:w val="0.70091080500378977"/>
          <c:h val="0.77315456800776616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14.226519337016574</c:v>
                </c:pt>
                <c:pt idx="1">
                  <c:v>12.898040235455399</c:v>
                </c:pt>
                <c:pt idx="3">
                  <c:v>0.37406483790523692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1BD-436F-85A1-A0A4D2181EEA}"/>
            </c:ext>
          </c:extLst>
        </c:ser>
        <c:ser>
          <c:idx val="6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78.038674033149164</c:v>
                </c:pt>
                <c:pt idx="1">
                  <c:v>76.896527268858904</c:v>
                </c:pt>
                <c:pt idx="3">
                  <c:v>15.710723192019952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1BD-436F-85A1-A0A4D2181EEA}"/>
            </c:ext>
          </c:extLst>
        </c:ser>
        <c:ser>
          <c:idx val="7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4.1436464088397784</c:v>
                </c:pt>
                <c:pt idx="1">
                  <c:v>5.9454859223186212</c:v>
                </c:pt>
                <c:pt idx="3">
                  <c:v>24.314214463840401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1BD-436F-85A1-A0A4D2181EEA}"/>
            </c:ext>
          </c:extLst>
        </c:ser>
        <c:ser>
          <c:idx val="8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2.9005524861878453</c:v>
                </c:pt>
                <c:pt idx="1">
                  <c:v>3.2623342237772155</c:v>
                </c:pt>
                <c:pt idx="3">
                  <c:v>41.271820448877804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1BD-436F-85A1-A0A4D2181EEA}"/>
            </c:ext>
          </c:extLst>
        </c:ser>
        <c:ser>
          <c:idx val="9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0.69060773480662985</c:v>
                </c:pt>
                <c:pt idx="1">
                  <c:v>0.99761234958984424</c:v>
                </c:pt>
                <c:pt idx="3">
                  <c:v>18.329177057356606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1BD-436F-85A1-A0A4D2181EEA}"/>
            </c:ext>
          </c:extLst>
        </c:ser>
        <c:ser>
          <c:idx val="0"/>
          <c:order val="5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14.226519337016574</c:v>
                </c:pt>
                <c:pt idx="1">
                  <c:v>12.898040235455399</c:v>
                </c:pt>
                <c:pt idx="3">
                  <c:v>0.37406483790523692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BD-436F-85A1-A0A4D2181EEA}"/>
            </c:ext>
          </c:extLst>
        </c:ser>
        <c:ser>
          <c:idx val="1"/>
          <c:order val="6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78.038674033149164</c:v>
                </c:pt>
                <c:pt idx="1">
                  <c:v>76.896527268858904</c:v>
                </c:pt>
                <c:pt idx="3">
                  <c:v>15.710723192019952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BD-436F-85A1-A0A4D2181EEA}"/>
            </c:ext>
          </c:extLst>
        </c:ser>
        <c:ser>
          <c:idx val="2"/>
          <c:order val="7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4.1436464088397784</c:v>
                </c:pt>
                <c:pt idx="1">
                  <c:v>5.9454859223186212</c:v>
                </c:pt>
                <c:pt idx="3">
                  <c:v>24.314214463840401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BD-436F-85A1-A0A4D2181EEA}"/>
            </c:ext>
          </c:extLst>
        </c:ser>
        <c:ser>
          <c:idx val="3"/>
          <c:order val="8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2.9005524861878453</c:v>
                </c:pt>
                <c:pt idx="1">
                  <c:v>3.2623342237772155</c:v>
                </c:pt>
                <c:pt idx="3">
                  <c:v>41.271820448877804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1BD-436F-85A1-A0A4D2181EEA}"/>
            </c:ext>
          </c:extLst>
        </c:ser>
        <c:ser>
          <c:idx val="4"/>
          <c:order val="9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0.69060773480662985</c:v>
                </c:pt>
                <c:pt idx="1">
                  <c:v>0.99761234958984424</c:v>
                </c:pt>
                <c:pt idx="3">
                  <c:v>18.329177057356606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1BD-436F-85A1-A0A4D2181E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</c:plotArea>
    <c:legend>
      <c:legendPos val="r"/>
      <c:layout>
        <c:manualLayout>
          <c:xMode val="edge"/>
          <c:yMode val="edge"/>
          <c:x val="0.8019503379499997"/>
          <c:y val="7.0658275379811106E-2"/>
          <c:w val="0.18734488439541716"/>
          <c:h val="0.714840891238960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54.2</c:v>
                </c:pt>
                <c:pt idx="1">
                  <c:v>53.8</c:v>
                </c:pt>
                <c:pt idx="3">
                  <c:v>69.099999999999994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5F-44F1-A911-A0CF4133F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74.2</c:v>
                </c:pt>
                <c:pt idx="1">
                  <c:v>74.599999999999994</c:v>
                </c:pt>
                <c:pt idx="3">
                  <c:v>75.3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5F-44F1-A911-A0CF4133F642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Umbria</c:v>
                  </c:pt>
                  <c:pt idx="1">
                    <c:v>Italia</c:v>
                  </c:pt>
                  <c:pt idx="3">
                    <c:v>Umbria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34.5</c:v>
                </c:pt>
                <c:pt idx="1">
                  <c:v>33.5</c:v>
                </c:pt>
                <c:pt idx="3" formatCode="0.0">
                  <c:v>63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5F-44F1-A911-A0CF4133F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Agric-Umb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81.099999999999994</c:v>
                </c:pt>
                <c:pt idx="1">
                  <c:v>79</c:v>
                </c:pt>
                <c:pt idx="2">
                  <c:v>77.3</c:v>
                </c:pt>
                <c:pt idx="4">
                  <c:v>73.7</c:v>
                </c:pt>
                <c:pt idx="5">
                  <c:v>72</c:v>
                </c:pt>
                <c:pt idx="6">
                  <c:v>70.5</c:v>
                </c:pt>
                <c:pt idx="7">
                  <c:v>67.3</c:v>
                </c:pt>
                <c:pt idx="8">
                  <c:v>65.099999999999994</c:v>
                </c:pt>
                <c:pt idx="10">
                  <c:v>56.3</c:v>
                </c:pt>
                <c:pt idx="11">
                  <c:v>40.700000000000003</c:v>
                </c:pt>
                <c:pt idx="12">
                  <c:v>20.7</c:v>
                </c:pt>
                <c:pt idx="13">
                  <c:v>10.7</c:v>
                </c:pt>
                <c:pt idx="14">
                  <c:v>7.5</c:v>
                </c:pt>
                <c:pt idx="15">
                  <c:v>5</c:v>
                </c:pt>
                <c:pt idx="16">
                  <c:v>4.9000000000000004</c:v>
                </c:pt>
                <c:pt idx="17">
                  <c:v>4.4000000000000004</c:v>
                </c:pt>
                <c:pt idx="18" formatCode="0.0">
                  <c:v>3.9628688788885631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Ind-Umb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10</c:v>
                </c:pt>
                <c:pt idx="1">
                  <c:v>11.4</c:v>
                </c:pt>
                <c:pt idx="2">
                  <c:v>12.8</c:v>
                </c:pt>
                <c:pt idx="4">
                  <c:v>15.5</c:v>
                </c:pt>
                <c:pt idx="5">
                  <c:v>16.399999999999999</c:v>
                </c:pt>
                <c:pt idx="6">
                  <c:v>17.600000000000001</c:v>
                </c:pt>
                <c:pt idx="7">
                  <c:v>18.600000000000001</c:v>
                </c:pt>
                <c:pt idx="8">
                  <c:v>19.8</c:v>
                </c:pt>
                <c:pt idx="10">
                  <c:v>25.3</c:v>
                </c:pt>
                <c:pt idx="11">
                  <c:v>34.1</c:v>
                </c:pt>
                <c:pt idx="12">
                  <c:v>42.9</c:v>
                </c:pt>
                <c:pt idx="13">
                  <c:v>42.2</c:v>
                </c:pt>
                <c:pt idx="14">
                  <c:v>36.5</c:v>
                </c:pt>
                <c:pt idx="15">
                  <c:v>34.299999999999997</c:v>
                </c:pt>
                <c:pt idx="16">
                  <c:v>28.3</c:v>
                </c:pt>
                <c:pt idx="17">
                  <c:v>24.9</c:v>
                </c:pt>
                <c:pt idx="18" formatCode="0.0">
                  <c:v>24.184953246134217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  <a:alpha val="9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Servizi-Umbria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8.9</c:v>
                </c:pt>
                <c:pt idx="1">
                  <c:v>9.6</c:v>
                </c:pt>
                <c:pt idx="2">
                  <c:v>9.9</c:v>
                </c:pt>
                <c:pt idx="4">
                  <c:v>10.8</c:v>
                </c:pt>
                <c:pt idx="5">
                  <c:v>11.6</c:v>
                </c:pt>
                <c:pt idx="6">
                  <c:v>11.9</c:v>
                </c:pt>
                <c:pt idx="7">
                  <c:v>14.1</c:v>
                </c:pt>
                <c:pt idx="8">
                  <c:v>15.1</c:v>
                </c:pt>
                <c:pt idx="10">
                  <c:v>18.399999999999999</c:v>
                </c:pt>
                <c:pt idx="11">
                  <c:v>25.2</c:v>
                </c:pt>
                <c:pt idx="12">
                  <c:v>36.4</c:v>
                </c:pt>
                <c:pt idx="13">
                  <c:v>47.1</c:v>
                </c:pt>
                <c:pt idx="14">
                  <c:v>55.9</c:v>
                </c:pt>
                <c:pt idx="15">
                  <c:v>60.7</c:v>
                </c:pt>
                <c:pt idx="16">
                  <c:v>66.900000000000006</c:v>
                </c:pt>
                <c:pt idx="17">
                  <c:v>70.7</c:v>
                </c:pt>
                <c:pt idx="18" formatCode="0.0">
                  <c:v>71.852177874977201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334887566137565"/>
          <c:y val="9.8226851851851184E-3"/>
          <c:w val="0.85938690476190471"/>
          <c:h val="7.27203703703703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Umbria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98.664351458643964</c:v>
                </c:pt>
                <c:pt idx="1">
                  <c:v>80.263424179184128</c:v>
                </c:pt>
                <c:pt idx="2">
                  <c:v>75.748682437787281</c:v>
                </c:pt>
                <c:pt idx="3">
                  <c:v>72.122153502391512</c:v>
                </c:pt>
                <c:pt idx="4">
                  <c:v>62.599143160907985</c:v>
                </c:pt>
                <c:pt idx="5">
                  <c:v>40.9875739029344</c:v>
                </c:pt>
                <c:pt idx="6">
                  <c:v>31.536587751452004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228124879016522"/>
          <c:y val="2.1125000000000002E-3"/>
          <c:w val="0.68322365908451221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Umbria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29.632375441276348</c:v>
                </c:pt>
                <c:pt idx="1">
                  <c:v>37.805837092400708</c:v>
                </c:pt>
                <c:pt idx="2">
                  <c:v>45.876230853215397</c:v>
                </c:pt>
                <c:pt idx="3">
                  <c:v>56.331976145189408</c:v>
                </c:pt>
                <c:pt idx="4">
                  <c:v>60.707216157057317</c:v>
                </c:pt>
                <c:pt idx="5">
                  <c:v>68.822003666631957</c:v>
                </c:pt>
                <c:pt idx="6">
                  <c:v>84.686995345302549</c:v>
                </c:pt>
                <c:pt idx="7">
                  <c:v>88.322007610513126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in val="2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304489236473E-3"/>
              <c:y val="2.338031443179391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441981450875488"/>
          <c:y val="1.3980555555555555E-2"/>
          <c:w val="0.76108536421446404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99554477212356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Umbria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 
Altra</c:v>
                  </c:pt>
                  <c:pt idx="3">
                    <c:v>Intensi
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4.1085986497685889</c:v>
                </c:pt>
                <c:pt idx="1">
                  <c:v>18.264116948009466</c:v>
                </c:pt>
                <c:pt idx="2">
                  <c:v>11.40708000682177</c:v>
                </c:pt>
                <c:pt idx="3">
                  <c:v>22.512647821686798</c:v>
                </c:pt>
                <c:pt idx="4">
                  <c:v>43.707556573713383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tecn.</c:v>
                  </c:pt>
                  <c:pt idx="1">
                    <c:v>Bassa 
tecn.</c:v>
                  </c:pt>
                  <c:pt idx="2">
                    <c:v> 
Altra</c:v>
                  </c:pt>
                  <c:pt idx="3">
                    <c:v>Intensi
conosc.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35033109318996414"/>
          <c:h val="8.18988579625983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44.847549632057969</c:v>
                </c:pt>
                <c:pt idx="1">
                  <c:v>74.677460599925027</c:v>
                </c:pt>
                <c:pt idx="3">
                  <c:v>26.799949386308995</c:v>
                </c:pt>
                <c:pt idx="4">
                  <c:v>32.608695652173914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16.8061633974805</c:v>
                </c:pt>
                <c:pt idx="1">
                  <c:v>14.255371569826028</c:v>
                </c:pt>
                <c:pt idx="3">
                  <c:v>18.575224598253829</c:v>
                </c:pt>
                <c:pt idx="4">
                  <c:v>17.391304347826086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16.187305224869906</c:v>
                </c:pt>
                <c:pt idx="1">
                  <c:v>8.6579161543518435</c:v>
                </c:pt>
                <c:pt idx="3">
                  <c:v>19.815260027837532</c:v>
                </c:pt>
                <c:pt idx="4">
                  <c:v>33.695652173913047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14.217298207079349</c:v>
                </c:pt>
                <c:pt idx="1">
                  <c:v>2.1172176313365023</c:v>
                </c:pt>
                <c:pt idx="3">
                  <c:v>19.865873718840945</c:v>
                </c:pt>
                <c:pt idx="4">
                  <c:v>11.956521739130435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Umbria</c:v>
                  </c:pt>
                  <c:pt idx="3">
                    <c:v>Italia</c:v>
                  </c:pt>
                  <c:pt idx="4">
                    <c:v>Umbria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7.9416835385122759</c:v>
                </c:pt>
                <c:pt idx="1">
                  <c:v>0.29203404456058857</c:v>
                </c:pt>
                <c:pt idx="3">
                  <c:v>14.943692268758699</c:v>
                </c:pt>
                <c:pt idx="4">
                  <c:v>4.3478260869565215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Perugia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116.43932267168391</c:v>
                </c:pt>
                <c:pt idx="2">
                  <c:v>119.28504233301976</c:v>
                </c:pt>
                <c:pt idx="4">
                  <c:v>143.03857008466602</c:v>
                </c:pt>
                <c:pt idx="5">
                  <c:v>155.87958607714017</c:v>
                </c:pt>
                <c:pt idx="6">
                  <c:v>170.27281279397931</c:v>
                </c:pt>
                <c:pt idx="7">
                  <c:v>181.91439322671681</c:v>
                </c:pt>
                <c:pt idx="8">
                  <c:v>193.81467544684853</c:v>
                </c:pt>
                <c:pt idx="10">
                  <c:v>224.15333960489181</c:v>
                </c:pt>
                <c:pt idx="11">
                  <c:v>264.60489181561616</c:v>
                </c:pt>
                <c:pt idx="12">
                  <c:v>305.55032925682031</c:v>
                </c:pt>
                <c:pt idx="13">
                  <c:v>334.78363123236119</c:v>
                </c:pt>
                <c:pt idx="14">
                  <c:v>340.38099717779863</c:v>
                </c:pt>
                <c:pt idx="15">
                  <c:v>350.72906867356534</c:v>
                </c:pt>
                <c:pt idx="16">
                  <c:v>382.05550329256812</c:v>
                </c:pt>
                <c:pt idx="17">
                  <c:v>381.84383819379116</c:v>
                </c:pt>
                <c:pt idx="18">
                  <c:v>381.11476952022576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107.50957470775238</c:v>
                </c:pt>
                <c:pt idx="2">
                  <c:v>111.71243335252446</c:v>
                </c:pt>
                <c:pt idx="4">
                  <c:v>129.71038073543767</c:v>
                </c:pt>
                <c:pt idx="5">
                  <c:v>137.10480863100454</c:v>
                </c:pt>
                <c:pt idx="6">
                  <c:v>146.58689829532653</c:v>
                </c:pt>
                <c:pt idx="7">
                  <c:v>154.85994643170039</c:v>
                </c:pt>
                <c:pt idx="8">
                  <c:v>160.35194873463666</c:v>
                </c:pt>
                <c:pt idx="10">
                  <c:v>177.39868332123459</c:v>
                </c:pt>
                <c:pt idx="11">
                  <c:v>170.84032140979747</c:v>
                </c:pt>
                <c:pt idx="12">
                  <c:v>161.72620090615536</c:v>
                </c:pt>
                <c:pt idx="13">
                  <c:v>166.62494680717913</c:v>
                </c:pt>
                <c:pt idx="14">
                  <c:v>167.03046384139776</c:v>
                </c:pt>
                <c:pt idx="15">
                  <c:v>169.43603093944779</c:v>
                </c:pt>
                <c:pt idx="16">
                  <c:v>180.6177876792911</c:v>
                </c:pt>
                <c:pt idx="17">
                  <c:v>174.38233748028736</c:v>
                </c:pt>
                <c:pt idx="18">
                  <c:v>172.45738316353351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67615136519191477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13256840813244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Perugia</c:v>
                  </c:pt>
                  <c:pt idx="1">
                    <c:v>Altri comuni</c:v>
                  </c:pt>
                  <c:pt idx="2">
                    <c:v>Perugia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5.9897963157689764</c:v>
                </c:pt>
                <c:pt idx="1">
                  <c:v>5.7406674783851157</c:v>
                </c:pt>
                <c:pt idx="2">
                  <c:v>24.374575748225858</c:v>
                </c:pt>
                <c:pt idx="3">
                  <c:v>28.110608436330093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Perugia</c:v>
                  </c:pt>
                  <c:pt idx="1">
                    <c:v>Altri comuni</c:v>
                  </c:pt>
                  <c:pt idx="2">
                    <c:v>Perugia</c:v>
                  </c:pt>
                  <c:pt idx="3">
                    <c:v>Altri comuni</c:v>
                  </c:pt>
                  <c:pt idx="4">
                    <c:v>Perugia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4.8367246000069013</c:v>
                </c:pt>
                <c:pt idx="1">
                  <c:v>2.547052467584682</c:v>
                </c:pt>
                <c:pt idx="2">
                  <c:v>24.052776970049432</c:v>
                </c:pt>
                <c:pt idx="3">
                  <c:v>19.704755440559747</c:v>
                </c:pt>
                <c:pt idx="4">
                  <c:v>38.200000000000003</c:v>
                </c:pt>
                <c:pt idx="5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55-420F-8048-A39E5E73B255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Perugia</c:v>
                  </c:pt>
                  <c:pt idx="1">
                    <c:v>Altri comuni</c:v>
                  </c:pt>
                  <c:pt idx="2">
                    <c:v>Perugia</c:v>
                  </c:pt>
                  <c:pt idx="3">
                    <c:v>Altri comuni</c:v>
                  </c:pt>
                  <c:pt idx="4">
                    <c:v>Perugia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1.8553238477553227</c:v>
                </c:pt>
                <c:pt idx="1">
                  <c:v>0.58689943712935977</c:v>
                </c:pt>
                <c:pt idx="2">
                  <c:v>8.0430357662111085</c:v>
                </c:pt>
                <c:pt idx="3">
                  <c:v>3.2285090212740495</c:v>
                </c:pt>
                <c:pt idx="4">
                  <c:v>25.3</c:v>
                </c:pt>
                <c:pt idx="5">
                  <c:v>16.7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55-420F-8048-A39E5E73B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76622318761879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0B-42B7-8758-F71879744E94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41.6</c:v>
                </c:pt>
                <c:pt idx="1">
                  <c:v>58.4</c:v>
                </c:pt>
                <c:pt idx="3">
                  <c:v>1.8272053774709984</c:v>
                </c:pt>
                <c:pt idx="4">
                  <c:v>5.0061281547685095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0B-42B7-8758-F71879744E94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1E30-4670-86C9-0A83EBED4604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E30-4670-86C9-0A83EBED4604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27.8</c:v>
                </c:pt>
                <c:pt idx="1">
                  <c:v>24.9</c:v>
                </c:pt>
                <c:pt idx="3">
                  <c:v>19.209508510715189</c:v>
                </c:pt>
                <c:pt idx="4">
                  <c:v>25.089269438329261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10B-42B7-8758-F71879744E94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1E30-4670-86C9-0A83EBED4604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30.6</c:v>
                </c:pt>
                <c:pt idx="1">
                  <c:v>16.7</c:v>
                </c:pt>
                <c:pt idx="3">
                  <c:v>78.963286111813815</c:v>
                </c:pt>
                <c:pt idx="4">
                  <c:v>69.904602406902228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10B-42B7-8758-F71879744E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44253522250679189"/>
          <c:h val="7.41869772973611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59.78</c:v>
                </c:pt>
                <c:pt idx="1">
                  <c:v>55.74</c:v>
                </c:pt>
                <c:pt idx="3">
                  <c:v>67.400000000000006</c:v>
                </c:pt>
                <c:pt idx="4">
                  <c:v>66.260000000000005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6A-4F20-B1E1-3B27CC5EC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84.92</c:v>
                </c:pt>
                <c:pt idx="1">
                  <c:v>88.66</c:v>
                </c:pt>
                <c:pt idx="3">
                  <c:v>71.45</c:v>
                </c:pt>
                <c:pt idx="4">
                  <c:v>72.53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6A-4F20-B1E1-3B27CC5ECF84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Perugia</c:v>
                  </c:pt>
                  <c:pt idx="1">
                    <c:v>Altri comuni</c:v>
                  </c:pt>
                  <c:pt idx="3">
                    <c:v>Perugia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36.19</c:v>
                </c:pt>
                <c:pt idx="1">
                  <c:v>22.59</c:v>
                </c:pt>
                <c:pt idx="3">
                  <c:v>63.39</c:v>
                </c:pt>
                <c:pt idx="4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6A-4F20-B1E1-3B27CC5EC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172543</c:v>
                </c:pt>
                <c:pt idx="1">
                  <c:v>223050</c:v>
                </c:pt>
                <c:pt idx="2">
                  <c:v>226467</c:v>
                </c:pt>
                <c:pt idx="3">
                  <c:v>247508</c:v>
                </c:pt>
                <c:pt idx="4">
                  <c:v>218912</c:v>
                </c:pt>
                <c:pt idx="5">
                  <c:v>230890</c:v>
                </c:pt>
                <c:pt idx="6">
                  <c:v>186203</c:v>
                </c:pt>
                <c:pt idx="7">
                  <c:v>158278</c:v>
                </c:pt>
                <c:pt idx="8">
                  <c:v>157346</c:v>
                </c:pt>
                <c:pt idx="9">
                  <c:v>145409</c:v>
                </c:pt>
                <c:pt idx="10">
                  <c:v>110393</c:v>
                </c:pt>
                <c:pt idx="11">
                  <c:v>101072</c:v>
                </c:pt>
                <c:pt idx="12">
                  <c:v>115125</c:v>
                </c:pt>
                <c:pt idx="13">
                  <c:v>102419</c:v>
                </c:pt>
                <c:pt idx="14">
                  <c:v>94305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B-465A-A851-BC5D21BD4C59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366549</c:v>
                </c:pt>
                <c:pt idx="1">
                  <c:v>396406</c:v>
                </c:pt>
                <c:pt idx="2">
                  <c:v>406133</c:v>
                </c:pt>
                <c:pt idx="3">
                  <c:v>441158</c:v>
                </c:pt>
                <c:pt idx="4">
                  <c:v>422011</c:v>
                </c:pt>
                <c:pt idx="5">
                  <c:v>437893</c:v>
                </c:pt>
                <c:pt idx="6">
                  <c:v>551770</c:v>
                </c:pt>
                <c:pt idx="7">
                  <c:v>556037</c:v>
                </c:pt>
                <c:pt idx="8">
                  <c:v>522311</c:v>
                </c:pt>
                <c:pt idx="9">
                  <c:v>536200</c:v>
                </c:pt>
                <c:pt idx="10">
                  <c:v>544223</c:v>
                </c:pt>
                <c:pt idx="11">
                  <c:v>536482</c:v>
                </c:pt>
                <c:pt idx="12">
                  <c:v>559305</c:v>
                </c:pt>
                <c:pt idx="13">
                  <c:v>528163</c:v>
                </c:pt>
                <c:pt idx="14">
                  <c:v>523868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2B-465A-A851-BC5D21BD4C59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32968</c:v>
                </c:pt>
                <c:pt idx="1">
                  <c:v>47554</c:v>
                </c:pt>
                <c:pt idx="2">
                  <c:v>48841</c:v>
                </c:pt>
                <c:pt idx="3">
                  <c:v>55030</c:v>
                </c:pt>
                <c:pt idx="4">
                  <c:v>52978</c:v>
                </c:pt>
                <c:pt idx="5">
                  <c:v>57084</c:v>
                </c:pt>
                <c:pt idx="6">
                  <c:v>65945</c:v>
                </c:pt>
                <c:pt idx="7">
                  <c:v>80430</c:v>
                </c:pt>
                <c:pt idx="8">
                  <c:v>96126</c:v>
                </c:pt>
                <c:pt idx="9">
                  <c:v>125943</c:v>
                </c:pt>
                <c:pt idx="10">
                  <c:v>157215</c:v>
                </c:pt>
                <c:pt idx="11">
                  <c:v>188272</c:v>
                </c:pt>
                <c:pt idx="12">
                  <c:v>209838</c:v>
                </c:pt>
                <c:pt idx="13">
                  <c:v>228230</c:v>
                </c:pt>
                <c:pt idx="14">
                  <c:v>233300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2B-465A-A851-BC5D21BD4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-5.3806673565854615</c:v>
                </c:pt>
                <c:pt idx="1">
                  <c:v>-5.0971247168069809</c:v>
                </c:pt>
                <c:pt idx="2">
                  <c:v>-5.0182851788661091</c:v>
                </c:pt>
                <c:pt idx="3">
                  <c:v>-4.745056358906945</c:v>
                </c:pt>
                <c:pt idx="4">
                  <c:v>-4.3575014684082456</c:v>
                </c:pt>
                <c:pt idx="5">
                  <c:v>-3.7972337985623583</c:v>
                </c:pt>
                <c:pt idx="6">
                  <c:v>-3.671894666181859</c:v>
                </c:pt>
                <c:pt idx="7">
                  <c:v>-3.215639247056191</c:v>
                </c:pt>
                <c:pt idx="8">
                  <c:v>-2.9943291472044304</c:v>
                </c:pt>
                <c:pt idx="9">
                  <c:v>-2.6892848152602578</c:v>
                </c:pt>
                <c:pt idx="10">
                  <c:v>-2.9186361983609768</c:v>
                </c:pt>
                <c:pt idx="11">
                  <c:v>-2.159608983861494</c:v>
                </c:pt>
                <c:pt idx="12">
                  <c:v>-2.1877534752328476</c:v>
                </c:pt>
                <c:pt idx="13">
                  <c:v>-1.1360934746734539</c:v>
                </c:pt>
                <c:pt idx="14">
                  <c:v>-1.0887198277067658</c:v>
                </c:pt>
                <c:pt idx="15">
                  <c:v>-0.52652924230134535</c:v>
                </c:pt>
                <c:pt idx="16">
                  <c:v>-0.30696724750370596</c:v>
                </c:pt>
                <c:pt idx="17">
                  <c:v>-7.41196542947445E-2</c:v>
                </c:pt>
                <c:pt idx="18">
                  <c:v>-2.6046765306407853E-2</c:v>
                </c:pt>
                <c:pt idx="19">
                  <c:v>-5.0695046569518643E-3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99-4C21-B5BB-83A7CA7FB175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5.2145973764439351</c:v>
                </c:pt>
                <c:pt idx="1">
                  <c:v>4.8265180544289992</c:v>
                </c:pt>
                <c:pt idx="2">
                  <c:v>4.6251363521942217</c:v>
                </c:pt>
                <c:pt idx="3">
                  <c:v>4.6929628282941289</c:v>
                </c:pt>
                <c:pt idx="4">
                  <c:v>4.2756901518753674</c:v>
                </c:pt>
                <c:pt idx="5">
                  <c:v>3.6035437585657148</c:v>
                </c:pt>
                <c:pt idx="6">
                  <c:v>3.5696305205157608</c:v>
                </c:pt>
                <c:pt idx="7">
                  <c:v>3.0923978407406372</c:v>
                </c:pt>
                <c:pt idx="8">
                  <c:v>3.0039437250020979</c:v>
                </c:pt>
                <c:pt idx="9">
                  <c:v>2.564994545912231</c:v>
                </c:pt>
                <c:pt idx="10">
                  <c:v>2.7471470925516739</c:v>
                </c:pt>
                <c:pt idx="11">
                  <c:v>1.9639960283053171</c:v>
                </c:pt>
                <c:pt idx="12">
                  <c:v>1.8232735714485497</c:v>
                </c:pt>
                <c:pt idx="13">
                  <c:v>1.0361018655777137</c:v>
                </c:pt>
                <c:pt idx="14">
                  <c:v>0.88454115738539418</c:v>
                </c:pt>
                <c:pt idx="15">
                  <c:v>0.38231057533633539</c:v>
                </c:pt>
                <c:pt idx="16">
                  <c:v>0.21641540570022097</c:v>
                </c:pt>
                <c:pt idx="17">
                  <c:v>5.2617962129052107E-2</c:v>
                </c:pt>
                <c:pt idx="18">
                  <c:v>1.9054345089922525E-2</c:v>
                </c:pt>
                <c:pt idx="19">
                  <c:v>8.5657147651945296E-3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99-4C21-B5BB-83A7CA7FB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solidFill>
          <a:schemeClr val="bg1"/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-3.4138805666322396</c:v>
                </c:pt>
                <c:pt idx="1">
                  <c:v>-4.0294430963706915</c:v>
                </c:pt>
                <c:pt idx="2">
                  <c:v>-4.4469366116710853</c:v>
                </c:pt>
                <c:pt idx="3">
                  <c:v>-4.3382858912668549</c:v>
                </c:pt>
                <c:pt idx="4">
                  <c:v>-4.5053832060954306</c:v>
                </c:pt>
                <c:pt idx="5">
                  <c:v>-4.6386364459475153</c:v>
                </c:pt>
                <c:pt idx="6">
                  <c:v>-3.789537310282729</c:v>
                </c:pt>
                <c:pt idx="7">
                  <c:v>-3.5072952090027738</c:v>
                </c:pt>
                <c:pt idx="8">
                  <c:v>-3.6681482295552441</c:v>
                </c:pt>
                <c:pt idx="9">
                  <c:v>-2.9421865770152524</c:v>
                </c:pt>
                <c:pt idx="10">
                  <c:v>-2.4988416834117824</c:v>
                </c:pt>
                <c:pt idx="11">
                  <c:v>-2.1514091498892887</c:v>
                </c:pt>
                <c:pt idx="12">
                  <c:v>-1.9366054267912696</c:v>
                </c:pt>
                <c:pt idx="13">
                  <c:v>-1.7025692773228462</c:v>
                </c:pt>
                <c:pt idx="14">
                  <c:v>-1.2123921766485874</c:v>
                </c:pt>
                <c:pt idx="15">
                  <c:v>-0.75431074855350921</c:v>
                </c:pt>
                <c:pt idx="16">
                  <c:v>-0.36191929624305791</c:v>
                </c:pt>
                <c:pt idx="17">
                  <c:v>-0.13512652813491671</c:v>
                </c:pt>
                <c:pt idx="18">
                  <c:v>-2.297900293606717E-2</c:v>
                </c:pt>
                <c:pt idx="19">
                  <c:v>-1.9981741683536666E-3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0-4AA4-A92F-7D239818BDC9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3.2095672579180774</c:v>
                </c:pt>
                <c:pt idx="1">
                  <c:v>3.8900704481280228</c:v>
                </c:pt>
                <c:pt idx="2">
                  <c:v>4.2642285611522475</c:v>
                </c:pt>
                <c:pt idx="3">
                  <c:v>4.2687244530310426</c:v>
                </c:pt>
                <c:pt idx="4">
                  <c:v>4.3742530262972208</c:v>
                </c:pt>
                <c:pt idx="5">
                  <c:v>4.5824377974625685</c:v>
                </c:pt>
                <c:pt idx="6">
                  <c:v>3.7675573944308387</c:v>
                </c:pt>
                <c:pt idx="7">
                  <c:v>3.4432287497299341</c:v>
                </c:pt>
                <c:pt idx="8">
                  <c:v>3.5393908815819546</c:v>
                </c:pt>
                <c:pt idx="9">
                  <c:v>2.8913580216077559</c:v>
                </c:pt>
                <c:pt idx="10">
                  <c:v>2.6103647791830213</c:v>
                </c:pt>
                <c:pt idx="11">
                  <c:v>2.4427679208123578</c:v>
                </c:pt>
                <c:pt idx="12">
                  <c:v>2.2161000385897385</c:v>
                </c:pt>
                <c:pt idx="13">
                  <c:v>1.8289537934712157</c:v>
                </c:pt>
                <c:pt idx="14">
                  <c:v>1.2664677650796585</c:v>
                </c:pt>
                <c:pt idx="15">
                  <c:v>0.76704910887676381</c:v>
                </c:pt>
                <c:pt idx="16">
                  <c:v>0.3912674793407524</c:v>
                </c:pt>
                <c:pt idx="17">
                  <c:v>0.15248566622248921</c:v>
                </c:pt>
                <c:pt idx="18">
                  <c:v>3.2095672579180771E-2</c:v>
                </c:pt>
                <c:pt idx="19">
                  <c:v>3.7465765656631254E-3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90-4AA4-A92F-7D239818B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-1.5306685967950782</c:v>
                </c:pt>
                <c:pt idx="1">
                  <c:v>-1.8875151868362736</c:v>
                </c:pt>
                <c:pt idx="2">
                  <c:v>-2.2666867199488641</c:v>
                </c:pt>
                <c:pt idx="3">
                  <c:v>-2.5095586006255686</c:v>
                </c:pt>
                <c:pt idx="4">
                  <c:v>-2.5049761123109135</c:v>
                </c:pt>
                <c:pt idx="5">
                  <c:v>-2.5466885059443096</c:v>
                </c:pt>
                <c:pt idx="6">
                  <c:v>-2.5562059816747467</c:v>
                </c:pt>
                <c:pt idx="7">
                  <c:v>-2.7003781140358094</c:v>
                </c:pt>
                <c:pt idx="8">
                  <c:v>-2.9925998688703346</c:v>
                </c:pt>
                <c:pt idx="9">
                  <c:v>-3.4764636350177307</c:v>
                </c:pt>
                <c:pt idx="10">
                  <c:v>-3.8747876192915709</c:v>
                </c:pt>
                <c:pt idx="11">
                  <c:v>-3.9026350482806267</c:v>
                </c:pt>
                <c:pt idx="12">
                  <c:v>-3.6829106085779482</c:v>
                </c:pt>
                <c:pt idx="13">
                  <c:v>-3.1446444811565732</c:v>
                </c:pt>
                <c:pt idx="14">
                  <c:v>-2.7698204369578856</c:v>
                </c:pt>
                <c:pt idx="15">
                  <c:v>-2.5840534106638029</c:v>
                </c:pt>
                <c:pt idx="16">
                  <c:v>-1.8526177758246716</c:v>
                </c:pt>
                <c:pt idx="17">
                  <c:v>-1.2337468539455225</c:v>
                </c:pt>
                <c:pt idx="18">
                  <c:v>-0.48174877154063256</c:v>
                </c:pt>
                <c:pt idx="19">
                  <c:v>-8.6949778278065395E-2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2-437D-B6BD-C60F8E1ACE62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1.4504163014384313</c:v>
                </c:pt>
                <c:pt idx="1">
                  <c:v>1.7824704547003405</c:v>
                </c:pt>
                <c:pt idx="2">
                  <c:v>2.1630519842174403</c:v>
                </c:pt>
                <c:pt idx="3">
                  <c:v>2.3177990896123215</c:v>
                </c:pt>
                <c:pt idx="4">
                  <c:v>2.2637492274394702</c:v>
                </c:pt>
                <c:pt idx="5">
                  <c:v>2.2179243442929222</c:v>
                </c:pt>
                <c:pt idx="6">
                  <c:v>2.3868889134332707</c:v>
                </c:pt>
                <c:pt idx="7">
                  <c:v>2.7046081032493365</c:v>
                </c:pt>
                <c:pt idx="8">
                  <c:v>3.0481772271480709</c:v>
                </c:pt>
                <c:pt idx="9">
                  <c:v>3.6200482688769142</c:v>
                </c:pt>
                <c:pt idx="10">
                  <c:v>4.0747721093311213</c:v>
                </c:pt>
                <c:pt idx="11">
                  <c:v>4.1787593441636721</c:v>
                </c:pt>
                <c:pt idx="12">
                  <c:v>3.9944023142740988</c:v>
                </c:pt>
                <c:pt idx="13">
                  <c:v>3.4268787614591583</c:v>
                </c:pt>
                <c:pt idx="14">
                  <c:v>3.1365370018306455</c:v>
                </c:pt>
                <c:pt idx="15">
                  <c:v>3.0081098293199351</c:v>
                </c:pt>
                <c:pt idx="16">
                  <c:v>2.4103888535084237</c:v>
                </c:pt>
                <c:pt idx="17">
                  <c:v>1.9388625559004824</c:v>
                </c:pt>
                <c:pt idx="18">
                  <c:v>0.98605748555341188</c:v>
                </c:pt>
                <c:pt idx="19">
                  <c:v>0.30444172367360461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F2-437D-B6BD-C60F8E1ACE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71.400000000000006</c:v>
                </c:pt>
                <c:pt idx="1">
                  <c:v>71</c:v>
                </c:pt>
                <c:pt idx="2">
                  <c:v>71.3</c:v>
                </c:pt>
                <c:pt idx="3">
                  <c:v>71.7</c:v>
                </c:pt>
                <c:pt idx="4">
                  <c:v>72.2</c:v>
                </c:pt>
                <c:pt idx="5">
                  <c:v>72.424000000000007</c:v>
                </c:pt>
                <c:pt idx="6">
                  <c:v>71.989999999999995</c:v>
                </c:pt>
                <c:pt idx="7">
                  <c:v>72.5</c:v>
                </c:pt>
                <c:pt idx="8">
                  <c:v>72.843999999999994</c:v>
                </c:pt>
                <c:pt idx="9">
                  <c:v>72.688000000000002</c:v>
                </c:pt>
                <c:pt idx="10">
                  <c:v>73.3</c:v>
                </c:pt>
                <c:pt idx="11">
                  <c:v>73.400000000000006</c:v>
                </c:pt>
                <c:pt idx="12">
                  <c:v>73.427000000000007</c:v>
                </c:pt>
                <c:pt idx="13">
                  <c:v>73.7</c:v>
                </c:pt>
                <c:pt idx="14">
                  <c:v>74.144999999999996</c:v>
                </c:pt>
                <c:pt idx="15">
                  <c:v>74.8</c:v>
                </c:pt>
                <c:pt idx="16">
                  <c:v>74.900000000000006</c:v>
                </c:pt>
                <c:pt idx="17">
                  <c:v>74.819000000000003</c:v>
                </c:pt>
                <c:pt idx="18">
                  <c:v>75.236000000000004</c:v>
                </c:pt>
                <c:pt idx="19">
                  <c:v>75.400000000000006</c:v>
                </c:pt>
                <c:pt idx="20">
                  <c:v>75.408000000000001</c:v>
                </c:pt>
                <c:pt idx="21">
                  <c:v>76</c:v>
                </c:pt>
                <c:pt idx="22">
                  <c:v>76.099999999999994</c:v>
                </c:pt>
                <c:pt idx="23">
                  <c:v>76.400000000000006</c:v>
                </c:pt>
                <c:pt idx="24">
                  <c:v>76.3</c:v>
                </c:pt>
                <c:pt idx="25">
                  <c:v>76.8</c:v>
                </c:pt>
                <c:pt idx="26">
                  <c:v>77.673000000000002</c:v>
                </c:pt>
                <c:pt idx="27">
                  <c:v>77.7</c:v>
                </c:pt>
                <c:pt idx="28">
                  <c:v>78.2</c:v>
                </c:pt>
                <c:pt idx="29">
                  <c:v>78.3</c:v>
                </c:pt>
                <c:pt idx="30">
                  <c:v>78.900000000000006</c:v>
                </c:pt>
                <c:pt idx="31">
                  <c:v>78.400000000000006</c:v>
                </c:pt>
                <c:pt idx="32">
                  <c:v>79.3</c:v>
                </c:pt>
                <c:pt idx="33">
                  <c:v>79.3</c:v>
                </c:pt>
                <c:pt idx="34">
                  <c:v>79.3</c:v>
                </c:pt>
                <c:pt idx="35">
                  <c:v>79.8</c:v>
                </c:pt>
                <c:pt idx="36">
                  <c:v>79.8</c:v>
                </c:pt>
                <c:pt idx="37">
                  <c:v>80.400000000000006</c:v>
                </c:pt>
                <c:pt idx="38">
                  <c:v>80.2</c:v>
                </c:pt>
                <c:pt idx="39">
                  <c:v>80.400000000000006</c:v>
                </c:pt>
                <c:pt idx="40">
                  <c:v>81</c:v>
                </c:pt>
                <c:pt idx="41">
                  <c:v>80.5</c:v>
                </c:pt>
                <c:pt idx="42">
                  <c:v>81.3</c:v>
                </c:pt>
                <c:pt idx="43">
                  <c:v>81.3</c:v>
                </c:pt>
                <c:pt idx="44">
                  <c:v>81.900000000000006</c:v>
                </c:pt>
                <c:pt idx="45">
                  <c:v>82</c:v>
                </c:pt>
                <c:pt idx="46">
                  <c:v>81.2</c:v>
                </c:pt>
                <c:pt idx="47">
                  <c:v>81</c:v>
                </c:pt>
                <c:pt idx="48">
                  <c:v>81.2</c:v>
                </c:pt>
                <c:pt idx="49">
                  <c:v>81.5</c:v>
                </c:pt>
                <c:pt idx="50">
                  <c:v>82.3</c:v>
                </c:pt>
                <c:pt idx="51">
                  <c:v>82.2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6C-4F35-98F3-FE8E651DAD42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77.400000000000006</c:v>
                </c:pt>
                <c:pt idx="1">
                  <c:v>77.5</c:v>
                </c:pt>
                <c:pt idx="2">
                  <c:v>77.900000000000006</c:v>
                </c:pt>
                <c:pt idx="3">
                  <c:v>78.099999999999994</c:v>
                </c:pt>
                <c:pt idx="4">
                  <c:v>78.400000000000006</c:v>
                </c:pt>
                <c:pt idx="5">
                  <c:v>78.504000000000005</c:v>
                </c:pt>
                <c:pt idx="6">
                  <c:v>78.462000000000003</c:v>
                </c:pt>
                <c:pt idx="7">
                  <c:v>79.3</c:v>
                </c:pt>
                <c:pt idx="8">
                  <c:v>78.849999999999994</c:v>
                </c:pt>
                <c:pt idx="9">
                  <c:v>78.616</c:v>
                </c:pt>
                <c:pt idx="10">
                  <c:v>79.655000000000001</c:v>
                </c:pt>
                <c:pt idx="11">
                  <c:v>80</c:v>
                </c:pt>
                <c:pt idx="12">
                  <c:v>80.021000000000001</c:v>
                </c:pt>
                <c:pt idx="13">
                  <c:v>80.3</c:v>
                </c:pt>
                <c:pt idx="14">
                  <c:v>80.319999999999993</c:v>
                </c:pt>
                <c:pt idx="15">
                  <c:v>80.3</c:v>
                </c:pt>
                <c:pt idx="16">
                  <c:v>80.5</c:v>
                </c:pt>
                <c:pt idx="17">
                  <c:v>80.849000000000004</c:v>
                </c:pt>
                <c:pt idx="18">
                  <c:v>81.206999999999994</c:v>
                </c:pt>
                <c:pt idx="19">
                  <c:v>81.400000000000006</c:v>
                </c:pt>
                <c:pt idx="20">
                  <c:v>81.775000000000006</c:v>
                </c:pt>
                <c:pt idx="21">
                  <c:v>81.8</c:v>
                </c:pt>
                <c:pt idx="22">
                  <c:v>81.599999999999994</c:v>
                </c:pt>
                <c:pt idx="23">
                  <c:v>82.2</c:v>
                </c:pt>
                <c:pt idx="24">
                  <c:v>81.8</c:v>
                </c:pt>
                <c:pt idx="25">
                  <c:v>82.5</c:v>
                </c:pt>
                <c:pt idx="26">
                  <c:v>82.79</c:v>
                </c:pt>
                <c:pt idx="27">
                  <c:v>83.3</c:v>
                </c:pt>
                <c:pt idx="28">
                  <c:v>83.7</c:v>
                </c:pt>
                <c:pt idx="29">
                  <c:v>84.1</c:v>
                </c:pt>
                <c:pt idx="30">
                  <c:v>84.3</c:v>
                </c:pt>
                <c:pt idx="31">
                  <c:v>84</c:v>
                </c:pt>
                <c:pt idx="32">
                  <c:v>84.2</c:v>
                </c:pt>
                <c:pt idx="33">
                  <c:v>84.5</c:v>
                </c:pt>
                <c:pt idx="34">
                  <c:v>84.3</c:v>
                </c:pt>
                <c:pt idx="35">
                  <c:v>84.7</c:v>
                </c:pt>
                <c:pt idx="36">
                  <c:v>85</c:v>
                </c:pt>
                <c:pt idx="37">
                  <c:v>85.2</c:v>
                </c:pt>
                <c:pt idx="38">
                  <c:v>85.1</c:v>
                </c:pt>
                <c:pt idx="39">
                  <c:v>85.4</c:v>
                </c:pt>
                <c:pt idx="40">
                  <c:v>85.6</c:v>
                </c:pt>
                <c:pt idx="41">
                  <c:v>85.2</c:v>
                </c:pt>
                <c:pt idx="42">
                  <c:v>85.6</c:v>
                </c:pt>
                <c:pt idx="43">
                  <c:v>85.3</c:v>
                </c:pt>
                <c:pt idx="44">
                  <c:v>85.8</c:v>
                </c:pt>
                <c:pt idx="45">
                  <c:v>86.2</c:v>
                </c:pt>
                <c:pt idx="46">
                  <c:v>85.7</c:v>
                </c:pt>
                <c:pt idx="47">
                  <c:v>85.5</c:v>
                </c:pt>
                <c:pt idx="48">
                  <c:v>85.4</c:v>
                </c:pt>
                <c:pt idx="49">
                  <c:v>85.9</c:v>
                </c:pt>
                <c:pt idx="50">
                  <c:v>85.9</c:v>
                </c:pt>
                <c:pt idx="51">
                  <c:v>86.1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6C-4F35-98F3-FE8E651DAD42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74.3</c:v>
                </c:pt>
                <c:pt idx="1">
                  <c:v>74.2</c:v>
                </c:pt>
                <c:pt idx="2">
                  <c:v>74.599999999999994</c:v>
                </c:pt>
                <c:pt idx="3">
                  <c:v>74.8</c:v>
                </c:pt>
                <c:pt idx="4">
                  <c:v>75.2</c:v>
                </c:pt>
                <c:pt idx="5">
                  <c:v>75.393000000000001</c:v>
                </c:pt>
                <c:pt idx="6">
                  <c:v>75.153000000000006</c:v>
                </c:pt>
                <c:pt idx="7">
                  <c:v>75.8</c:v>
                </c:pt>
                <c:pt idx="8">
                  <c:v>75.778000000000006</c:v>
                </c:pt>
                <c:pt idx="9">
                  <c:v>75.582999999999998</c:v>
                </c:pt>
                <c:pt idx="10">
                  <c:v>76.403999999999996</c:v>
                </c:pt>
                <c:pt idx="11">
                  <c:v>76.599999999999994</c:v>
                </c:pt>
                <c:pt idx="12">
                  <c:v>76.649000000000001</c:v>
                </c:pt>
                <c:pt idx="13">
                  <c:v>77</c:v>
                </c:pt>
                <c:pt idx="14">
                  <c:v>77.16</c:v>
                </c:pt>
                <c:pt idx="15">
                  <c:v>77.5</c:v>
                </c:pt>
                <c:pt idx="16">
                  <c:v>77.599999999999994</c:v>
                </c:pt>
                <c:pt idx="17">
                  <c:v>77.763999999999996</c:v>
                </c:pt>
                <c:pt idx="18">
                  <c:v>78.153000000000006</c:v>
                </c:pt>
                <c:pt idx="19">
                  <c:v>78.3</c:v>
                </c:pt>
                <c:pt idx="20">
                  <c:v>78.519000000000005</c:v>
                </c:pt>
                <c:pt idx="21">
                  <c:v>78.8</c:v>
                </c:pt>
                <c:pt idx="22">
                  <c:v>78.8</c:v>
                </c:pt>
                <c:pt idx="23">
                  <c:v>79.2</c:v>
                </c:pt>
                <c:pt idx="24">
                  <c:v>79</c:v>
                </c:pt>
                <c:pt idx="25">
                  <c:v>79.599999999999994</c:v>
                </c:pt>
                <c:pt idx="26">
                  <c:v>80.173000000000002</c:v>
                </c:pt>
                <c:pt idx="27">
                  <c:v>80.400000000000006</c:v>
                </c:pt>
                <c:pt idx="28">
                  <c:v>80.900000000000006</c:v>
                </c:pt>
                <c:pt idx="29">
                  <c:v>81.099999999999994</c:v>
                </c:pt>
                <c:pt idx="30">
                  <c:v>81.5</c:v>
                </c:pt>
                <c:pt idx="31">
                  <c:v>81.099999999999994</c:v>
                </c:pt>
                <c:pt idx="32">
                  <c:v>81.7</c:v>
                </c:pt>
                <c:pt idx="33">
                  <c:v>81.8</c:v>
                </c:pt>
                <c:pt idx="34">
                  <c:v>81.7</c:v>
                </c:pt>
                <c:pt idx="35">
                  <c:v>82.2</c:v>
                </c:pt>
                <c:pt idx="36">
                  <c:v>82.3</c:v>
                </c:pt>
                <c:pt idx="37">
                  <c:v>82.7</c:v>
                </c:pt>
                <c:pt idx="38">
                  <c:v>82.6</c:v>
                </c:pt>
                <c:pt idx="39">
                  <c:v>82.8</c:v>
                </c:pt>
                <c:pt idx="40">
                  <c:v>83.2</c:v>
                </c:pt>
                <c:pt idx="41">
                  <c:v>82.8</c:v>
                </c:pt>
                <c:pt idx="42">
                  <c:v>83.4</c:v>
                </c:pt>
                <c:pt idx="43">
                  <c:v>83.3</c:v>
                </c:pt>
                <c:pt idx="44">
                  <c:v>83.8</c:v>
                </c:pt>
                <c:pt idx="45">
                  <c:v>84</c:v>
                </c:pt>
                <c:pt idx="46">
                  <c:v>83.4</c:v>
                </c:pt>
                <c:pt idx="47">
                  <c:v>83.2</c:v>
                </c:pt>
                <c:pt idx="48">
                  <c:v>83.3</c:v>
                </c:pt>
                <c:pt idx="49">
                  <c:v>83.7</c:v>
                </c:pt>
                <c:pt idx="50">
                  <c:v>84</c:v>
                </c:pt>
                <c:pt idx="51">
                  <c:v>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E6C-4F35-98F3-FE8E651DA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1.85</c:v>
                </c:pt>
                <c:pt idx="1">
                  <c:v>1.9</c:v>
                </c:pt>
                <c:pt idx="2">
                  <c:v>1.89</c:v>
                </c:pt>
                <c:pt idx="3">
                  <c:v>1.83</c:v>
                </c:pt>
                <c:pt idx="4">
                  <c:v>1.87</c:v>
                </c:pt>
                <c:pt idx="5">
                  <c:v>1.79</c:v>
                </c:pt>
                <c:pt idx="6">
                  <c:v>1.79</c:v>
                </c:pt>
                <c:pt idx="7">
                  <c:v>1.88</c:v>
                </c:pt>
                <c:pt idx="8">
                  <c:v>1.95</c:v>
                </c:pt>
                <c:pt idx="9">
                  <c:v>1.89</c:v>
                </c:pt>
                <c:pt idx="10">
                  <c:v>1.93</c:v>
                </c:pt>
                <c:pt idx="11">
                  <c:v>1.97</c:v>
                </c:pt>
                <c:pt idx="12">
                  <c:v>2.09</c:v>
                </c:pt>
                <c:pt idx="13">
                  <c:v>2.13</c:v>
                </c:pt>
                <c:pt idx="14">
                  <c:v>2.0499999999999998</c:v>
                </c:pt>
                <c:pt idx="15">
                  <c:v>1.95</c:v>
                </c:pt>
                <c:pt idx="16">
                  <c:v>1.96</c:v>
                </c:pt>
                <c:pt idx="17">
                  <c:v>2</c:v>
                </c:pt>
                <c:pt idx="18">
                  <c:v>1.92</c:v>
                </c:pt>
                <c:pt idx="19">
                  <c:v>1.97</c:v>
                </c:pt>
                <c:pt idx="20">
                  <c:v>1.95</c:v>
                </c:pt>
                <c:pt idx="21">
                  <c:v>1.95</c:v>
                </c:pt>
                <c:pt idx="22">
                  <c:v>1.96</c:v>
                </c:pt>
                <c:pt idx="23">
                  <c:v>1.89</c:v>
                </c:pt>
                <c:pt idx="24">
                  <c:v>1.81</c:v>
                </c:pt>
                <c:pt idx="25">
                  <c:v>1.71</c:v>
                </c:pt>
                <c:pt idx="26">
                  <c:v>1.66</c:v>
                </c:pt>
                <c:pt idx="27">
                  <c:v>1.54</c:v>
                </c:pt>
                <c:pt idx="28">
                  <c:v>1.49</c:v>
                </c:pt>
                <c:pt idx="29">
                  <c:v>1.46</c:v>
                </c:pt>
                <c:pt idx="30">
                  <c:v>1.42</c:v>
                </c:pt>
                <c:pt idx="31">
                  <c:v>1.44</c:v>
                </c:pt>
                <c:pt idx="32">
                  <c:v>1.31</c:v>
                </c:pt>
                <c:pt idx="33">
                  <c:v>1.31</c:v>
                </c:pt>
                <c:pt idx="34">
                  <c:v>1.22</c:v>
                </c:pt>
                <c:pt idx="35">
                  <c:v>1.18</c:v>
                </c:pt>
                <c:pt idx="36">
                  <c:v>1.24</c:v>
                </c:pt>
                <c:pt idx="37">
                  <c:v>1.21</c:v>
                </c:pt>
                <c:pt idx="38">
                  <c:v>1.17</c:v>
                </c:pt>
                <c:pt idx="39">
                  <c:v>1.1599999999999999</c:v>
                </c:pt>
                <c:pt idx="40">
                  <c:v>1.17</c:v>
                </c:pt>
                <c:pt idx="41">
                  <c:v>1.1100000000000001</c:v>
                </c:pt>
                <c:pt idx="42">
                  <c:v>1.0900000000000001</c:v>
                </c:pt>
                <c:pt idx="43">
                  <c:v>1.08</c:v>
                </c:pt>
                <c:pt idx="44">
                  <c:v>1.0900000000000001</c:v>
                </c:pt>
                <c:pt idx="45">
                  <c:v>1.1100000000000001</c:v>
                </c:pt>
                <c:pt idx="46">
                  <c:v>1.1100000000000001</c:v>
                </c:pt>
                <c:pt idx="47">
                  <c:v>1.1399999999999999</c:v>
                </c:pt>
                <c:pt idx="48">
                  <c:v>1.17</c:v>
                </c:pt>
                <c:pt idx="49">
                  <c:v>1.17</c:v>
                </c:pt>
                <c:pt idx="50">
                  <c:v>1.24</c:v>
                </c:pt>
                <c:pt idx="51">
                  <c:v>1.23</c:v>
                </c:pt>
                <c:pt idx="52">
                  <c:v>1.31</c:v>
                </c:pt>
                <c:pt idx="53">
                  <c:v>1.34</c:v>
                </c:pt>
                <c:pt idx="54">
                  <c:v>1.36</c:v>
                </c:pt>
                <c:pt idx="55">
                  <c:v>1.4</c:v>
                </c:pt>
                <c:pt idx="56">
                  <c:v>1.44</c:v>
                </c:pt>
                <c:pt idx="57">
                  <c:v>1.38</c:v>
                </c:pt>
                <c:pt idx="58">
                  <c:v>1.41</c:v>
                </c:pt>
                <c:pt idx="59">
                  <c:v>1.39</c:v>
                </c:pt>
                <c:pt idx="60">
                  <c:v>1.39</c:v>
                </c:pt>
                <c:pt idx="61">
                  <c:v>1.38</c:v>
                </c:pt>
                <c:pt idx="62">
                  <c:v>1.34</c:v>
                </c:pt>
                <c:pt idx="63">
                  <c:v>1.29</c:v>
                </c:pt>
                <c:pt idx="64">
                  <c:v>1.28</c:v>
                </c:pt>
                <c:pt idx="65">
                  <c:v>1.26</c:v>
                </c:pt>
                <c:pt idx="66">
                  <c:v>1.22</c:v>
                </c:pt>
                <c:pt idx="67">
                  <c:v>1.2</c:v>
                </c:pt>
                <c:pt idx="68">
                  <c:v>1.1599999999999999</c:v>
                </c:pt>
                <c:pt idx="69">
                  <c:v>1.18</c:v>
                </c:pt>
                <c:pt idx="70">
                  <c:v>1.1299999999999999</c:v>
                </c:pt>
                <c:pt idx="71">
                  <c:v>1.1100000000000001</c:v>
                </c:pt>
                <c:pt idx="72">
                  <c:v>1.1100000000000001</c:v>
                </c:pt>
                <c:pt idx="73">
                  <c:v>1.06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6-4C65-9720-F1C59C2EA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28.38</c:v>
                </c:pt>
                <c:pt idx="1">
                  <c:v>28.43</c:v>
                </c:pt>
                <c:pt idx="2">
                  <c:v>28.49</c:v>
                </c:pt>
                <c:pt idx="3">
                  <c:v>28.38</c:v>
                </c:pt>
                <c:pt idx="4">
                  <c:v>28.25</c:v>
                </c:pt>
                <c:pt idx="5">
                  <c:v>28.22</c:v>
                </c:pt>
                <c:pt idx="6">
                  <c:v>28.17</c:v>
                </c:pt>
                <c:pt idx="7">
                  <c:v>28.19</c:v>
                </c:pt>
                <c:pt idx="8">
                  <c:v>28.12</c:v>
                </c:pt>
                <c:pt idx="9">
                  <c:v>28.25</c:v>
                </c:pt>
                <c:pt idx="10">
                  <c:v>28.04</c:v>
                </c:pt>
                <c:pt idx="11">
                  <c:v>28.03</c:v>
                </c:pt>
                <c:pt idx="12">
                  <c:v>28.02</c:v>
                </c:pt>
                <c:pt idx="13">
                  <c:v>27.85</c:v>
                </c:pt>
                <c:pt idx="14">
                  <c:v>27.93</c:v>
                </c:pt>
                <c:pt idx="15">
                  <c:v>27.79</c:v>
                </c:pt>
                <c:pt idx="16">
                  <c:v>27.7</c:v>
                </c:pt>
                <c:pt idx="17">
                  <c:v>27.81</c:v>
                </c:pt>
                <c:pt idx="18">
                  <c:v>27.63</c:v>
                </c:pt>
                <c:pt idx="19">
                  <c:v>27.67</c:v>
                </c:pt>
                <c:pt idx="20">
                  <c:v>27.56</c:v>
                </c:pt>
                <c:pt idx="21">
                  <c:v>27.38</c:v>
                </c:pt>
                <c:pt idx="22">
                  <c:v>27.3</c:v>
                </c:pt>
                <c:pt idx="23">
                  <c:v>27.26</c:v>
                </c:pt>
                <c:pt idx="24">
                  <c:v>27.03</c:v>
                </c:pt>
                <c:pt idx="25">
                  <c:v>27.08</c:v>
                </c:pt>
                <c:pt idx="26">
                  <c:v>26.99</c:v>
                </c:pt>
                <c:pt idx="27">
                  <c:v>27.02</c:v>
                </c:pt>
                <c:pt idx="28">
                  <c:v>27.13</c:v>
                </c:pt>
                <c:pt idx="29">
                  <c:v>27.38</c:v>
                </c:pt>
                <c:pt idx="30">
                  <c:v>27.27</c:v>
                </c:pt>
                <c:pt idx="31">
                  <c:v>27.5</c:v>
                </c:pt>
                <c:pt idx="32">
                  <c:v>27.69</c:v>
                </c:pt>
                <c:pt idx="33">
                  <c:v>27.93</c:v>
                </c:pt>
                <c:pt idx="34">
                  <c:v>28.09</c:v>
                </c:pt>
                <c:pt idx="35">
                  <c:v>28.27</c:v>
                </c:pt>
                <c:pt idx="36">
                  <c:v>28.5</c:v>
                </c:pt>
                <c:pt idx="37">
                  <c:v>28.62</c:v>
                </c:pt>
                <c:pt idx="38">
                  <c:v>28.89</c:v>
                </c:pt>
                <c:pt idx="39">
                  <c:v>29.15</c:v>
                </c:pt>
                <c:pt idx="40">
                  <c:v>29.63</c:v>
                </c:pt>
                <c:pt idx="41">
                  <c:v>29.62</c:v>
                </c:pt>
                <c:pt idx="42">
                  <c:v>29.77</c:v>
                </c:pt>
                <c:pt idx="43">
                  <c:v>30.07</c:v>
                </c:pt>
                <c:pt idx="44">
                  <c:v>30.31</c:v>
                </c:pt>
                <c:pt idx="45">
                  <c:v>30.4</c:v>
                </c:pt>
                <c:pt idx="46">
                  <c:v>30.64</c:v>
                </c:pt>
                <c:pt idx="47">
                  <c:v>30.53</c:v>
                </c:pt>
                <c:pt idx="48">
                  <c:v>30.7</c:v>
                </c:pt>
                <c:pt idx="49">
                  <c:v>30.63</c:v>
                </c:pt>
                <c:pt idx="50">
                  <c:v>30.64</c:v>
                </c:pt>
                <c:pt idx="51">
                  <c:v>30.82</c:v>
                </c:pt>
                <c:pt idx="52">
                  <c:v>30.65</c:v>
                </c:pt>
                <c:pt idx="53">
                  <c:v>30.74</c:v>
                </c:pt>
                <c:pt idx="54">
                  <c:v>30.88</c:v>
                </c:pt>
                <c:pt idx="55">
                  <c:v>30.99</c:v>
                </c:pt>
                <c:pt idx="56">
                  <c:v>30.94</c:v>
                </c:pt>
                <c:pt idx="57">
                  <c:v>31.09</c:v>
                </c:pt>
                <c:pt idx="58">
                  <c:v>31.04</c:v>
                </c:pt>
                <c:pt idx="59">
                  <c:v>31.28</c:v>
                </c:pt>
                <c:pt idx="60">
                  <c:v>31.39</c:v>
                </c:pt>
                <c:pt idx="61">
                  <c:v>31.37</c:v>
                </c:pt>
                <c:pt idx="62">
                  <c:v>31.5</c:v>
                </c:pt>
                <c:pt idx="63">
                  <c:v>31.6</c:v>
                </c:pt>
                <c:pt idx="64">
                  <c:v>31.81</c:v>
                </c:pt>
                <c:pt idx="65">
                  <c:v>31.93</c:v>
                </c:pt>
                <c:pt idx="66">
                  <c:v>31.87</c:v>
                </c:pt>
                <c:pt idx="67">
                  <c:v>32.119999999999997</c:v>
                </c:pt>
                <c:pt idx="68">
                  <c:v>32.25</c:v>
                </c:pt>
                <c:pt idx="69">
                  <c:v>32.35</c:v>
                </c:pt>
                <c:pt idx="70">
                  <c:v>32.39</c:v>
                </c:pt>
                <c:pt idx="71">
                  <c:v>32.61</c:v>
                </c:pt>
                <c:pt idx="72">
                  <c:v>32.82</c:v>
                </c:pt>
                <c:pt idx="73">
                  <c:v>32.57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36-4C65-9720-F1C59C2EA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3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14.204995336304281</c:v>
                </c:pt>
                <c:pt idx="1">
                  <c:v>9.4631150737452234</c:v>
                </c:pt>
                <c:pt idx="2">
                  <c:v>5.6789210847953093</c:v>
                </c:pt>
                <c:pt idx="3">
                  <c:v>3.1633640333717525</c:v>
                </c:pt>
                <c:pt idx="4">
                  <c:v>1.8543567546297435</c:v>
                </c:pt>
                <c:pt idx="5">
                  <c:v>1.1089431100998481</c:v>
                </c:pt>
                <c:pt idx="6">
                  <c:v>0.71100492757951317</c:v>
                </c:pt>
                <c:pt idx="7">
                  <c:v>0.41618698544465671</c:v>
                </c:pt>
                <c:pt idx="8">
                  <c:v>0.36918278228321899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66-435B-A923-EDEFA87F740D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78.014854734514799</c:v>
                </c:pt>
                <c:pt idx="1">
                  <c:v>78.25285601106691</c:v>
                </c:pt>
                <c:pt idx="2">
                  <c:v>72.016581895157728</c:v>
                </c:pt>
                <c:pt idx="3">
                  <c:v>59.722060673990967</c:v>
                </c:pt>
                <c:pt idx="4">
                  <c:v>47.057894607402154</c:v>
                </c:pt>
                <c:pt idx="5">
                  <c:v>36.81808070472038</c:v>
                </c:pt>
                <c:pt idx="6">
                  <c:v>28.258862177094223</c:v>
                </c:pt>
                <c:pt idx="7">
                  <c:v>18.39250266028613</c:v>
                </c:pt>
                <c:pt idx="8">
                  <c:v>15.680474111041796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66-435B-A923-EDEFA87F740D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4.218744602204028</c:v>
                </c:pt>
                <c:pt idx="1">
                  <c:v>7.4506004841090983</c:v>
                </c:pt>
                <c:pt idx="2">
                  <c:v>13.672223365575908</c:v>
                </c:pt>
                <c:pt idx="3">
                  <c:v>21.26193547704899</c:v>
                </c:pt>
                <c:pt idx="4">
                  <c:v>26.52302283709076</c:v>
                </c:pt>
                <c:pt idx="5">
                  <c:v>25.609162381863364</c:v>
                </c:pt>
                <c:pt idx="6">
                  <c:v>25.542302523517993</c:v>
                </c:pt>
                <c:pt idx="7">
                  <c:v>25.332146835348514</c:v>
                </c:pt>
                <c:pt idx="8">
                  <c:v>24.381160324391765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66-435B-A923-EDEFA87F740D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2.82212319065879</c:v>
                </c:pt>
                <c:pt idx="1">
                  <c:v>3.7519139276463513</c:v>
                </c:pt>
                <c:pt idx="2">
                  <c:v>6.8944227207244291</c:v>
                </c:pt>
                <c:pt idx="3">
                  <c:v>12.931818422137864</c:v>
                </c:pt>
                <c:pt idx="4">
                  <c:v>20.478953710978708</c:v>
                </c:pt>
                <c:pt idx="5">
                  <c:v>28.388638544798173</c:v>
                </c:pt>
                <c:pt idx="6">
                  <c:v>33.012035239659546</c:v>
                </c:pt>
                <c:pt idx="7">
                  <c:v>38.934143138950944</c:v>
                </c:pt>
                <c:pt idx="8">
                  <c:v>41.265502183406113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66-435B-A923-EDEFA87F740D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0.73928213631809858</c:v>
                </c:pt>
                <c:pt idx="1">
                  <c:v>1.081514503432413</c:v>
                </c:pt>
                <c:pt idx="2">
                  <c:v>1.7378509337466206</c:v>
                </c:pt>
                <c:pt idx="3">
                  <c:v>2.9208213934504235</c:v>
                </c:pt>
                <c:pt idx="4">
                  <c:v>4.0857720898986356</c:v>
                </c:pt>
                <c:pt idx="5">
                  <c:v>8.0751752585182306</c:v>
                </c:pt>
                <c:pt idx="6">
                  <c:v>12.475795132148724</c:v>
                </c:pt>
                <c:pt idx="7">
                  <c:v>16.925020379969755</c:v>
                </c:pt>
                <c:pt idx="8">
                  <c:v>18.303680598877104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66-435B-A923-EDEFA87F7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78.412999999999997</c:v>
                </c:pt>
                <c:pt idx="1">
                  <c:v>62.267000000000003</c:v>
                </c:pt>
                <c:pt idx="2">
                  <c:v>61.170999999999999</c:v>
                </c:pt>
                <c:pt idx="3">
                  <c:v>58.551000000000002</c:v>
                </c:pt>
                <c:pt idx="4">
                  <c:v>57.152999999999999</c:v>
                </c:pt>
                <c:pt idx="5">
                  <c:v>36.244</c:v>
                </c:pt>
                <c:pt idx="6">
                  <c:v>26.956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78-4B71-B0E0-C11DCF50B226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68.057000000000002</c:v>
                </c:pt>
                <c:pt idx="1">
                  <c:v>55.424999999999997</c:v>
                </c:pt>
                <c:pt idx="2">
                  <c:v>55.713000000000001</c:v>
                </c:pt>
                <c:pt idx="3">
                  <c:v>53.927</c:v>
                </c:pt>
                <c:pt idx="4">
                  <c:v>49.658000000000001</c:v>
                </c:pt>
                <c:pt idx="5">
                  <c:v>33.289000000000001</c:v>
                </c:pt>
                <c:pt idx="6">
                  <c:v>22.445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78-4B71-B0E0-C11DCF50B226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56.991999999999997</c:v>
                </c:pt>
                <c:pt idx="1">
                  <c:v>48.634</c:v>
                </c:pt>
                <c:pt idx="2">
                  <c:v>36.924999999999997</c:v>
                </c:pt>
                <c:pt idx="3">
                  <c:v>32.213999999999999</c:v>
                </c:pt>
                <c:pt idx="4">
                  <c:v>25.565000000000001</c:v>
                </c:pt>
                <c:pt idx="5">
                  <c:v>5.0090000000000003</c:v>
                </c:pt>
                <c:pt idx="6">
                  <c:v>8.6029999999999998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78-4B71-B0E0-C11DCF50B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570.58000000000004</c:v>
                </c:pt>
                <c:pt idx="1">
                  <c:v>420.7</c:v>
                </c:pt>
                <c:pt idx="2">
                  <c:v>418.25</c:v>
                </c:pt>
                <c:pt idx="3">
                  <c:v>396.18</c:v>
                </c:pt>
                <c:pt idx="4">
                  <c:v>367.14</c:v>
                </c:pt>
                <c:pt idx="5">
                  <c:v>326.87</c:v>
                </c:pt>
                <c:pt idx="6">
                  <c:v>295.16000000000003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D-4D5A-98FA-ECE422D7F018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210.08999999999992</c:v>
                </c:pt>
                <c:pt idx="1">
                  <c:v>309.19</c:v>
                </c:pt>
                <c:pt idx="2">
                  <c:v>288.14</c:v>
                </c:pt>
                <c:pt idx="3">
                  <c:v>288.87999999999994</c:v>
                </c:pt>
                <c:pt idx="4">
                  <c:v>275.35000000000002</c:v>
                </c:pt>
                <c:pt idx="5">
                  <c:v>209.79999999999995</c:v>
                </c:pt>
                <c:pt idx="6">
                  <c:v>180.66999999999996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D-4D5A-98FA-ECE422D7F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702.07</c:v>
                </c:pt>
                <c:pt idx="1">
                  <c:v>658.87</c:v>
                </c:pt>
                <c:pt idx="2">
                  <c:v>591.80999999999995</c:v>
                </c:pt>
                <c:pt idx="3">
                  <c:v>552.35</c:v>
                </c:pt>
                <c:pt idx="4">
                  <c:v>465.35</c:v>
                </c:pt>
                <c:pt idx="5">
                  <c:v>456.01</c:v>
                </c:pt>
                <c:pt idx="6">
                  <c:v>336.94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1D-4D5A-98FA-ECE422D7F0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74.2</c:v>
                </c:pt>
                <c:pt idx="1">
                  <c:v>74.5</c:v>
                </c:pt>
                <c:pt idx="2">
                  <c:v>73.3</c:v>
                </c:pt>
                <c:pt idx="3">
                  <c:v>74.900000000000006</c:v>
                </c:pt>
                <c:pt idx="4">
                  <c:v>73.8</c:v>
                </c:pt>
                <c:pt idx="5">
                  <c:v>72.599999999999994</c:v>
                </c:pt>
                <c:pt idx="6">
                  <c:v>72.099999999999994</c:v>
                </c:pt>
                <c:pt idx="7">
                  <c:v>69.5</c:v>
                </c:pt>
                <c:pt idx="8">
                  <c:v>69.2</c:v>
                </c:pt>
                <c:pt idx="9">
                  <c:v>70.400000000000006</c:v>
                </c:pt>
                <c:pt idx="10">
                  <c:v>69.599999999999994</c:v>
                </c:pt>
                <c:pt idx="11">
                  <c:v>70.099999999999994</c:v>
                </c:pt>
                <c:pt idx="12">
                  <c:v>69.400000000000006</c:v>
                </c:pt>
                <c:pt idx="13">
                  <c:v>69.400000000000006</c:v>
                </c:pt>
                <c:pt idx="14">
                  <c:v>70.400000000000006</c:v>
                </c:pt>
                <c:pt idx="15">
                  <c:v>67.599999999999994</c:v>
                </c:pt>
                <c:pt idx="16">
                  <c:v>71</c:v>
                </c:pt>
                <c:pt idx="17">
                  <c:v>70.3</c:v>
                </c:pt>
                <c:pt idx="18">
                  <c:v>68.7</c:v>
                </c:pt>
                <c:pt idx="19">
                  <c:v>68.099999999999994</c:v>
                </c:pt>
                <c:pt idx="20">
                  <c:v>67.900000000000006</c:v>
                </c:pt>
                <c:pt idx="21">
                  <c:v>67.7</c:v>
                </c:pt>
                <c:pt idx="22">
                  <c:v>70.099999999999994</c:v>
                </c:pt>
                <c:pt idx="23">
                  <c:v>71.2</c:v>
                </c:pt>
                <c:pt idx="24">
                  <c:v>70.900000000000006</c:v>
                </c:pt>
                <c:pt idx="25">
                  <c:v>69.7</c:v>
                </c:pt>
                <c:pt idx="26">
                  <c:v>70.099999999999994</c:v>
                </c:pt>
                <c:pt idx="27">
                  <c:v>71.2</c:v>
                </c:pt>
                <c:pt idx="28">
                  <c:v>72.099999999999994</c:v>
                </c:pt>
                <c:pt idx="29">
                  <c:v>72</c:v>
                </c:pt>
                <c:pt idx="30">
                  <c:v>73.7</c:v>
                </c:pt>
                <c:pt idx="31">
                  <c:v>74.099999999999994</c:v>
                </c:pt>
                <c:pt idx="32">
                  <c:v>72.599999999999994</c:v>
                </c:pt>
                <c:pt idx="33">
                  <c:v>72.5</c:v>
                </c:pt>
                <c:pt idx="34">
                  <c:v>71.400000000000006</c:v>
                </c:pt>
                <c:pt idx="35">
                  <c:v>69.900000000000006</c:v>
                </c:pt>
                <c:pt idx="36">
                  <c:v>68.400000000000006</c:v>
                </c:pt>
                <c:pt idx="37">
                  <c:v>68.7</c:v>
                </c:pt>
                <c:pt idx="38">
                  <c:v>71.099999999999994</c:v>
                </c:pt>
                <c:pt idx="39">
                  <c:v>70.506464326494537</c:v>
                </c:pt>
                <c:pt idx="40">
                  <c:v>71.031933767001775</c:v>
                </c:pt>
                <c:pt idx="41">
                  <c:v>71.172037000000003</c:v>
                </c:pt>
                <c:pt idx="42">
                  <c:v>71.419368000000006</c:v>
                </c:pt>
                <c:pt idx="43">
                  <c:v>69.628855000000001</c:v>
                </c:pt>
                <c:pt idx="44">
                  <c:v>71.369696000000005</c:v>
                </c:pt>
                <c:pt idx="45">
                  <c:v>71.773679000000001</c:v>
                </c:pt>
                <c:pt idx="46">
                  <c:v>74.342971000000006</c:v>
                </c:pt>
                <c:pt idx="47">
                  <c:v>74.597645</c:v>
                </c:pt>
                <c:pt idx="48">
                  <c:v>75.290093999999996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E5-4293-A4C5-CFF61444EEBC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34.5</c:v>
                </c:pt>
                <c:pt idx="1">
                  <c:v>33</c:v>
                </c:pt>
                <c:pt idx="2">
                  <c:v>32.700000000000003</c:v>
                </c:pt>
                <c:pt idx="3">
                  <c:v>34.9</c:v>
                </c:pt>
                <c:pt idx="4">
                  <c:v>34.299999999999997</c:v>
                </c:pt>
                <c:pt idx="5">
                  <c:v>33.6</c:v>
                </c:pt>
                <c:pt idx="6">
                  <c:v>34.1</c:v>
                </c:pt>
                <c:pt idx="7">
                  <c:v>34.700000000000003</c:v>
                </c:pt>
                <c:pt idx="8">
                  <c:v>32.9</c:v>
                </c:pt>
                <c:pt idx="9">
                  <c:v>34</c:v>
                </c:pt>
                <c:pt idx="10">
                  <c:v>35.299999999999997</c:v>
                </c:pt>
                <c:pt idx="11">
                  <c:v>38.4</c:v>
                </c:pt>
                <c:pt idx="12">
                  <c:v>37.700000000000003</c:v>
                </c:pt>
                <c:pt idx="13">
                  <c:v>37.700000000000003</c:v>
                </c:pt>
                <c:pt idx="14">
                  <c:v>40.299999999999997</c:v>
                </c:pt>
                <c:pt idx="15">
                  <c:v>40.4</c:v>
                </c:pt>
                <c:pt idx="16">
                  <c:v>46.9</c:v>
                </c:pt>
                <c:pt idx="17">
                  <c:v>45.3</c:v>
                </c:pt>
                <c:pt idx="18">
                  <c:v>45.1</c:v>
                </c:pt>
                <c:pt idx="19">
                  <c:v>46.6</c:v>
                </c:pt>
                <c:pt idx="20">
                  <c:v>47.6</c:v>
                </c:pt>
                <c:pt idx="21">
                  <c:v>49</c:v>
                </c:pt>
                <c:pt idx="22">
                  <c:v>51.6</c:v>
                </c:pt>
                <c:pt idx="23">
                  <c:v>54.1</c:v>
                </c:pt>
                <c:pt idx="24">
                  <c:v>55.6</c:v>
                </c:pt>
                <c:pt idx="25">
                  <c:v>54.9</c:v>
                </c:pt>
                <c:pt idx="26">
                  <c:v>51.9</c:v>
                </c:pt>
                <c:pt idx="27">
                  <c:v>51.6</c:v>
                </c:pt>
                <c:pt idx="28">
                  <c:v>51.2</c:v>
                </c:pt>
                <c:pt idx="29">
                  <c:v>53.7</c:v>
                </c:pt>
                <c:pt idx="30">
                  <c:v>55.6</c:v>
                </c:pt>
                <c:pt idx="31">
                  <c:v>56.7</c:v>
                </c:pt>
                <c:pt idx="32">
                  <c:v>53.3</c:v>
                </c:pt>
                <c:pt idx="33">
                  <c:v>53</c:v>
                </c:pt>
                <c:pt idx="34">
                  <c:v>53.4</c:v>
                </c:pt>
                <c:pt idx="35">
                  <c:v>53.3</c:v>
                </c:pt>
                <c:pt idx="36">
                  <c:v>53.7</c:v>
                </c:pt>
                <c:pt idx="37">
                  <c:v>53.6</c:v>
                </c:pt>
                <c:pt idx="38">
                  <c:v>55.3</c:v>
                </c:pt>
                <c:pt idx="39">
                  <c:v>55.208029119090519</c:v>
                </c:pt>
                <c:pt idx="40">
                  <c:v>55.104964737149388</c:v>
                </c:pt>
                <c:pt idx="41">
                  <c:v>54.609527</c:v>
                </c:pt>
                <c:pt idx="42">
                  <c:v>57.774244000000003</c:v>
                </c:pt>
                <c:pt idx="43">
                  <c:v>56.327986000000003</c:v>
                </c:pt>
                <c:pt idx="44">
                  <c:v>57.603642000000001</c:v>
                </c:pt>
                <c:pt idx="45">
                  <c:v>58.074044000000001</c:v>
                </c:pt>
                <c:pt idx="46">
                  <c:v>58.755071000000001</c:v>
                </c:pt>
                <c:pt idx="47">
                  <c:v>61.530410000000003</c:v>
                </c:pt>
                <c:pt idx="48">
                  <c:v>62.994765000000001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E5-4293-A4C5-CFF61444EEBC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54.2</c:v>
                </c:pt>
                <c:pt idx="1">
                  <c:v>53.6</c:v>
                </c:pt>
                <c:pt idx="2">
                  <c:v>53</c:v>
                </c:pt>
                <c:pt idx="3">
                  <c:v>54.7</c:v>
                </c:pt>
                <c:pt idx="4">
                  <c:v>54</c:v>
                </c:pt>
                <c:pt idx="5">
                  <c:v>52.9</c:v>
                </c:pt>
                <c:pt idx="6">
                  <c:v>52.8</c:v>
                </c:pt>
                <c:pt idx="7">
                  <c:v>51.8</c:v>
                </c:pt>
                <c:pt idx="8">
                  <c:v>50.8</c:v>
                </c:pt>
                <c:pt idx="9">
                  <c:v>51.9</c:v>
                </c:pt>
                <c:pt idx="10">
                  <c:v>52.3</c:v>
                </c:pt>
                <c:pt idx="11">
                  <c:v>54.2</c:v>
                </c:pt>
                <c:pt idx="12">
                  <c:v>53.6</c:v>
                </c:pt>
                <c:pt idx="13">
                  <c:v>53.5</c:v>
                </c:pt>
                <c:pt idx="14">
                  <c:v>55.3</c:v>
                </c:pt>
                <c:pt idx="15">
                  <c:v>53.9</c:v>
                </c:pt>
                <c:pt idx="16">
                  <c:v>58.9</c:v>
                </c:pt>
                <c:pt idx="17">
                  <c:v>57.7</c:v>
                </c:pt>
                <c:pt idx="18">
                  <c:v>56.9</c:v>
                </c:pt>
                <c:pt idx="19">
                  <c:v>57.3</c:v>
                </c:pt>
                <c:pt idx="20">
                  <c:v>57.7</c:v>
                </c:pt>
                <c:pt idx="21">
                  <c:v>58.3</c:v>
                </c:pt>
                <c:pt idx="22">
                  <c:v>60.8</c:v>
                </c:pt>
                <c:pt idx="23">
                  <c:v>62.6</c:v>
                </c:pt>
                <c:pt idx="24">
                  <c:v>63.2</c:v>
                </c:pt>
                <c:pt idx="25">
                  <c:v>62.3</c:v>
                </c:pt>
                <c:pt idx="26">
                  <c:v>61</c:v>
                </c:pt>
                <c:pt idx="27">
                  <c:v>61.4</c:v>
                </c:pt>
                <c:pt idx="28">
                  <c:v>61.6</c:v>
                </c:pt>
                <c:pt idx="29">
                  <c:v>62.8</c:v>
                </c:pt>
                <c:pt idx="30">
                  <c:v>64.599999999999994</c:v>
                </c:pt>
                <c:pt idx="31">
                  <c:v>65.3</c:v>
                </c:pt>
                <c:pt idx="32">
                  <c:v>62.9</c:v>
                </c:pt>
                <c:pt idx="33">
                  <c:v>62.6</c:v>
                </c:pt>
                <c:pt idx="34">
                  <c:v>62.2</c:v>
                </c:pt>
                <c:pt idx="35">
                  <c:v>61.5</c:v>
                </c:pt>
                <c:pt idx="36">
                  <c:v>60.9</c:v>
                </c:pt>
                <c:pt idx="37">
                  <c:v>61</c:v>
                </c:pt>
                <c:pt idx="38">
                  <c:v>63.1</c:v>
                </c:pt>
                <c:pt idx="39">
                  <c:v>62.728602779809805</c:v>
                </c:pt>
                <c:pt idx="40">
                  <c:v>62.943270474343734</c:v>
                </c:pt>
                <c:pt idx="41">
                  <c:v>62.781385999999998</c:v>
                </c:pt>
                <c:pt idx="42">
                  <c:v>64.517030000000005</c:v>
                </c:pt>
                <c:pt idx="43">
                  <c:v>62.905648999999997</c:v>
                </c:pt>
                <c:pt idx="44">
                  <c:v>64.415710000000004</c:v>
                </c:pt>
                <c:pt idx="45">
                  <c:v>64.854641999999998</c:v>
                </c:pt>
                <c:pt idx="46">
                  <c:v>66.486458999999996</c:v>
                </c:pt>
                <c:pt idx="47">
                  <c:v>68.015375000000006</c:v>
                </c:pt>
                <c:pt idx="48">
                  <c:v>69.111832000000007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E5-4293-A4C5-CFF61444E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4193540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14364</xdr:colOff>
      <xdr:row>2</xdr:row>
      <xdr:rowOff>7597</xdr:rowOff>
    </xdr:from>
    <xdr:to>
      <xdr:col>11</xdr:col>
      <xdr:colOff>85397</xdr:colOff>
      <xdr:row>14</xdr:row>
      <xdr:rowOff>65689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474344</xdr:rowOff>
    </xdr:from>
    <xdr:to>
      <xdr:col>16</xdr:col>
      <xdr:colOff>273983</xdr:colOff>
      <xdr:row>15</xdr:row>
      <xdr:rowOff>96884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342900</xdr:colOff>
      <xdr:row>2</xdr:row>
      <xdr:rowOff>485774</xdr:rowOff>
    </xdr:from>
    <xdr:to>
      <xdr:col>18</xdr:col>
      <xdr:colOff>311700</xdr:colOff>
      <xdr:row>15</xdr:row>
      <xdr:rowOff>108314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2051</xdr:colOff>
      <xdr:row>8</xdr:row>
      <xdr:rowOff>349348</xdr:rowOff>
    </xdr:from>
    <xdr:to>
      <xdr:col>10</xdr:col>
      <xdr:colOff>219075</xdr:colOff>
      <xdr:row>20</xdr:row>
      <xdr:rowOff>101428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279895</xdr:colOff>
      <xdr:row>8</xdr:row>
      <xdr:rowOff>336641</xdr:rowOff>
    </xdr:from>
    <xdr:to>
      <xdr:col>19</xdr:col>
      <xdr:colOff>56275</xdr:colOff>
      <xdr:row>20</xdr:row>
      <xdr:rowOff>88721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5616</xdr:colOff>
      <xdr:row>2</xdr:row>
      <xdr:rowOff>28574</xdr:rowOff>
    </xdr:from>
    <xdr:to>
      <xdr:col>14</xdr:col>
      <xdr:colOff>565150</xdr:colOff>
      <xdr:row>11</xdr:row>
      <xdr:rowOff>133349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45720</xdr:rowOff>
    </xdr:from>
    <xdr:to>
      <xdr:col>17</xdr:col>
      <xdr:colOff>196200</xdr:colOff>
      <xdr:row>16</xdr:row>
      <xdr:rowOff>117840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22375</xdr:colOff>
      <xdr:row>1</xdr:row>
      <xdr:rowOff>309637</xdr:rowOff>
    </xdr:from>
    <xdr:to>
      <xdr:col>16</xdr:col>
      <xdr:colOff>152815</xdr:colOff>
      <xdr:row>15</xdr:row>
      <xdr:rowOff>61717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202817</xdr:colOff>
      <xdr:row>1</xdr:row>
      <xdr:rowOff>299938</xdr:rowOff>
    </xdr:from>
    <xdr:to>
      <xdr:col>19</xdr:col>
      <xdr:colOff>312420</xdr:colOff>
      <xdr:row>15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13008</xdr:colOff>
      <xdr:row>1</xdr:row>
      <xdr:rowOff>398324</xdr:rowOff>
    </xdr:from>
    <xdr:to>
      <xdr:col>10</xdr:col>
      <xdr:colOff>560342</xdr:colOff>
      <xdr:row>8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</xdr:colOff>
      <xdr:row>2</xdr:row>
      <xdr:rowOff>69214</xdr:rowOff>
    </xdr:from>
    <xdr:to>
      <xdr:col>20</xdr:col>
      <xdr:colOff>409470</xdr:colOff>
      <xdr:row>14</xdr:row>
      <xdr:rowOff>364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7620</xdr:colOff>
      <xdr:row>2</xdr:row>
      <xdr:rowOff>68580</xdr:rowOff>
    </xdr:from>
    <xdr:to>
      <xdr:col>13</xdr:col>
      <xdr:colOff>537210</xdr:colOff>
      <xdr:row>14</xdr:row>
      <xdr:rowOff>125730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434340"/>
          <a:ext cx="2312670" cy="2312670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27584</xdr:colOff>
      <xdr:row>7</xdr:row>
      <xdr:rowOff>76585</xdr:rowOff>
    </xdr:from>
    <xdr:to>
      <xdr:col>12</xdr:col>
      <xdr:colOff>164864</xdr:colOff>
      <xdr:row>16</xdr:row>
      <xdr:rowOff>179185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305879</xdr:colOff>
      <xdr:row>7</xdr:row>
      <xdr:rowOff>94912</xdr:rowOff>
    </xdr:from>
    <xdr:to>
      <xdr:col>15</xdr:col>
      <xdr:colOff>249115</xdr:colOff>
      <xdr:row>17</xdr:row>
      <xdr:rowOff>14632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</xdr:colOff>
      <xdr:row>2</xdr:row>
      <xdr:rowOff>101917</xdr:rowOff>
    </xdr:from>
    <xdr:to>
      <xdr:col>10</xdr:col>
      <xdr:colOff>273982</xdr:colOff>
      <xdr:row>14</xdr:row>
      <xdr:rowOff>67357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19050</xdr:rowOff>
    </xdr:from>
    <xdr:to>
      <xdr:col>17</xdr:col>
      <xdr:colOff>594249</xdr:colOff>
      <xdr:row>14</xdr:row>
      <xdr:rowOff>19050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558800</xdr:colOff>
      <xdr:row>2</xdr:row>
      <xdr:rowOff>25400</xdr:rowOff>
    </xdr:from>
    <xdr:to>
      <xdr:col>12</xdr:col>
      <xdr:colOff>540325</xdr:colOff>
      <xdr:row>13</xdr:row>
      <xdr:rowOff>175827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608964</xdr:colOff>
      <xdr:row>2</xdr:row>
      <xdr:rowOff>33655</xdr:rowOff>
    </xdr:from>
    <xdr:to>
      <xdr:col>13</xdr:col>
      <xdr:colOff>601979</xdr:colOff>
      <xdr:row>13</xdr:row>
      <xdr:rowOff>166735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19423</xdr:colOff>
      <xdr:row>5</xdr:row>
      <xdr:rowOff>47624</xdr:rowOff>
    </xdr:from>
    <xdr:to>
      <xdr:col>18</xdr:col>
      <xdr:colOff>514723</xdr:colOff>
      <xdr:row>25</xdr:row>
      <xdr:rowOff>19050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595144</xdr:colOff>
      <xdr:row>5</xdr:row>
      <xdr:rowOff>14716</xdr:rowOff>
    </xdr:from>
    <xdr:to>
      <xdr:col>23</xdr:col>
      <xdr:colOff>480844</xdr:colOff>
      <xdr:row>24</xdr:row>
      <xdr:rowOff>164166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5155</xdr:colOff>
      <xdr:row>5</xdr:row>
      <xdr:rowOff>6051</xdr:rowOff>
    </xdr:from>
    <xdr:to>
      <xdr:col>28</xdr:col>
      <xdr:colOff>500455</xdr:colOff>
      <xdr:row>24</xdr:row>
      <xdr:rowOff>134471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606425</xdr:colOff>
      <xdr:row>2</xdr:row>
      <xdr:rowOff>96308</xdr:rowOff>
    </xdr:from>
    <xdr:to>
      <xdr:col>12</xdr:col>
      <xdr:colOff>301625</xdr:colOff>
      <xdr:row>17</xdr:row>
      <xdr:rowOff>96308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2</xdr:row>
      <xdr:rowOff>7620</xdr:rowOff>
    </xdr:from>
    <xdr:to>
      <xdr:col>12</xdr:col>
      <xdr:colOff>320040</xdr:colOff>
      <xdr:row>16</xdr:row>
      <xdr:rowOff>172720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4445</xdr:colOff>
      <xdr:row>2</xdr:row>
      <xdr:rowOff>470535</xdr:rowOff>
    </xdr:from>
    <xdr:to>
      <xdr:col>19</xdr:col>
      <xdr:colOff>309245</xdr:colOff>
      <xdr:row>14</xdr:row>
      <xdr:rowOff>71485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I4" sqref="I4"/>
    </sheetView>
  </sheetViews>
  <sheetFormatPr defaultColWidth="8.88671875" defaultRowHeight="14.4"/>
  <cols>
    <col min="1" max="1" width="2.109375" customWidth="1"/>
    <col min="2" max="2" width="7" customWidth="1"/>
    <col min="3" max="3" width="131.88671875" customWidth="1"/>
  </cols>
  <sheetData>
    <row r="3" spans="1:6" ht="17.399999999999999">
      <c r="C3" s="49"/>
    </row>
    <row r="4" spans="1:6" ht="48.9" customHeight="1">
      <c r="B4" s="50" t="s">
        <v>228</v>
      </c>
      <c r="C4" s="51"/>
      <c r="D4" s="52"/>
      <c r="E4" s="52"/>
      <c r="F4" s="52"/>
    </row>
    <row r="5" spans="1:6">
      <c r="A5" s="53"/>
      <c r="B5">
        <v>1</v>
      </c>
      <c r="C5" s="88" t="s">
        <v>222</v>
      </c>
    </row>
    <row r="6" spans="1:6">
      <c r="B6">
        <v>2</v>
      </c>
      <c r="C6" s="89" t="s">
        <v>229</v>
      </c>
    </row>
    <row r="7" spans="1:6">
      <c r="B7">
        <v>3</v>
      </c>
      <c r="C7" s="88" t="s">
        <v>173</v>
      </c>
    </row>
    <row r="8" spans="1:6">
      <c r="B8">
        <v>4</v>
      </c>
      <c r="C8" s="89" t="s">
        <v>0</v>
      </c>
    </row>
    <row r="9" spans="1:6">
      <c r="B9">
        <v>5</v>
      </c>
      <c r="C9" s="90" t="s">
        <v>226</v>
      </c>
    </row>
    <row r="10" spans="1:6">
      <c r="B10">
        <v>6</v>
      </c>
      <c r="C10" s="89" t="s">
        <v>174</v>
      </c>
    </row>
    <row r="11" spans="1:6">
      <c r="B11">
        <v>7</v>
      </c>
      <c r="C11" s="89" t="s">
        <v>247</v>
      </c>
    </row>
    <row r="12" spans="1:6">
      <c r="B12">
        <v>8</v>
      </c>
      <c r="C12" s="89" t="s">
        <v>175</v>
      </c>
    </row>
    <row r="13" spans="1:6">
      <c r="B13">
        <v>9</v>
      </c>
      <c r="C13" s="89" t="s">
        <v>244</v>
      </c>
    </row>
    <row r="14" spans="1:6">
      <c r="B14">
        <v>10</v>
      </c>
      <c r="C14" s="89" t="s">
        <v>225</v>
      </c>
    </row>
    <row r="15" spans="1:6">
      <c r="B15">
        <v>11</v>
      </c>
      <c r="C15" s="88" t="s">
        <v>230</v>
      </c>
    </row>
    <row r="16" spans="1:6">
      <c r="B16">
        <v>12</v>
      </c>
      <c r="C16" s="88" t="s">
        <v>231</v>
      </c>
    </row>
    <row r="17" spans="2:3">
      <c r="B17">
        <v>13</v>
      </c>
      <c r="C17" s="89" t="s">
        <v>224</v>
      </c>
    </row>
    <row r="18" spans="2:3">
      <c r="B18">
        <v>14</v>
      </c>
      <c r="C18" s="88" t="s">
        <v>232</v>
      </c>
    </row>
    <row r="19" spans="2:3">
      <c r="B19" t="s">
        <v>180</v>
      </c>
      <c r="C19" s="88" t="s">
        <v>233</v>
      </c>
    </row>
    <row r="20" spans="2:3">
      <c r="B20" t="s">
        <v>181</v>
      </c>
      <c r="C20" s="88" t="s">
        <v>234</v>
      </c>
    </row>
    <row r="21" spans="2:3">
      <c r="B21" t="s">
        <v>182</v>
      </c>
      <c r="C21" s="88" t="s">
        <v>235</v>
      </c>
    </row>
    <row r="22" spans="2:3">
      <c r="B22" t="s">
        <v>183</v>
      </c>
      <c r="C22" s="88" t="s">
        <v>236</v>
      </c>
    </row>
    <row r="23" spans="2:3">
      <c r="B23" t="s">
        <v>184</v>
      </c>
      <c r="C23" s="88" t="s">
        <v>186</v>
      </c>
    </row>
    <row r="24" spans="2:3">
      <c r="B24" t="s">
        <v>185</v>
      </c>
      <c r="C24" s="88" t="s">
        <v>165</v>
      </c>
    </row>
    <row r="25" spans="2:3">
      <c r="B25" t="s">
        <v>221</v>
      </c>
      <c r="C25" s="89" t="s">
        <v>237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UMBRIA. ANNI 1861-2024. Valori assoluti "/>
    <hyperlink ref="C20" location="App_2!A1" display="Appendice 2. PIRAMIDI PER ETÀ  E PER GENERE. UMBRIA. ANNI 1881, 1951 E 2024. Valori percentuali"/>
    <hyperlink ref="C21" location="App_3!A1" display="Appendice 3. SPERANZA DI VITA ALLA NASCITA. UMBRIA. ANNI 1974-2025. Valori assoluti "/>
    <hyperlink ref="C22" location="App_4!A1" display="Appendice 4. NUMERO MEDIO DI FIGLI PER DONNA (TFT) E ETÀ MEDIA AL PARTO. UMBRIA. ANNI 1952-2025. Valori assoluti "/>
    <hyperlink ref="C23" location="App_5!A1" display="Appendice 5. POPOLAZIONE RESIDENTE IN ETÀ DI 6 ANNI E OLTRE PER GRADO DI ISTRUZIONE. UMBRIA. Censimenti popolazione 1951-2024"/>
    <hyperlink ref="C24" location="App_6!A1" display="Appendice 6. AZIENDE E RELATIVE SUPERFICI PER UBICAZIONE DEL CENTRO AZIENDALE IN UMBRIA (Universo Italia). Censimenti Agricoltura 1961-2020"/>
    <hyperlink ref="C25" location="App_7!A1" display="Appendice 7. TASSO DI OCCUPAZIONE 15-64 ANNI. UMBR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R21"/>
  <sheetViews>
    <sheetView zoomScale="107" zoomScaleNormal="107" workbookViewId="0">
      <selection activeCell="H17" sqref="H17"/>
    </sheetView>
  </sheetViews>
  <sheetFormatPr defaultRowHeight="14.4"/>
  <cols>
    <col min="1" max="1" width="3.44140625" style="8" customWidth="1"/>
    <col min="2" max="2" width="6.44140625" style="21" customWidth="1"/>
    <col min="3" max="6" width="9.5546875" style="21" customWidth="1"/>
  </cols>
  <sheetData>
    <row r="1" spans="2:18">
      <c r="B1" s="30"/>
      <c r="C1" s="30"/>
      <c r="D1" s="30"/>
    </row>
    <row r="2" spans="2:18" ht="36">
      <c r="B2" s="31"/>
      <c r="C2" s="22" t="s">
        <v>195</v>
      </c>
      <c r="D2" s="22" t="s">
        <v>2</v>
      </c>
      <c r="E2" s="22" t="s">
        <v>187</v>
      </c>
      <c r="F2" s="22" t="s">
        <v>188</v>
      </c>
      <c r="H2" s="194" t="s">
        <v>222</v>
      </c>
      <c r="I2" s="195"/>
      <c r="J2" s="195"/>
      <c r="K2" s="195"/>
      <c r="L2" s="195"/>
      <c r="M2" s="195"/>
      <c r="N2" s="195"/>
      <c r="O2" s="195"/>
      <c r="P2" s="195"/>
      <c r="Q2" s="195"/>
      <c r="R2" s="195"/>
    </row>
    <row r="3" spans="2:18">
      <c r="B3" s="32">
        <v>1861</v>
      </c>
      <c r="C3" s="33">
        <v>442</v>
      </c>
      <c r="D3" s="34">
        <v>26328</v>
      </c>
      <c r="E3" s="35">
        <f>C3/C$3*100</f>
        <v>100</v>
      </c>
      <c r="F3" s="35">
        <f>D3/D$3*100</f>
        <v>100</v>
      </c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</row>
    <row r="4" spans="2:18">
      <c r="B4" s="32">
        <v>1871</v>
      </c>
      <c r="C4" s="33">
        <v>479</v>
      </c>
      <c r="D4" s="34">
        <v>28151</v>
      </c>
      <c r="E4" s="35">
        <f t="shared" ref="E4:F21" si="0">C4/C$3*100</f>
        <v>108.37104072398189</v>
      </c>
      <c r="F4" s="35">
        <f t="shared" si="0"/>
        <v>106.9241871771498</v>
      </c>
    </row>
    <row r="5" spans="2:18">
      <c r="B5" s="32">
        <v>1881</v>
      </c>
      <c r="C5" s="33">
        <v>497</v>
      </c>
      <c r="D5" s="34">
        <v>29791</v>
      </c>
      <c r="E5" s="35">
        <f t="shared" si="0"/>
        <v>112.44343891402715</v>
      </c>
      <c r="F5" s="35">
        <f t="shared" si="0"/>
        <v>113.15329687025219</v>
      </c>
    </row>
    <row r="6" spans="2:18">
      <c r="B6" s="32"/>
      <c r="C6" s="36"/>
      <c r="D6" s="36"/>
      <c r="E6" s="35"/>
      <c r="F6" s="35"/>
    </row>
    <row r="7" spans="2:18">
      <c r="B7" s="32">
        <v>1901</v>
      </c>
      <c r="C7" s="37">
        <v>579</v>
      </c>
      <c r="D7" s="34">
        <v>33778</v>
      </c>
      <c r="E7" s="35">
        <f>C7/C$3*100</f>
        <v>130.99547511312218</v>
      </c>
      <c r="F7" s="35">
        <f t="shared" si="0"/>
        <v>128.29687025220298</v>
      </c>
    </row>
    <row r="8" spans="2:18">
      <c r="B8" s="32">
        <v>1911</v>
      </c>
      <c r="C8" s="37">
        <v>614</v>
      </c>
      <c r="D8" s="34">
        <v>36921</v>
      </c>
      <c r="E8" s="35">
        <f t="shared" si="0"/>
        <v>138.91402714932127</v>
      </c>
      <c r="F8" s="35">
        <f t="shared" si="0"/>
        <v>140.23473108477666</v>
      </c>
    </row>
    <row r="9" spans="2:18">
      <c r="B9" s="32">
        <v>1921</v>
      </c>
      <c r="C9" s="37">
        <v>658</v>
      </c>
      <c r="D9" s="34">
        <v>37856</v>
      </c>
      <c r="E9" s="35">
        <f t="shared" si="0"/>
        <v>148.86877828054298</v>
      </c>
      <c r="F9" s="35">
        <f t="shared" si="0"/>
        <v>143.7860832573686</v>
      </c>
    </row>
    <row r="10" spans="2:18">
      <c r="B10" s="38">
        <v>1931</v>
      </c>
      <c r="C10" s="37">
        <v>696</v>
      </c>
      <c r="D10" s="34">
        <v>41043</v>
      </c>
      <c r="E10" s="35">
        <f t="shared" si="0"/>
        <v>157.4660633484163</v>
      </c>
      <c r="F10" s="35">
        <f t="shared" si="0"/>
        <v>155.89106654512307</v>
      </c>
    </row>
    <row r="11" spans="2:18">
      <c r="B11" s="38">
        <v>1936</v>
      </c>
      <c r="C11" s="37">
        <v>723</v>
      </c>
      <c r="D11" s="34">
        <v>42399</v>
      </c>
      <c r="E11" s="35">
        <f t="shared" si="0"/>
        <v>163.57466063348417</v>
      </c>
      <c r="F11" s="35">
        <f t="shared" si="0"/>
        <v>161.04147675478578</v>
      </c>
    </row>
    <row r="12" spans="2:18">
      <c r="B12" s="32"/>
      <c r="C12" s="39"/>
      <c r="D12" s="36"/>
      <c r="E12" s="35"/>
      <c r="F12" s="35"/>
    </row>
    <row r="13" spans="2:18">
      <c r="B13" s="38">
        <v>1951</v>
      </c>
      <c r="C13" s="37">
        <v>804</v>
      </c>
      <c r="D13" s="34">
        <v>47516</v>
      </c>
      <c r="E13" s="35">
        <f t="shared" si="0"/>
        <v>181.90045248868779</v>
      </c>
      <c r="F13" s="35">
        <f t="shared" si="0"/>
        <v>180.47705864478883</v>
      </c>
    </row>
    <row r="14" spans="2:18">
      <c r="B14" s="38">
        <v>1961</v>
      </c>
      <c r="C14" s="37">
        <v>795</v>
      </c>
      <c r="D14" s="34">
        <v>50624</v>
      </c>
      <c r="E14" s="35">
        <f t="shared" si="0"/>
        <v>179.86425339366517</v>
      </c>
      <c r="F14" s="35">
        <f t="shared" si="0"/>
        <v>192.28198116074142</v>
      </c>
    </row>
    <row r="15" spans="2:18">
      <c r="B15" s="38">
        <v>1971</v>
      </c>
      <c r="C15" s="37">
        <v>776</v>
      </c>
      <c r="D15" s="34">
        <v>54137</v>
      </c>
      <c r="E15" s="35">
        <f t="shared" si="0"/>
        <v>175.56561085972851</v>
      </c>
      <c r="F15" s="35">
        <f t="shared" si="0"/>
        <v>205.62518991188088</v>
      </c>
    </row>
    <row r="16" spans="2:18">
      <c r="B16" s="38">
        <v>1981</v>
      </c>
      <c r="C16" s="37">
        <v>808</v>
      </c>
      <c r="D16" s="34">
        <v>56557</v>
      </c>
      <c r="E16" s="35">
        <f t="shared" si="0"/>
        <v>182.8054298642534</v>
      </c>
      <c r="F16" s="35">
        <f t="shared" si="0"/>
        <v>214.81692494682468</v>
      </c>
      <c r="H16" s="18" t="s">
        <v>3</v>
      </c>
    </row>
    <row r="17" spans="2:8">
      <c r="B17" s="38">
        <v>1991</v>
      </c>
      <c r="C17" s="37">
        <v>812</v>
      </c>
      <c r="D17" s="34">
        <v>56778.031000000003</v>
      </c>
      <c r="E17" s="35">
        <f t="shared" si="0"/>
        <v>183.71040723981901</v>
      </c>
      <c r="F17" s="35">
        <f t="shared" si="0"/>
        <v>215.65645320571255</v>
      </c>
      <c r="H17" s="190" t="s">
        <v>240</v>
      </c>
    </row>
    <row r="18" spans="2:8">
      <c r="B18" s="38">
        <v>2001</v>
      </c>
      <c r="C18" s="37">
        <v>826</v>
      </c>
      <c r="D18" s="34">
        <v>56996</v>
      </c>
      <c r="E18" s="35">
        <f t="shared" si="0"/>
        <v>186.87782805429865</v>
      </c>
      <c r="F18" s="35">
        <f t="shared" si="0"/>
        <v>216.48435126101489</v>
      </c>
    </row>
    <row r="19" spans="2:8">
      <c r="B19" s="38">
        <v>2011</v>
      </c>
      <c r="C19" s="37">
        <v>884</v>
      </c>
      <c r="D19" s="34">
        <v>59433.743999999999</v>
      </c>
      <c r="E19" s="35">
        <f t="shared" si="0"/>
        <v>200</v>
      </c>
      <c r="F19" s="35">
        <f t="shared" si="0"/>
        <v>225.74348222424794</v>
      </c>
    </row>
    <row r="20" spans="2:8">
      <c r="B20" s="38">
        <v>2021</v>
      </c>
      <c r="C20" s="37">
        <v>859</v>
      </c>
      <c r="D20" s="34">
        <v>59030</v>
      </c>
      <c r="E20" s="35">
        <f t="shared" si="0"/>
        <v>194.34389140271492</v>
      </c>
      <c r="F20" s="35">
        <f t="shared" si="0"/>
        <v>224.20996657550899</v>
      </c>
      <c r="H20" s="16"/>
    </row>
    <row r="21" spans="2:8">
      <c r="B21" s="38">
        <v>2024</v>
      </c>
      <c r="C21" s="37">
        <v>851</v>
      </c>
      <c r="D21" s="34">
        <v>58943</v>
      </c>
      <c r="E21" s="35">
        <f t="shared" si="0"/>
        <v>192.5339366515837</v>
      </c>
      <c r="F21" s="35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2"/>
  <sheetViews>
    <sheetView zoomScaleNormal="100" workbookViewId="0">
      <selection activeCell="L24" sqref="L24"/>
    </sheetView>
  </sheetViews>
  <sheetFormatPr defaultColWidth="8.88671875" defaultRowHeight="12"/>
  <cols>
    <col min="1" max="1" width="3.44140625" style="19" customWidth="1"/>
    <col min="2" max="2" width="3.44140625" style="25" customWidth="1"/>
    <col min="3" max="3" width="6" style="24" bestFit="1" customWidth="1"/>
    <col min="4" max="7" width="8.44140625" style="25" customWidth="1"/>
    <col min="8" max="8" width="3.44140625" style="25" customWidth="1"/>
    <col min="9" max="11" width="7.5546875" style="25" customWidth="1"/>
    <col min="12" max="16384" width="8.88671875" style="21"/>
  </cols>
  <sheetData>
    <row r="2" spans="2:23" ht="14.4" customHeight="1">
      <c r="B2" s="57"/>
      <c r="C2" s="213" t="s">
        <v>107</v>
      </c>
      <c r="D2" s="213"/>
      <c r="E2" s="213"/>
      <c r="F2" s="213"/>
      <c r="G2" s="213"/>
      <c r="I2" s="216" t="s">
        <v>5</v>
      </c>
      <c r="J2" s="217"/>
      <c r="K2" s="218"/>
    </row>
    <row r="3" spans="2:23" ht="53.4" customHeight="1">
      <c r="C3" s="26" t="s">
        <v>6</v>
      </c>
      <c r="D3" s="26" t="s">
        <v>7</v>
      </c>
      <c r="E3" s="26" t="s">
        <v>8</v>
      </c>
      <c r="F3" s="26" t="s">
        <v>9</v>
      </c>
      <c r="G3" s="26" t="s">
        <v>10</v>
      </c>
      <c r="I3" s="45"/>
      <c r="J3" s="42" t="s">
        <v>31</v>
      </c>
      <c r="K3" s="42" t="s">
        <v>2</v>
      </c>
      <c r="M3" s="194" t="s">
        <v>229</v>
      </c>
      <c r="N3" s="196"/>
      <c r="O3" s="196"/>
      <c r="P3" s="196"/>
      <c r="Q3" s="196"/>
      <c r="R3" s="196"/>
      <c r="S3" s="196"/>
      <c r="T3" s="196"/>
      <c r="U3" s="196"/>
      <c r="V3" s="196"/>
      <c r="W3" s="196"/>
    </row>
    <row r="4" spans="2:23">
      <c r="C4" s="27">
        <v>1926</v>
      </c>
      <c r="D4" s="28">
        <v>11.638109305760709</v>
      </c>
      <c r="E4" s="28">
        <v>0.80059084194977848</v>
      </c>
      <c r="F4" s="28">
        <v>-0.2274741506646972</v>
      </c>
      <c r="G4" s="28">
        <f>+D4+E4+F4</f>
        <v>12.211225997045791</v>
      </c>
      <c r="I4" s="46" t="s">
        <v>11</v>
      </c>
      <c r="J4" s="131">
        <v>-7.1283237995621436</v>
      </c>
      <c r="K4" s="129">
        <v>-5.1860056371856853</v>
      </c>
      <c r="M4" s="23"/>
    </row>
    <row r="5" spans="2:23">
      <c r="C5" s="27">
        <v>1927</v>
      </c>
      <c r="D5" s="28">
        <v>12.595475910693303</v>
      </c>
      <c r="E5" s="28">
        <v>-1.5261457109283196</v>
      </c>
      <c r="F5" s="28">
        <v>0.1454171562867215</v>
      </c>
      <c r="G5" s="28">
        <f t="shared" ref="G5:G68" si="0">+D5+E5+F5</f>
        <v>11.214747356051705</v>
      </c>
      <c r="I5" s="46" t="s">
        <v>12</v>
      </c>
      <c r="J5" s="132">
        <v>4.1466432634045223</v>
      </c>
      <c r="K5" s="129">
        <v>3.5610658215673934</v>
      </c>
      <c r="M5" s="23"/>
    </row>
    <row r="6" spans="2:23">
      <c r="C6" s="27">
        <v>1928</v>
      </c>
      <c r="D6" s="28">
        <v>10.524393806602395</v>
      </c>
      <c r="E6" s="28">
        <v>0.97137014314928427</v>
      </c>
      <c r="F6" s="28">
        <v>-1.1685655857434999E-2</v>
      </c>
      <c r="G6" s="28">
        <f t="shared" si="0"/>
        <v>11.484078293894244</v>
      </c>
      <c r="I6" s="46" t="s">
        <v>10</v>
      </c>
      <c r="J6" s="133">
        <v>-4.3524851684387542</v>
      </c>
      <c r="K6" s="129">
        <v>-2.3619615210242557</v>
      </c>
      <c r="M6" s="23"/>
    </row>
    <row r="7" spans="2:23">
      <c r="C7" s="27">
        <v>1929</v>
      </c>
      <c r="D7" s="28">
        <v>8.7478210342823939</v>
      </c>
      <c r="E7" s="28">
        <v>-1.1911679256246368</v>
      </c>
      <c r="F7" s="28">
        <v>-0.42562463683904705</v>
      </c>
      <c r="G7" s="28">
        <f t="shared" si="0"/>
        <v>7.13102847181871</v>
      </c>
      <c r="I7" s="116"/>
      <c r="J7" s="86"/>
      <c r="K7" s="86"/>
      <c r="M7" s="23"/>
    </row>
    <row r="8" spans="2:23">
      <c r="C8" s="27">
        <v>1930</v>
      </c>
      <c r="D8" s="28">
        <v>13.277954348454204</v>
      </c>
      <c r="E8" s="28">
        <v>-2.1742271019936434</v>
      </c>
      <c r="F8" s="28">
        <v>-4.1144177983241841</v>
      </c>
      <c r="G8" s="28">
        <f t="shared" si="0"/>
        <v>6.9893094481363756</v>
      </c>
      <c r="I8" s="116"/>
      <c r="J8" s="86"/>
      <c r="K8" s="86"/>
      <c r="M8" s="23"/>
    </row>
    <row r="9" spans="2:23">
      <c r="C9" s="29">
        <v>1931</v>
      </c>
      <c r="D9" s="28">
        <v>11.817528735632184</v>
      </c>
      <c r="E9" s="28">
        <v>-3.4353448275862069</v>
      </c>
      <c r="F9" s="28">
        <v>-1.117816091954023</v>
      </c>
      <c r="G9" s="28">
        <f t="shared" si="0"/>
        <v>7.2643678160919549</v>
      </c>
      <c r="I9" s="116"/>
      <c r="J9" s="86"/>
      <c r="K9" s="86"/>
      <c r="M9" s="23"/>
    </row>
    <row r="10" spans="2:23">
      <c r="C10" s="27">
        <v>1932</v>
      </c>
      <c r="D10" s="28">
        <v>7.6489877388080982</v>
      </c>
      <c r="E10" s="28">
        <v>-2.4935842600513261</v>
      </c>
      <c r="F10" s="28">
        <v>-0.15397775876817793</v>
      </c>
      <c r="G10" s="28">
        <f t="shared" si="0"/>
        <v>5.0014257199885943</v>
      </c>
      <c r="I10" s="117"/>
      <c r="J10" s="86"/>
      <c r="K10" s="86"/>
      <c r="M10" s="23"/>
    </row>
    <row r="11" spans="2:23">
      <c r="C11" s="27">
        <v>1933</v>
      </c>
      <c r="D11" s="28">
        <v>10.615449915110357</v>
      </c>
      <c r="E11" s="28">
        <v>-1.1559139784946237</v>
      </c>
      <c r="F11" s="28">
        <v>-0.11884550084889643</v>
      </c>
      <c r="G11" s="28">
        <f t="shared" si="0"/>
        <v>9.3406904357668363</v>
      </c>
      <c r="I11" s="116"/>
      <c r="J11" s="86"/>
      <c r="K11" s="86"/>
      <c r="M11" s="23"/>
    </row>
    <row r="12" spans="2:23" ht="14.4">
      <c r="C12" s="27">
        <v>1934</v>
      </c>
      <c r="D12" s="28">
        <v>10.731536085369278</v>
      </c>
      <c r="E12" s="28">
        <v>-0.53355798932884024</v>
      </c>
      <c r="F12" s="28">
        <v>-4.352709912945802E-2</v>
      </c>
      <c r="G12" s="28">
        <f t="shared" si="0"/>
        <v>10.154450996910979</v>
      </c>
      <c r="I12" s="118"/>
      <c r="J12" s="118"/>
      <c r="K12" s="118"/>
      <c r="M12" s="23"/>
    </row>
    <row r="13" spans="2:23">
      <c r="C13" s="27">
        <v>1935</v>
      </c>
      <c r="D13" s="28">
        <v>9.6125975473801564</v>
      </c>
      <c r="E13" s="28">
        <v>0.90161649944258637</v>
      </c>
      <c r="F13" s="28">
        <v>-4.180602006688963E-3</v>
      </c>
      <c r="G13" s="28">
        <f t="shared" si="0"/>
        <v>10.510033444816052</v>
      </c>
      <c r="I13" s="214"/>
      <c r="J13" s="214"/>
      <c r="K13" s="214"/>
      <c r="M13" s="23"/>
    </row>
    <row r="14" spans="2:23">
      <c r="C14" s="27">
        <v>1936</v>
      </c>
      <c r="D14" s="28">
        <v>7.8381742738589208</v>
      </c>
      <c r="E14" s="28">
        <v>-5.9474412171507604E-2</v>
      </c>
      <c r="F14" s="28">
        <v>6.3623789764868599E-2</v>
      </c>
      <c r="G14" s="28">
        <f t="shared" si="0"/>
        <v>7.8423236514522818</v>
      </c>
      <c r="I14" s="115"/>
      <c r="J14" s="115"/>
      <c r="K14" s="115"/>
      <c r="M14" s="23"/>
    </row>
    <row r="15" spans="2:23">
      <c r="C15" s="27">
        <v>1937</v>
      </c>
      <c r="D15" s="28">
        <v>8.5996705107084015</v>
      </c>
      <c r="E15" s="28">
        <v>-1.4923119165293794</v>
      </c>
      <c r="F15" s="28">
        <v>6.0406370126304232E-2</v>
      </c>
      <c r="G15" s="28">
        <f t="shared" si="0"/>
        <v>7.1677649643053263</v>
      </c>
      <c r="I15" s="116"/>
      <c r="J15" s="86"/>
      <c r="K15" s="86"/>
      <c r="M15" s="23"/>
    </row>
    <row r="16" spans="2:23">
      <c r="C16" s="27">
        <v>1938</v>
      </c>
      <c r="D16" s="28">
        <v>10.351594439901881</v>
      </c>
      <c r="E16" s="28">
        <v>-1.1815208503679477</v>
      </c>
      <c r="F16" s="28">
        <v>7.2226764786045242E-2</v>
      </c>
      <c r="G16" s="28">
        <f t="shared" si="0"/>
        <v>9.242300354319978</v>
      </c>
      <c r="I16" s="116"/>
      <c r="J16" s="86"/>
      <c r="K16" s="86"/>
      <c r="M16" s="23"/>
    </row>
    <row r="17" spans="3:17">
      <c r="C17" s="27">
        <v>1939</v>
      </c>
      <c r="D17" s="28">
        <v>9.9147727272727266</v>
      </c>
      <c r="E17" s="28">
        <v>0.46401515151515149</v>
      </c>
      <c r="F17" s="28">
        <v>1.7451298701298701</v>
      </c>
      <c r="G17" s="28">
        <f t="shared" si="0"/>
        <v>12.12391774891775</v>
      </c>
      <c r="I17" s="116"/>
      <c r="J17" s="86"/>
      <c r="K17" s="86"/>
      <c r="M17" s="40" t="s">
        <v>13</v>
      </c>
    </row>
    <row r="18" spans="3:17">
      <c r="C18" s="27">
        <v>1940</v>
      </c>
      <c r="D18" s="28">
        <v>8.9712597367714206</v>
      </c>
      <c r="E18" s="28">
        <v>-0.67418748321246302</v>
      </c>
      <c r="F18" s="28">
        <v>0.76819769003491811</v>
      </c>
      <c r="G18" s="28">
        <f t="shared" si="0"/>
        <v>9.0652699435938757</v>
      </c>
      <c r="I18" s="116"/>
      <c r="J18" s="86"/>
      <c r="K18" s="86"/>
      <c r="M18" s="190" t="s">
        <v>4</v>
      </c>
      <c r="N18" s="40"/>
      <c r="O18" s="40"/>
      <c r="P18" s="40"/>
      <c r="Q18" s="40"/>
    </row>
    <row r="19" spans="3:17">
      <c r="C19" s="29">
        <v>1941</v>
      </c>
      <c r="D19" s="28">
        <v>7.1573333333333338</v>
      </c>
      <c r="E19" s="28">
        <v>-0.84399999999999997</v>
      </c>
      <c r="F19" s="28">
        <v>0.73866666666666669</v>
      </c>
      <c r="G19" s="28">
        <f t="shared" si="0"/>
        <v>7.0520000000000005</v>
      </c>
      <c r="I19" s="116"/>
      <c r="J19" s="86"/>
      <c r="K19" s="86"/>
    </row>
    <row r="20" spans="3:17">
      <c r="C20" s="27">
        <v>1942</v>
      </c>
      <c r="D20" s="28">
        <v>5.6738151972464923</v>
      </c>
      <c r="E20" s="28">
        <v>-0.90415673815197251</v>
      </c>
      <c r="F20" s="28">
        <v>0.49113052687317976</v>
      </c>
      <c r="G20" s="28">
        <f t="shared" si="0"/>
        <v>5.2607889859676993</v>
      </c>
      <c r="M20" s="23"/>
    </row>
    <row r="21" spans="3:17">
      <c r="C21" s="27">
        <v>1943</v>
      </c>
      <c r="D21" s="28">
        <v>6.6929547844374344</v>
      </c>
      <c r="E21" s="28">
        <v>1.5759726603575184</v>
      </c>
      <c r="F21" s="28">
        <v>0</v>
      </c>
      <c r="G21" s="28">
        <f t="shared" si="0"/>
        <v>8.2689274447949526</v>
      </c>
      <c r="M21" s="23"/>
    </row>
    <row r="22" spans="3:17">
      <c r="C22" s="27">
        <v>1944</v>
      </c>
      <c r="D22" s="28">
        <v>1.6353432524145133</v>
      </c>
      <c r="E22" s="28">
        <v>0.12659879926912032</v>
      </c>
      <c r="F22" s="28">
        <v>0</v>
      </c>
      <c r="G22" s="28">
        <f t="shared" si="0"/>
        <v>1.7619420516836337</v>
      </c>
      <c r="M22" s="23"/>
    </row>
    <row r="23" spans="3:17">
      <c r="C23" s="27">
        <v>1945</v>
      </c>
      <c r="D23" s="28">
        <v>4.8146708138932093</v>
      </c>
      <c r="E23" s="28">
        <v>2.3652151373768793</v>
      </c>
      <c r="F23" s="28">
        <v>0</v>
      </c>
      <c r="G23" s="28">
        <f t="shared" si="0"/>
        <v>7.179885951270089</v>
      </c>
      <c r="I23" s="212"/>
      <c r="J23" s="215"/>
      <c r="K23" s="215"/>
      <c r="L23" s="120"/>
      <c r="M23" s="23"/>
      <c r="P23" s="85"/>
    </row>
    <row r="24" spans="3:17">
      <c r="C24" s="27">
        <v>1946</v>
      </c>
      <c r="D24" s="28">
        <v>8.0424710424710426</v>
      </c>
      <c r="E24" s="28">
        <v>1.7425997425997426</v>
      </c>
      <c r="F24" s="28">
        <v>-1.6164736164736164</v>
      </c>
      <c r="G24" s="28">
        <f t="shared" si="0"/>
        <v>8.1685971685971683</v>
      </c>
      <c r="I24" s="212"/>
      <c r="J24" s="119"/>
      <c r="K24" s="119"/>
      <c r="L24" s="119"/>
      <c r="M24" s="23"/>
    </row>
    <row r="25" spans="3:17">
      <c r="C25" s="27">
        <v>1947</v>
      </c>
      <c r="D25" s="28">
        <v>8.6835378323108383</v>
      </c>
      <c r="E25" s="28">
        <v>0.11247443762781185</v>
      </c>
      <c r="F25" s="28">
        <v>-1.9427402862985685</v>
      </c>
      <c r="G25" s="28">
        <f t="shared" si="0"/>
        <v>6.8532719836400817</v>
      </c>
      <c r="I25" s="120"/>
      <c r="J25" s="121"/>
      <c r="K25" s="121"/>
      <c r="L25" s="122"/>
      <c r="M25" s="23"/>
    </row>
    <row r="26" spans="3:17">
      <c r="C26" s="27">
        <v>1948</v>
      </c>
      <c r="D26" s="28">
        <v>10.685453160700686</v>
      </c>
      <c r="E26" s="28">
        <v>-0.17263264788017263</v>
      </c>
      <c r="F26" s="28">
        <v>-0.94821020563594816</v>
      </c>
      <c r="G26" s="28">
        <f t="shared" si="0"/>
        <v>9.5646103071845641</v>
      </c>
      <c r="I26" s="41"/>
      <c r="J26" s="43"/>
      <c r="K26" s="43"/>
      <c r="L26" s="44"/>
      <c r="M26" s="23"/>
    </row>
    <row r="27" spans="3:17">
      <c r="C27" s="27">
        <v>1949</v>
      </c>
      <c r="D27" s="28">
        <v>8.6106908724155318</v>
      </c>
      <c r="E27" s="28">
        <v>-0.42486132123045889</v>
      </c>
      <c r="F27" s="28">
        <v>0.34795763993948564</v>
      </c>
      <c r="G27" s="28">
        <f t="shared" si="0"/>
        <v>8.5337871911245582</v>
      </c>
      <c r="I27" s="41"/>
      <c r="J27" s="43"/>
      <c r="K27" s="43"/>
      <c r="L27" s="44"/>
      <c r="M27" s="23"/>
    </row>
    <row r="28" spans="3:17">
      <c r="C28" s="27">
        <v>1950</v>
      </c>
      <c r="D28" s="28">
        <v>7.9388930628600054</v>
      </c>
      <c r="E28" s="28">
        <v>-0.68494866015527167</v>
      </c>
      <c r="F28" s="28">
        <v>-1.1269722013523666E-2</v>
      </c>
      <c r="G28" s="28">
        <f t="shared" si="0"/>
        <v>7.2426746806912101</v>
      </c>
      <c r="L28" s="44"/>
      <c r="M28" s="23"/>
    </row>
    <row r="29" spans="3:17">
      <c r="C29" s="29">
        <v>1951</v>
      </c>
      <c r="D29" s="28">
        <v>6.7587064676616917</v>
      </c>
      <c r="E29" s="28">
        <v>-1.0211442786069651</v>
      </c>
      <c r="F29" s="28">
        <v>-1.3059701492537314</v>
      </c>
      <c r="G29" s="28">
        <f t="shared" si="0"/>
        <v>4.4315920398009947</v>
      </c>
      <c r="L29" s="44"/>
      <c r="M29" s="23"/>
    </row>
    <row r="30" spans="3:17">
      <c r="C30" s="27">
        <v>1952</v>
      </c>
      <c r="D30" s="28">
        <v>5.5191698253899215</v>
      </c>
      <c r="E30" s="28">
        <v>-0.14167650531286896</v>
      </c>
      <c r="F30" s="28">
        <v>-1.4615050021748586</v>
      </c>
      <c r="G30" s="28">
        <f t="shared" si="0"/>
        <v>3.9159883179021939</v>
      </c>
      <c r="L30" s="41"/>
      <c r="M30" s="23"/>
    </row>
    <row r="31" spans="3:17">
      <c r="C31" s="27">
        <v>1953</v>
      </c>
      <c r="D31" s="28">
        <v>5.7293540981572253</v>
      </c>
      <c r="E31" s="28">
        <v>-1.04237761369982</v>
      </c>
      <c r="F31" s="28">
        <v>-0.77806043308307993</v>
      </c>
      <c r="G31" s="28">
        <f t="shared" si="0"/>
        <v>3.9089160513743253</v>
      </c>
      <c r="L31" s="41"/>
      <c r="M31" s="23"/>
    </row>
    <row r="32" spans="3:17">
      <c r="C32" s="27">
        <v>1954</v>
      </c>
      <c r="D32" s="28">
        <v>6.5902188061736808</v>
      </c>
      <c r="E32" s="28">
        <v>-2.2215335027583216</v>
      </c>
      <c r="F32" s="28">
        <v>-0.76861092171325851</v>
      </c>
      <c r="G32" s="28">
        <f t="shared" si="0"/>
        <v>3.6000743817021013</v>
      </c>
      <c r="I32" s="41"/>
      <c r="J32" s="41"/>
      <c r="K32" s="41"/>
      <c r="L32" s="41"/>
      <c r="M32" s="23"/>
    </row>
    <row r="33" spans="3:13">
      <c r="C33" s="27">
        <v>1955</v>
      </c>
      <c r="D33" s="28">
        <v>6.2245087708423732</v>
      </c>
      <c r="E33" s="28">
        <v>-2.8946879067749332</v>
      </c>
      <c r="F33" s="28">
        <v>-1.2533316804066199</v>
      </c>
      <c r="G33" s="28">
        <f t="shared" si="0"/>
        <v>2.0764891836608204</v>
      </c>
      <c r="M33" s="23"/>
    </row>
    <row r="34" spans="3:13">
      <c r="C34" s="27">
        <v>1956</v>
      </c>
      <c r="D34" s="28">
        <v>4.7554617676266133</v>
      </c>
      <c r="E34" s="28">
        <v>-3.3440913604766633</v>
      </c>
      <c r="F34" s="28">
        <v>-1.6943892750744787</v>
      </c>
      <c r="G34" s="28">
        <f t="shared" si="0"/>
        <v>-0.28301886792452868</v>
      </c>
      <c r="M34" s="23"/>
    </row>
    <row r="35" spans="3:13">
      <c r="C35" s="27">
        <v>1957</v>
      </c>
      <c r="D35" s="28">
        <v>4.629837003857161</v>
      </c>
      <c r="E35" s="28">
        <v>-4.1868856538509398</v>
      </c>
      <c r="F35" s="28">
        <v>-2.0729127783999006</v>
      </c>
      <c r="G35" s="28">
        <f t="shared" si="0"/>
        <v>-1.6299614283936794</v>
      </c>
      <c r="M35" s="23"/>
    </row>
    <row r="36" spans="3:13">
      <c r="C36" s="27">
        <v>1958</v>
      </c>
      <c r="D36" s="28">
        <v>5.2734642968506389</v>
      </c>
      <c r="E36" s="28">
        <v>-4.853133769878391</v>
      </c>
      <c r="F36" s="28">
        <v>-2.0567508574992206</v>
      </c>
      <c r="G36" s="28">
        <f t="shared" si="0"/>
        <v>-1.6364203305269727</v>
      </c>
      <c r="M36" s="23"/>
    </row>
    <row r="37" spans="3:13">
      <c r="C37" s="27">
        <v>1959</v>
      </c>
      <c r="D37" s="28">
        <v>5.5445792172064525</v>
      </c>
      <c r="E37" s="28">
        <v>-5.5695885957233964</v>
      </c>
      <c r="F37" s="28">
        <v>-1.0228835813430037</v>
      </c>
      <c r="G37" s="28">
        <f t="shared" si="0"/>
        <v>-1.0478929598599476</v>
      </c>
      <c r="M37" s="23"/>
    </row>
    <row r="38" spans="3:13">
      <c r="C38" s="27">
        <v>1960</v>
      </c>
      <c r="D38" s="28">
        <v>5.844725950081525</v>
      </c>
      <c r="E38" s="28">
        <v>-6.2874702119653829</v>
      </c>
      <c r="F38" s="28">
        <v>-2.0581964128935155</v>
      </c>
      <c r="G38" s="28">
        <f t="shared" si="0"/>
        <v>-2.5009406747773735</v>
      </c>
      <c r="M38" s="23"/>
    </row>
    <row r="39" spans="3:13">
      <c r="C39" s="29">
        <v>1961</v>
      </c>
      <c r="D39" s="28">
        <v>5.8178158027176652</v>
      </c>
      <c r="E39" s="28">
        <v>-15.53472571716155</v>
      </c>
      <c r="F39" s="28">
        <v>-1.7564167086059386</v>
      </c>
      <c r="G39" s="28">
        <f t="shared" si="0"/>
        <v>-11.473326623049823</v>
      </c>
      <c r="M39" s="23"/>
    </row>
    <row r="40" spans="3:13">
      <c r="C40" s="27">
        <v>1962</v>
      </c>
      <c r="D40" s="28">
        <v>4.4920594907990923</v>
      </c>
      <c r="E40" s="28">
        <v>-7.6002016637257377</v>
      </c>
      <c r="F40" s="28">
        <v>-1.5502898916057475</v>
      </c>
      <c r="G40" s="28">
        <f t="shared" si="0"/>
        <v>-4.6584320645323931</v>
      </c>
      <c r="M40" s="23"/>
    </row>
    <row r="41" spans="3:13">
      <c r="C41" s="27">
        <v>1963</v>
      </c>
      <c r="D41" s="28">
        <v>4.6365298530987955</v>
      </c>
      <c r="E41" s="28">
        <v>-7.2807515289073832</v>
      </c>
      <c r="F41" s="28">
        <v>-0.2030136813567871</v>
      </c>
      <c r="G41" s="28">
        <f t="shared" si="0"/>
        <v>-2.847235357165375</v>
      </c>
      <c r="M41" s="23"/>
    </row>
    <row r="42" spans="3:13">
      <c r="C42" s="27">
        <v>1964</v>
      </c>
      <c r="D42" s="28">
        <v>6.082513247539743</v>
      </c>
      <c r="E42" s="28">
        <v>-6.0673732021196063</v>
      </c>
      <c r="F42" s="28">
        <v>0.15392379510471865</v>
      </c>
      <c r="G42" s="28">
        <f t="shared" si="0"/>
        <v>0.16906384052485535</v>
      </c>
      <c r="M42" s="23"/>
    </row>
    <row r="43" spans="3:13">
      <c r="C43" s="27">
        <v>1965</v>
      </c>
      <c r="D43" s="28">
        <v>5.4136951719785422</v>
      </c>
      <c r="E43" s="28">
        <v>-3.953297570211423</v>
      </c>
      <c r="F43" s="28">
        <v>-0.29409908488482173</v>
      </c>
      <c r="G43" s="28">
        <f t="shared" si="0"/>
        <v>1.1662985168822975</v>
      </c>
      <c r="M43" s="23"/>
    </row>
    <row r="44" spans="3:13">
      <c r="C44" s="27">
        <v>1966</v>
      </c>
      <c r="D44" s="28">
        <v>4.6314325452016689</v>
      </c>
      <c r="E44" s="28">
        <v>-4.6744215450752309</v>
      </c>
      <c r="F44" s="28">
        <v>8.9771146794790743E-2</v>
      </c>
      <c r="G44" s="28">
        <f t="shared" si="0"/>
        <v>4.678214692122877E-2</v>
      </c>
      <c r="M44" s="23"/>
    </row>
    <row r="45" spans="3:13">
      <c r="C45" s="27">
        <v>1967</v>
      </c>
      <c r="D45" s="28">
        <v>4.0960344609147343</v>
      </c>
      <c r="E45" s="28">
        <v>-5.3756493095147597</v>
      </c>
      <c r="F45" s="28">
        <v>0.61826935259090332</v>
      </c>
      <c r="G45" s="28">
        <f t="shared" si="0"/>
        <v>-0.66134549600912207</v>
      </c>
      <c r="M45" s="23"/>
    </row>
    <row r="46" spans="3:13">
      <c r="C46" s="27">
        <v>1968</v>
      </c>
      <c r="D46" s="28">
        <v>3.7986415285977273</v>
      </c>
      <c r="E46" s="28">
        <v>-4.8651050593537741</v>
      </c>
      <c r="F46" s="28">
        <v>0.68431409890179651</v>
      </c>
      <c r="G46" s="28">
        <f t="shared" si="0"/>
        <v>-0.38214943185425032</v>
      </c>
      <c r="M46" s="23"/>
    </row>
    <row r="47" spans="3:13">
      <c r="C47" s="27">
        <v>1969</v>
      </c>
      <c r="D47" s="28">
        <v>3.5756610385473082</v>
      </c>
      <c r="E47" s="28">
        <v>-4.1580121057661676</v>
      </c>
      <c r="F47" s="28">
        <v>1.1086333227142402</v>
      </c>
      <c r="G47" s="28">
        <f t="shared" si="0"/>
        <v>0.52628225549538077</v>
      </c>
      <c r="M47" s="23"/>
    </row>
    <row r="48" spans="3:13">
      <c r="C48" s="27">
        <v>1970</v>
      </c>
      <c r="D48" s="28">
        <v>3.1113956466069141</v>
      </c>
      <c r="E48" s="28">
        <v>-4.0115236875800253</v>
      </c>
      <c r="F48" s="28">
        <v>1.0653008962868118</v>
      </c>
      <c r="G48" s="28">
        <f t="shared" si="0"/>
        <v>0.16517285531370063</v>
      </c>
      <c r="M48" s="23"/>
    </row>
    <row r="49" spans="3:13">
      <c r="C49" s="29">
        <v>1971</v>
      </c>
      <c r="D49" s="28">
        <v>3.4074332191307444</v>
      </c>
      <c r="E49" s="28">
        <v>-3.0962638459120124</v>
      </c>
      <c r="F49" s="28">
        <v>0.77149431376545163</v>
      </c>
      <c r="G49" s="28">
        <f t="shared" si="0"/>
        <v>1.0826636869841835</v>
      </c>
      <c r="M49" s="23"/>
    </row>
    <row r="50" spans="3:13">
      <c r="C50" s="27">
        <v>1972</v>
      </c>
      <c r="D50" s="28">
        <v>3.3348384639446285</v>
      </c>
      <c r="E50" s="28">
        <v>1.6070427266543643</v>
      </c>
      <c r="F50" s="28">
        <v>1.1548612400178047</v>
      </c>
      <c r="G50" s="28">
        <f t="shared" si="0"/>
        <v>6.0967424306167981</v>
      </c>
      <c r="M50" s="23"/>
    </row>
    <row r="51" spans="3:13">
      <c r="C51" s="27">
        <v>1973</v>
      </c>
      <c r="D51" s="28">
        <v>2.9832840271651326</v>
      </c>
      <c r="E51" s="28">
        <v>2.5412213833111132</v>
      </c>
      <c r="F51" s="28">
        <v>1.0566063770730469</v>
      </c>
      <c r="G51" s="28">
        <f t="shared" si="0"/>
        <v>6.5811117875492933</v>
      </c>
      <c r="M51" s="23"/>
    </row>
    <row r="52" spans="3:13">
      <c r="C52" s="27">
        <v>1974</v>
      </c>
      <c r="D52" s="28">
        <v>3.3570265029745645</v>
      </c>
      <c r="E52" s="28">
        <v>1.7827055956371363</v>
      </c>
      <c r="F52" s="28">
        <v>1.236331108022048</v>
      </c>
      <c r="G52" s="28">
        <f t="shared" si="0"/>
        <v>6.3760632066337486</v>
      </c>
      <c r="M52" s="23"/>
    </row>
    <row r="53" spans="3:13">
      <c r="C53" s="27">
        <v>1975</v>
      </c>
      <c r="D53" s="28">
        <v>2.2426229839780136</v>
      </c>
      <c r="E53" s="28">
        <v>1.7483357310268279</v>
      </c>
      <c r="F53" s="28">
        <v>1.255312639847896</v>
      </c>
      <c r="G53" s="28">
        <f t="shared" si="0"/>
        <v>5.2462713548527375</v>
      </c>
      <c r="M53" s="23"/>
    </row>
    <row r="54" spans="3:13">
      <c r="C54" s="27">
        <v>1976</v>
      </c>
      <c r="D54" s="28">
        <v>1.9584545829851077</v>
      </c>
      <c r="E54" s="28">
        <v>2.0390079848559606</v>
      </c>
      <c r="F54" s="28">
        <v>1.2158529094881838</v>
      </c>
      <c r="G54" s="28">
        <f t="shared" si="0"/>
        <v>5.2133154773292514</v>
      </c>
      <c r="M54" s="23"/>
    </row>
    <row r="55" spans="3:13">
      <c r="C55" s="27">
        <v>1977</v>
      </c>
      <c r="D55" s="28">
        <v>1.4594193040801677</v>
      </c>
      <c r="E55" s="28">
        <v>1.9998056615187865</v>
      </c>
      <c r="F55" s="28">
        <v>0.83502857089123006</v>
      </c>
      <c r="G55" s="28">
        <f t="shared" si="0"/>
        <v>4.2942535364901842</v>
      </c>
      <c r="M55" s="23"/>
    </row>
    <row r="56" spans="3:13">
      <c r="C56" s="27">
        <v>1978</v>
      </c>
      <c r="D56" s="28">
        <v>1.0182383352365436</v>
      </c>
      <c r="E56" s="28">
        <v>1.9027938460923386</v>
      </c>
      <c r="F56" s="28">
        <v>0.5072451093325604</v>
      </c>
      <c r="G56" s="28">
        <f t="shared" si="0"/>
        <v>3.4282772906614425</v>
      </c>
      <c r="M56" s="23"/>
    </row>
    <row r="57" spans="3:13">
      <c r="C57" s="27">
        <v>1979</v>
      </c>
      <c r="D57" s="28">
        <v>-0.11459169546509593</v>
      </c>
      <c r="E57" s="28">
        <v>2.716570519667111</v>
      </c>
      <c r="F57" s="28">
        <v>0.41726323892181671</v>
      </c>
      <c r="G57" s="28">
        <f t="shared" si="0"/>
        <v>3.0192420631238317</v>
      </c>
      <c r="M57" s="23"/>
    </row>
    <row r="58" spans="3:13">
      <c r="C58" s="27">
        <v>1980</v>
      </c>
      <c r="D58" s="28">
        <v>-0.79531460284598365</v>
      </c>
      <c r="E58" s="28">
        <v>2.4182534642785689</v>
      </c>
      <c r="F58" s="28">
        <v>0.4809167989084307</v>
      </c>
      <c r="G58" s="28">
        <f t="shared" si="0"/>
        <v>2.1038556603410159</v>
      </c>
      <c r="M58" s="23"/>
    </row>
    <row r="59" spans="3:13">
      <c r="C59" s="29">
        <v>1981</v>
      </c>
      <c r="D59" s="28">
        <v>-0.66224138946676547</v>
      </c>
      <c r="E59" s="28">
        <v>1.6667648453994997</v>
      </c>
      <c r="F59" s="28">
        <v>0.52954508109046605</v>
      </c>
      <c r="G59" s="28">
        <f t="shared" si="0"/>
        <v>1.5340685370232001</v>
      </c>
      <c r="M59" s="23"/>
    </row>
    <row r="60" spans="3:13">
      <c r="C60" s="27">
        <v>1982</v>
      </c>
      <c r="D60" s="28">
        <v>-0.98088573238539145</v>
      </c>
      <c r="E60" s="28">
        <v>3.258472679174198</v>
      </c>
      <c r="F60" s="28">
        <v>0.2130206388513729</v>
      </c>
      <c r="G60" s="28">
        <f t="shared" si="0"/>
        <v>2.4906075856401797</v>
      </c>
      <c r="M60" s="23"/>
    </row>
    <row r="61" spans="3:13">
      <c r="C61" s="27">
        <v>1983</v>
      </c>
      <c r="D61" s="28">
        <v>-1.5585338393100858</v>
      </c>
      <c r="E61" s="28">
        <v>4.1445363733202276</v>
      </c>
      <c r="F61" s="28">
        <v>0.18444919941001015</v>
      </c>
      <c r="G61" s="28">
        <f t="shared" si="0"/>
        <v>2.7704517334201517</v>
      </c>
      <c r="M61" s="23"/>
    </row>
    <row r="62" spans="3:13">
      <c r="C62" s="27">
        <v>1984</v>
      </c>
      <c r="D62" s="28">
        <v>-1.5678277295144498</v>
      </c>
      <c r="E62" s="28">
        <v>2.2335667338386598</v>
      </c>
      <c r="F62" s="28">
        <v>0.18066523165675585</v>
      </c>
      <c r="G62" s="28">
        <f t="shared" si="0"/>
        <v>0.84640423598096581</v>
      </c>
      <c r="M62" s="23"/>
    </row>
    <row r="63" spans="3:13">
      <c r="C63" s="27">
        <v>1985</v>
      </c>
      <c r="D63" s="28">
        <v>-1.7705881916244126</v>
      </c>
      <c r="E63" s="28">
        <v>3.1823569733459043</v>
      </c>
      <c r="F63" s="28">
        <v>0.19673202129160139</v>
      </c>
      <c r="G63" s="28">
        <f t="shared" si="0"/>
        <v>1.6085008030130932</v>
      </c>
      <c r="M63" s="23"/>
    </row>
    <row r="64" spans="3:13">
      <c r="C64" s="27">
        <v>1986</v>
      </c>
      <c r="D64" s="28">
        <v>-2.3385184928557643</v>
      </c>
      <c r="E64" s="28">
        <v>2.6998134134451202</v>
      </c>
      <c r="F64" s="28">
        <v>-0.1484773646257628</v>
      </c>
      <c r="G64" s="28">
        <f t="shared" si="0"/>
        <v>0.21281755596359306</v>
      </c>
      <c r="M64" s="23"/>
    </row>
    <row r="65" spans="3:13">
      <c r="C65" s="27">
        <v>1987</v>
      </c>
      <c r="D65" s="28">
        <v>-2.5233087396326539</v>
      </c>
      <c r="E65" s="28">
        <v>1.6496177292448884</v>
      </c>
      <c r="F65" s="28">
        <v>0.20419124180450607</v>
      </c>
      <c r="G65" s="28">
        <f t="shared" si="0"/>
        <v>-0.66949976858325944</v>
      </c>
      <c r="M65" s="23"/>
    </row>
    <row r="66" spans="3:13">
      <c r="C66" s="27">
        <v>1988</v>
      </c>
      <c r="D66" s="28">
        <v>-2.1204040643964488</v>
      </c>
      <c r="E66" s="28">
        <v>2.6808142401091626</v>
      </c>
      <c r="F66" s="28">
        <v>9.2783141674290345E-2</v>
      </c>
      <c r="G66" s="28">
        <f t="shared" si="0"/>
        <v>0.65319331738700415</v>
      </c>
      <c r="M66" s="23"/>
    </row>
    <row r="67" spans="3:13">
      <c r="C67" s="27">
        <v>1989</v>
      </c>
      <c r="D67" s="28">
        <v>-2.2404359767306072</v>
      </c>
      <c r="E67" s="28">
        <v>2.9201049161690151</v>
      </c>
      <c r="F67" s="28">
        <v>-0.30894042701745822</v>
      </c>
      <c r="G67" s="28">
        <f t="shared" si="0"/>
        <v>0.37072851242094967</v>
      </c>
      <c r="M67" s="23"/>
    </row>
    <row r="68" spans="3:13">
      <c r="C68" s="27">
        <v>1990</v>
      </c>
      <c r="D68" s="28">
        <v>-2.566305482932032</v>
      </c>
      <c r="E68" s="28">
        <v>2.8650288724796757</v>
      </c>
      <c r="F68" s="28">
        <v>0.13578335888529269</v>
      </c>
      <c r="G68" s="28">
        <f t="shared" si="0"/>
        <v>0.43450674843293646</v>
      </c>
      <c r="M68" s="23"/>
    </row>
    <row r="69" spans="3:13">
      <c r="C69" s="29">
        <v>1991</v>
      </c>
      <c r="D69" s="28">
        <v>-2.9233276864160818</v>
      </c>
      <c r="E69" s="28">
        <v>2.5768683528509535</v>
      </c>
      <c r="F69" s="28">
        <v>0.19603926703507255</v>
      </c>
      <c r="G69" s="28">
        <f t="shared" ref="G69:G102" si="1">+D69+E69+F69</f>
        <v>-0.15042006653005571</v>
      </c>
      <c r="M69" s="23"/>
    </row>
    <row r="70" spans="3:13">
      <c r="C70" s="27">
        <v>1992</v>
      </c>
      <c r="D70" s="28">
        <v>-2.5419429837997365</v>
      </c>
      <c r="E70" s="28">
        <v>0.73348985226035068</v>
      </c>
      <c r="F70" s="28">
        <v>1.0429116218693391</v>
      </c>
      <c r="G70" s="28">
        <v>-0.76554150967004664</v>
      </c>
      <c r="M70" s="23"/>
    </row>
    <row r="71" spans="3:13">
      <c r="C71" s="27">
        <v>1993</v>
      </c>
      <c r="D71" s="28">
        <v>-3.3043250066068022</v>
      </c>
      <c r="E71" s="28">
        <v>3.951144778593592</v>
      </c>
      <c r="F71" s="28">
        <v>1.2837832426861624</v>
      </c>
      <c r="G71" s="28">
        <v>1.9306030146729523</v>
      </c>
      <c r="M71" s="23"/>
    </row>
    <row r="72" spans="3:13">
      <c r="C72" s="27">
        <v>1994</v>
      </c>
      <c r="D72" s="28">
        <v>-3.3638664169902928</v>
      </c>
      <c r="E72" s="28">
        <v>3.3724759471251855</v>
      </c>
      <c r="F72" s="28">
        <v>1.4808391832015768</v>
      </c>
      <c r="G72" s="28">
        <v>1.4894487133364696</v>
      </c>
      <c r="M72" s="23"/>
    </row>
    <row r="73" spans="3:13">
      <c r="C73" s="27">
        <v>1995</v>
      </c>
      <c r="D73" s="28">
        <v>-3.2730951943615283</v>
      </c>
      <c r="E73" s="28">
        <v>2.397075346921675</v>
      </c>
      <c r="F73" s="28">
        <v>1.4915681553884743</v>
      </c>
      <c r="G73" s="28">
        <v>0.61554830794862103</v>
      </c>
      <c r="M73" s="23"/>
    </row>
    <row r="74" spans="3:13">
      <c r="C74" s="27">
        <v>1996</v>
      </c>
      <c r="D74" s="28">
        <v>-3.5405417176043805</v>
      </c>
      <c r="E74" s="28">
        <v>3.1541000540404931</v>
      </c>
      <c r="F74" s="28">
        <v>2.7676583904766052</v>
      </c>
      <c r="G74" s="28">
        <v>2.3812167269127178</v>
      </c>
      <c r="M74" s="23"/>
    </row>
    <row r="75" spans="3:13">
      <c r="C75" s="27">
        <v>1997</v>
      </c>
      <c r="D75" s="28">
        <v>-3.3089659756767129</v>
      </c>
      <c r="E75" s="28">
        <v>2.4936602635787879</v>
      </c>
      <c r="F75" s="28">
        <v>2.7042196967332073</v>
      </c>
      <c r="G75" s="28">
        <v>1.8889139846352823</v>
      </c>
      <c r="M75" s="23"/>
    </row>
    <row r="76" spans="3:13">
      <c r="C76" s="27">
        <v>1998</v>
      </c>
      <c r="D76" s="28">
        <v>-4.0174116355827536</v>
      </c>
      <c r="E76" s="28">
        <v>2.6473117136210056</v>
      </c>
      <c r="F76" s="28">
        <v>2.703533476698829</v>
      </c>
      <c r="G76" s="28">
        <v>1.333433554737081</v>
      </c>
      <c r="M76" s="23"/>
    </row>
    <row r="77" spans="3:13">
      <c r="C77" s="27">
        <v>1999</v>
      </c>
      <c r="D77" s="28">
        <v>-3.3630789555059897</v>
      </c>
      <c r="E77" s="28">
        <v>2.8788053445753121</v>
      </c>
      <c r="F77" s="28">
        <v>3.0471422672665804</v>
      </c>
      <c r="G77" s="28">
        <v>2.5628686563359029</v>
      </c>
      <c r="M77" s="23"/>
    </row>
    <row r="78" spans="3:13">
      <c r="C78" s="27">
        <v>2000</v>
      </c>
      <c r="D78" s="28">
        <v>-2.799962553692291</v>
      </c>
      <c r="E78" s="28">
        <v>3.8151465451525874</v>
      </c>
      <c r="F78" s="28">
        <v>3.0601414449168463</v>
      </c>
      <c r="G78" s="28">
        <v>4.0753254363771427</v>
      </c>
      <c r="M78" s="23"/>
    </row>
    <row r="79" spans="3:13">
      <c r="C79" s="29">
        <v>2001</v>
      </c>
      <c r="D79" s="28">
        <v>-2.9485630144848916</v>
      </c>
      <c r="E79" s="28">
        <v>2.7511848742955536</v>
      </c>
      <c r="F79" s="28">
        <v>2.6058758140334648</v>
      </c>
      <c r="G79" s="28">
        <v>2.4084976738441268</v>
      </c>
      <c r="M79" s="23"/>
    </row>
    <row r="80" spans="3:13">
      <c r="C80" s="27">
        <v>2002</v>
      </c>
      <c r="D80" s="28">
        <v>-2.5707375240780346</v>
      </c>
      <c r="E80" s="28">
        <v>2.874881118475999</v>
      </c>
      <c r="F80" s="28">
        <v>5.4407909664524787</v>
      </c>
      <c r="G80" s="28">
        <v>5.7449345608504432</v>
      </c>
      <c r="M80" s="23"/>
    </row>
    <row r="81" spans="3:13">
      <c r="C81" s="27">
        <v>2003</v>
      </c>
      <c r="D81" s="28">
        <v>-2.8695691162623862</v>
      </c>
      <c r="E81" s="28">
        <v>2.3769597513040099</v>
      </c>
      <c r="F81" s="28">
        <v>13.469040039456575</v>
      </c>
      <c r="G81" s="28">
        <v>12.976430674498198</v>
      </c>
      <c r="M81" s="23"/>
    </row>
    <row r="82" spans="3:13">
      <c r="C82" s="27">
        <v>2004</v>
      </c>
      <c r="D82" s="28">
        <v>-1.7439492351156889</v>
      </c>
      <c r="E82" s="28">
        <v>1.5642337885139366</v>
      </c>
      <c r="F82" s="28">
        <v>9.6206880855161767</v>
      </c>
      <c r="G82" s="28">
        <v>9.440972638914424</v>
      </c>
      <c r="M82" s="23"/>
    </row>
    <row r="83" spans="3:13">
      <c r="C83" s="27">
        <v>2005</v>
      </c>
      <c r="D83" s="28">
        <v>-2.6036031756921978</v>
      </c>
      <c r="E83" s="28">
        <v>2.587184056566211</v>
      </c>
      <c r="F83" s="28">
        <v>6.7963425239352642</v>
      </c>
      <c r="G83" s="28">
        <v>6.7799234048092778</v>
      </c>
      <c r="M83" s="23"/>
    </row>
    <row r="84" spans="3:13">
      <c r="C84" s="27">
        <v>2006</v>
      </c>
      <c r="D84" s="28">
        <v>-1.9785786199180804</v>
      </c>
      <c r="E84" s="28">
        <v>1.3357738913951662</v>
      </c>
      <c r="F84" s="28">
        <v>4.4366359030356479</v>
      </c>
      <c r="G84" s="28">
        <v>3.793831174512734</v>
      </c>
      <c r="M84" s="23"/>
    </row>
    <row r="85" spans="3:13">
      <c r="C85" s="27">
        <v>2007</v>
      </c>
      <c r="D85" s="28">
        <v>-1.9327918200456304</v>
      </c>
      <c r="E85" s="28">
        <v>1.7639183276897585</v>
      </c>
      <c r="F85" s="28">
        <v>13.460142674967686</v>
      </c>
      <c r="G85" s="28">
        <v>13.291269182611815</v>
      </c>
      <c r="M85" s="23"/>
    </row>
    <row r="86" spans="3:13">
      <c r="C86" s="27">
        <v>2008</v>
      </c>
      <c r="D86" s="28">
        <v>-2.2069353314231703</v>
      </c>
      <c r="E86" s="28">
        <v>1.6149143569657896</v>
      </c>
      <c r="F86" s="28">
        <v>11.268970672103812</v>
      </c>
      <c r="G86" s="28">
        <v>10.676949697646432</v>
      </c>
      <c r="M86" s="23"/>
    </row>
    <row r="87" spans="3:13">
      <c r="C87" s="27">
        <v>2009</v>
      </c>
      <c r="D87" s="28">
        <v>-2.232829737665174</v>
      </c>
      <c r="E87" s="28">
        <v>1.278493372632648</v>
      </c>
      <c r="F87" s="28">
        <v>6.9580415022977178</v>
      </c>
      <c r="G87" s="28">
        <v>6.0037051372651913</v>
      </c>
      <c r="M87" s="23"/>
    </row>
    <row r="88" spans="3:13">
      <c r="C88" s="27">
        <v>2010</v>
      </c>
      <c r="D88" s="28">
        <v>-2.2723340511399148</v>
      </c>
      <c r="E88" s="28">
        <v>1.2376105099958465</v>
      </c>
      <c r="F88" s="28">
        <v>6.1215507101889273</v>
      </c>
      <c r="G88" s="28">
        <v>5.0868271690448594</v>
      </c>
      <c r="M88" s="23"/>
    </row>
    <row r="89" spans="3:13">
      <c r="C89" s="29">
        <v>2011</v>
      </c>
      <c r="D89" s="28">
        <v>-2.4687376570140187</v>
      </c>
      <c r="E89" s="28">
        <v>0.23260295630491662</v>
      </c>
      <c r="F89" s="28">
        <v>3.3115019914521224</v>
      </c>
      <c r="G89" s="28">
        <v>1.0753672907430203</v>
      </c>
      <c r="M89" s="23"/>
    </row>
    <row r="90" spans="3:13">
      <c r="C90" s="27">
        <v>2012</v>
      </c>
      <c r="D90" s="28">
        <v>-3.1651869810094388</v>
      </c>
      <c r="E90" s="28">
        <v>1.1216112618743583</v>
      </c>
      <c r="F90" s="28">
        <v>4.6625380156117071</v>
      </c>
      <c r="G90" s="28">
        <v>2.6189622964766266</v>
      </c>
      <c r="M90" s="23"/>
    </row>
    <row r="91" spans="3:13">
      <c r="C91" s="27">
        <v>2013</v>
      </c>
      <c r="D91" s="28">
        <v>-3.0803864321807937</v>
      </c>
      <c r="E91" s="28">
        <v>-0.18937261078157663</v>
      </c>
      <c r="F91" s="28">
        <v>2.5492466835981467</v>
      </c>
      <c r="G91" s="28">
        <v>-0.72051235936422353</v>
      </c>
      <c r="M91" s="23"/>
    </row>
    <row r="92" spans="3:13">
      <c r="C92" s="27">
        <v>2014</v>
      </c>
      <c r="D92" s="28">
        <v>-3.2487318768335198</v>
      </c>
      <c r="E92" s="28">
        <v>-1.0435933311128422</v>
      </c>
      <c r="F92" s="28">
        <v>1.1233512713808852E-2</v>
      </c>
      <c r="G92" s="28">
        <v>-4.2810916952325533</v>
      </c>
      <c r="M92" s="23"/>
    </row>
    <row r="93" spans="3:13">
      <c r="C93" s="27">
        <v>2015</v>
      </c>
      <c r="D93" s="28">
        <v>-4.8172513795010099</v>
      </c>
      <c r="E93" s="28">
        <v>0.30016136494431217</v>
      </c>
      <c r="F93" s="28">
        <v>-0.2177862535122265</v>
      </c>
      <c r="G93" s="28">
        <f t="shared" si="1"/>
        <v>-4.7348762680689243</v>
      </c>
      <c r="M93" s="23"/>
    </row>
    <row r="94" spans="3:13">
      <c r="C94" s="27">
        <v>2016</v>
      </c>
      <c r="D94" s="28">
        <v>-4.4179200536631686</v>
      </c>
      <c r="E94" s="28">
        <v>0.1665643108203349</v>
      </c>
      <c r="F94" s="28">
        <v>0.73877503846842418</v>
      </c>
      <c r="G94" s="28">
        <f t="shared" si="1"/>
        <v>-3.5125807043744093</v>
      </c>
      <c r="M94" s="23"/>
    </row>
    <row r="95" spans="3:13">
      <c r="C95" s="27">
        <v>2017</v>
      </c>
      <c r="D95" s="28">
        <v>-5.3178747391845889</v>
      </c>
      <c r="E95" s="28">
        <v>5.1210007118190987E-2</v>
      </c>
      <c r="F95" s="28">
        <v>0.12859401787456848</v>
      </c>
      <c r="G95" s="28">
        <f t="shared" si="1"/>
        <v>-5.13807071419183</v>
      </c>
      <c r="M95" s="23"/>
    </row>
    <row r="96" spans="3:13">
      <c r="C96" s="27">
        <v>2018</v>
      </c>
      <c r="D96" s="28">
        <v>-4.8976672088839068</v>
      </c>
      <c r="E96" s="28">
        <v>0.24682597226293138</v>
      </c>
      <c r="F96" s="28">
        <v>1.5278070597941631</v>
      </c>
      <c r="G96" s="28">
        <f t="shared" si="1"/>
        <v>-3.1230341768268119</v>
      </c>
      <c r="M96" s="23"/>
    </row>
    <row r="97" spans="3:13">
      <c r="C97" s="27">
        <v>2019</v>
      </c>
      <c r="D97" s="28">
        <v>-5.3741336273853735</v>
      </c>
      <c r="E97" s="28">
        <v>0.10665694138857017</v>
      </c>
      <c r="F97" s="28">
        <v>3.0448836493188578</v>
      </c>
      <c r="G97" s="28">
        <f t="shared" si="1"/>
        <v>-2.2225930366779458</v>
      </c>
      <c r="M97" s="23"/>
    </row>
    <row r="98" spans="3:13">
      <c r="C98" s="27">
        <v>2020</v>
      </c>
      <c r="D98" s="28">
        <v>-6.656998635067529</v>
      </c>
      <c r="E98" s="28">
        <v>0.49434869559355549</v>
      </c>
      <c r="F98" s="28">
        <v>1.7745850611050711</v>
      </c>
      <c r="G98" s="28">
        <f t="shared" si="1"/>
        <v>-4.388064878368902</v>
      </c>
      <c r="M98" s="23"/>
    </row>
    <row r="99" spans="3:13">
      <c r="C99" s="27">
        <v>2021</v>
      </c>
      <c r="D99" s="28">
        <v>-7.2494699187595399</v>
      </c>
      <c r="E99" s="28">
        <v>0.34565472572645489</v>
      </c>
      <c r="F99" s="28">
        <v>2.9531440661058865</v>
      </c>
      <c r="G99" s="28">
        <f t="shared" si="1"/>
        <v>-3.9506711269271988</v>
      </c>
      <c r="M99" s="23"/>
    </row>
    <row r="100" spans="3:13">
      <c r="C100" s="27">
        <v>2022</v>
      </c>
      <c r="D100" s="28">
        <v>-7.7902588532426469</v>
      </c>
      <c r="E100" s="28">
        <v>0.41044321453995086</v>
      </c>
      <c r="F100" s="28">
        <v>4.7270931583663662</v>
      </c>
      <c r="G100" s="28">
        <f t="shared" si="1"/>
        <v>-2.6527224803363296</v>
      </c>
      <c r="M100" s="23"/>
    </row>
    <row r="101" spans="3:13">
      <c r="C101" s="27">
        <v>2023</v>
      </c>
      <c r="D101" s="28">
        <v>-7.0711768232937011</v>
      </c>
      <c r="E101" s="28">
        <v>-0.47382968455227481</v>
      </c>
      <c r="F101" s="28">
        <v>5.0003656093245006</v>
      </c>
      <c r="G101" s="28">
        <f t="shared" si="1"/>
        <v>-2.5446408985214752</v>
      </c>
      <c r="M101" s="23"/>
    </row>
    <row r="102" spans="3:13">
      <c r="C102" s="27">
        <v>2024</v>
      </c>
      <c r="D102" s="28">
        <v>-6.8769246383630547</v>
      </c>
      <c r="E102" s="28">
        <v>0.748588622978268</v>
      </c>
      <c r="F102" s="28">
        <v>4.7895591833813329</v>
      </c>
      <c r="G102" s="28">
        <f t="shared" si="1"/>
        <v>-1.3387768320034539</v>
      </c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/>
  </sheetViews>
  <sheetFormatPr defaultRowHeight="14.4"/>
  <cols>
    <col min="1" max="1" width="3.4414062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0" t="s">
        <v>14</v>
      </c>
      <c r="C2" s="30"/>
      <c r="D2" s="30"/>
      <c r="F2" s="54" t="s">
        <v>108</v>
      </c>
    </row>
    <row r="3" spans="2:6">
      <c r="B3" s="31"/>
      <c r="C3" s="47" t="s">
        <v>31</v>
      </c>
      <c r="D3" s="47" t="s">
        <v>2</v>
      </c>
    </row>
    <row r="4" spans="2:6">
      <c r="B4" s="31">
        <v>1881</v>
      </c>
      <c r="C4" s="48">
        <v>19.107121123430101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21.319883434207576</v>
      </c>
      <c r="D6" s="48">
        <v>18.0854183246778</v>
      </c>
    </row>
    <row r="7" spans="2:6">
      <c r="B7" s="31">
        <v>1911</v>
      </c>
      <c r="C7" s="48">
        <v>21.566497547103992</v>
      </c>
      <c r="D7" s="48">
        <v>19.129833000447871</v>
      </c>
    </row>
    <row r="8" spans="2:6">
      <c r="B8" s="31">
        <v>1921</v>
      </c>
      <c r="C8" s="48">
        <v>22.23362477172455</v>
      </c>
      <c r="D8" s="48">
        <v>21.610463789294357</v>
      </c>
    </row>
    <row r="9" spans="2:6">
      <c r="B9" s="31">
        <v>1931</v>
      </c>
      <c r="C9" s="48">
        <v>24.200592018710715</v>
      </c>
      <c r="D9" s="48">
        <v>24.626870770154216</v>
      </c>
    </row>
    <row r="10" spans="2:6">
      <c r="B10" s="31">
        <v>1936</v>
      </c>
      <c r="C10" s="48">
        <v>24.723461388539995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156">
        <v>35.415648512644808</v>
      </c>
      <c r="D12" s="48">
        <v>33.531266062719183</v>
      </c>
    </row>
    <row r="13" spans="2:6">
      <c r="B13" s="31">
        <v>1961</v>
      </c>
      <c r="C13" s="156">
        <v>50.815653470475993</v>
      </c>
      <c r="D13" s="48">
        <v>41.871290228037921</v>
      </c>
    </row>
    <row r="14" spans="2:6">
      <c r="B14" s="31">
        <v>1971</v>
      </c>
      <c r="C14" s="156">
        <v>61.092115465280337</v>
      </c>
      <c r="D14" s="48">
        <v>47.600159347126329</v>
      </c>
    </row>
    <row r="15" spans="2:6">
      <c r="B15" s="31">
        <v>1981</v>
      </c>
      <c r="C15" s="156">
        <v>86.612933174700331</v>
      </c>
      <c r="D15" s="48">
        <v>61.719691936105484</v>
      </c>
      <c r="F15" s="40" t="s">
        <v>3</v>
      </c>
    </row>
    <row r="16" spans="2:6">
      <c r="B16" s="31">
        <v>1991</v>
      </c>
      <c r="C16" s="156">
        <v>142.4139211725381</v>
      </c>
      <c r="D16" s="48">
        <v>96.572418060878178</v>
      </c>
      <c r="F16" s="190" t="s">
        <v>176</v>
      </c>
    </row>
    <row r="17" spans="2:6">
      <c r="B17" s="31">
        <v>2001</v>
      </c>
      <c r="C17" s="156">
        <v>186.27513059996835</v>
      </c>
      <c r="D17" s="48">
        <v>131.37888373522264</v>
      </c>
    </row>
    <row r="18" spans="2:6">
      <c r="B18" s="31">
        <v>2011</v>
      </c>
      <c r="C18" s="156">
        <v>182.26970684039088</v>
      </c>
      <c r="D18" s="48">
        <v>148.74979627177038</v>
      </c>
    </row>
    <row r="19" spans="2:6">
      <c r="B19" s="31">
        <v>2021</v>
      </c>
      <c r="C19" s="156">
        <v>222.83951219988478</v>
      </c>
      <c r="D19" s="48">
        <v>187.60732436602069</v>
      </c>
      <c r="F19" s="17"/>
    </row>
    <row r="20" spans="2:6">
      <c r="B20" s="31">
        <v>2024</v>
      </c>
      <c r="C20" s="156">
        <v>247.38879168654898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/>
  </sheetViews>
  <sheetFormatPr defaultRowHeight="14.4"/>
  <cols>
    <col min="1" max="1" width="3.44140625" style="19" customWidth="1"/>
    <col min="2" max="2" width="14.44140625" style="21" customWidth="1"/>
    <col min="3" max="4" width="8.5546875" style="21"/>
  </cols>
  <sheetData>
    <row r="2" spans="2:6" ht="26.1" customHeight="1">
      <c r="B2" s="110" t="s">
        <v>15</v>
      </c>
      <c r="F2" s="54" t="s">
        <v>0</v>
      </c>
    </row>
    <row r="3" spans="2:6">
      <c r="B3" s="91"/>
      <c r="C3" s="91">
        <v>2025</v>
      </c>
      <c r="D3" s="91">
        <v>1974</v>
      </c>
      <c r="E3" s="7"/>
    </row>
    <row r="4" spans="2:6">
      <c r="B4" s="31" t="s">
        <v>16</v>
      </c>
      <c r="C4" s="35">
        <v>82.075000000000003</v>
      </c>
      <c r="D4" s="35">
        <v>71.314999999999998</v>
      </c>
      <c r="E4" s="7"/>
    </row>
    <row r="5" spans="2:6">
      <c r="B5" s="31" t="s">
        <v>17</v>
      </c>
      <c r="C5" s="35">
        <v>82.593999999999994</v>
      </c>
      <c r="D5" s="35">
        <v>73.768000000000001</v>
      </c>
      <c r="E5" s="7"/>
    </row>
    <row r="6" spans="2:6">
      <c r="B6" s="31" t="s">
        <v>18</v>
      </c>
      <c r="C6" s="35">
        <v>82.605999999999995</v>
      </c>
      <c r="D6" s="35">
        <v>73.165000000000006</v>
      </c>
      <c r="E6" s="7"/>
    </row>
    <row r="7" spans="2:6">
      <c r="B7" s="31" t="s">
        <v>19</v>
      </c>
      <c r="C7" s="35">
        <v>82.864999999999995</v>
      </c>
      <c r="D7" s="35">
        <v>73.873000000000005</v>
      </c>
      <c r="E7" s="7"/>
    </row>
    <row r="8" spans="2:6">
      <c r="B8" s="31" t="s">
        <v>20</v>
      </c>
      <c r="C8" s="35">
        <v>83.091999999999999</v>
      </c>
      <c r="D8" s="35">
        <v>73.375</v>
      </c>
      <c r="E8" s="7"/>
    </row>
    <row r="9" spans="2:6">
      <c r="B9" s="31" t="s">
        <v>21</v>
      </c>
      <c r="C9" s="35">
        <v>83.106999999999999</v>
      </c>
      <c r="D9" s="35">
        <v>73.777000000000001</v>
      </c>
      <c r="E9" s="7"/>
    </row>
    <row r="10" spans="2:6">
      <c r="B10" s="31" t="s">
        <v>22</v>
      </c>
      <c r="C10" s="35">
        <v>83.507000000000005</v>
      </c>
      <c r="D10" s="35">
        <v>73.149000000000001</v>
      </c>
      <c r="E10" s="7"/>
    </row>
    <row r="11" spans="2:6">
      <c r="B11" s="31" t="s">
        <v>23</v>
      </c>
      <c r="C11" s="35">
        <v>83.591999999999999</v>
      </c>
      <c r="D11" s="35">
        <v>71.960999999999999</v>
      </c>
      <c r="E11" s="7"/>
    </row>
    <row r="12" spans="2:6">
      <c r="B12" s="31" t="s">
        <v>24</v>
      </c>
      <c r="C12" s="35">
        <v>83.641000000000005</v>
      </c>
      <c r="D12" s="35">
        <v>73.552999999999997</v>
      </c>
      <c r="E12" s="7"/>
    </row>
    <row r="13" spans="2:6">
      <c r="B13" s="31" t="s">
        <v>25</v>
      </c>
      <c r="C13" s="35">
        <v>83.688999999999993</v>
      </c>
      <c r="D13" s="35">
        <v>72.671999999999997</v>
      </c>
      <c r="E13" s="7"/>
    </row>
    <row r="14" spans="2:6">
      <c r="B14" s="31" t="s">
        <v>26</v>
      </c>
      <c r="C14" s="35">
        <v>83.695999999999998</v>
      </c>
      <c r="D14" s="35">
        <v>73.768000000000001</v>
      </c>
      <c r="E14" s="7"/>
    </row>
    <row r="15" spans="2:6">
      <c r="B15" s="31" t="s">
        <v>27</v>
      </c>
      <c r="C15" s="35">
        <v>83.72</v>
      </c>
      <c r="D15" s="35">
        <v>71.960999999999999</v>
      </c>
      <c r="E15" s="7"/>
      <c r="F15" s="40" t="s">
        <v>28</v>
      </c>
    </row>
    <row r="16" spans="2:6">
      <c r="B16" s="31" t="s">
        <v>29</v>
      </c>
      <c r="C16" s="35">
        <v>83.741</v>
      </c>
      <c r="D16" s="35">
        <v>72.430999999999997</v>
      </c>
      <c r="E16" s="7"/>
      <c r="F16" s="190" t="s">
        <v>30</v>
      </c>
    </row>
    <row r="17" spans="2:5">
      <c r="B17" s="31" t="s">
        <v>31</v>
      </c>
      <c r="C17" s="35">
        <v>84.102000000000004</v>
      </c>
      <c r="D17" s="35">
        <v>74.335999999999999</v>
      </c>
      <c r="E17" s="7"/>
    </row>
    <row r="18" spans="2:5">
      <c r="B18" s="31" t="s">
        <v>32</v>
      </c>
      <c r="C18" s="35">
        <v>84.105000000000004</v>
      </c>
      <c r="D18" s="35">
        <v>71.858999999999995</v>
      </c>
      <c r="E18" s="7"/>
    </row>
    <row r="19" spans="2:5">
      <c r="B19" s="31" t="s">
        <v>33</v>
      </c>
      <c r="C19" s="35">
        <v>84.218999999999994</v>
      </c>
      <c r="D19" s="35">
        <v>73.224000000000004</v>
      </c>
      <c r="E19" s="7"/>
    </row>
    <row r="20" spans="2:5">
      <c r="B20" s="31" t="s">
        <v>34</v>
      </c>
      <c r="C20" s="35">
        <v>84.262</v>
      </c>
      <c r="D20" s="35">
        <v>71.712000000000003</v>
      </c>
      <c r="E20" s="7"/>
    </row>
    <row r="21" spans="2:5">
      <c r="B21" s="31" t="s">
        <v>35</v>
      </c>
      <c r="C21" s="35">
        <v>84.308999999999997</v>
      </c>
      <c r="D21" s="35">
        <v>74.197999999999993</v>
      </c>
      <c r="E21" s="7"/>
    </row>
    <row r="22" spans="2:5">
      <c r="B22" s="31" t="s">
        <v>36</v>
      </c>
      <c r="C22" s="35">
        <v>84.424000000000007</v>
      </c>
      <c r="D22" s="35">
        <v>72.384</v>
      </c>
      <c r="E22" s="7"/>
    </row>
    <row r="23" spans="2:5">
      <c r="B23" s="31" t="s">
        <v>1</v>
      </c>
      <c r="C23" s="35">
        <v>84.448999999999998</v>
      </c>
      <c r="D23" s="35">
        <v>74.316999999999993</v>
      </c>
      <c r="E23" s="7"/>
    </row>
    <row r="24" spans="2:5">
      <c r="B24" s="31" t="s">
        <v>37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>
      <selection activeCell="G24" sqref="G24"/>
    </sheetView>
  </sheetViews>
  <sheetFormatPr defaultColWidth="8.88671875" defaultRowHeight="14.4"/>
  <cols>
    <col min="1" max="1" width="3.44140625" style="25" customWidth="1"/>
    <col min="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7" t="s">
        <v>38</v>
      </c>
    </row>
    <row r="3" spans="2:47">
      <c r="B3" s="58"/>
      <c r="C3" s="58">
        <v>1980</v>
      </c>
      <c r="D3" s="58">
        <v>1981</v>
      </c>
      <c r="E3" s="58">
        <v>1982</v>
      </c>
      <c r="F3" s="58">
        <v>1983</v>
      </c>
      <c r="G3" s="58">
        <v>1984</v>
      </c>
      <c r="H3" s="58">
        <v>1985</v>
      </c>
      <c r="I3" s="58">
        <v>1986</v>
      </c>
      <c r="J3" s="58">
        <v>1987</v>
      </c>
      <c r="K3" s="58">
        <v>1988</v>
      </c>
      <c r="L3" s="58">
        <v>1989</v>
      </c>
      <c r="M3" s="58">
        <v>1990</v>
      </c>
      <c r="N3" s="58">
        <v>1991</v>
      </c>
      <c r="O3" s="58">
        <v>1992</v>
      </c>
      <c r="P3" s="58">
        <v>1993</v>
      </c>
      <c r="Q3" s="58">
        <v>1994</v>
      </c>
      <c r="R3" s="58">
        <v>1995</v>
      </c>
      <c r="S3" s="134">
        <v>1996</v>
      </c>
      <c r="T3" s="134">
        <v>1997</v>
      </c>
      <c r="U3" s="134">
        <v>1998</v>
      </c>
      <c r="V3" s="134">
        <v>1999</v>
      </c>
      <c r="W3" s="134">
        <v>2000</v>
      </c>
      <c r="X3" s="134">
        <v>2001</v>
      </c>
      <c r="Y3" s="134">
        <v>2002</v>
      </c>
      <c r="Z3" s="134">
        <v>2003</v>
      </c>
      <c r="AA3" s="134">
        <v>2004</v>
      </c>
      <c r="AB3" s="134">
        <v>2005</v>
      </c>
      <c r="AC3" s="134">
        <v>2006</v>
      </c>
      <c r="AD3" s="134">
        <v>2007</v>
      </c>
      <c r="AE3" s="134">
        <v>2008</v>
      </c>
      <c r="AF3" s="134">
        <v>2009</v>
      </c>
      <c r="AG3" s="134">
        <v>2010</v>
      </c>
      <c r="AH3" s="134">
        <v>2011</v>
      </c>
      <c r="AI3" s="134">
        <v>2012</v>
      </c>
      <c r="AJ3" s="134">
        <v>2013</v>
      </c>
      <c r="AK3" s="134">
        <v>2014</v>
      </c>
      <c r="AL3" s="134">
        <v>2015</v>
      </c>
      <c r="AM3" s="134">
        <v>2016</v>
      </c>
      <c r="AN3" s="134">
        <v>2017</v>
      </c>
      <c r="AO3" s="134">
        <v>2018</v>
      </c>
      <c r="AP3" s="134">
        <v>2019</v>
      </c>
      <c r="AQ3" s="134">
        <v>2020</v>
      </c>
      <c r="AR3" s="134">
        <v>2021</v>
      </c>
      <c r="AS3" s="134">
        <v>2022</v>
      </c>
      <c r="AT3" s="134">
        <v>2023</v>
      </c>
      <c r="AU3" s="134">
        <v>2024</v>
      </c>
    </row>
    <row r="4" spans="2:47">
      <c r="B4" s="58" t="s">
        <v>2</v>
      </c>
      <c r="C4" s="59">
        <v>100</v>
      </c>
      <c r="D4" s="59">
        <v>100.78086567443879</v>
      </c>
      <c r="E4" s="59">
        <v>101.41684313837888</v>
      </c>
      <c r="F4" s="59">
        <v>102.67084194299576</v>
      </c>
      <c r="G4" s="59">
        <v>105.50288410026344</v>
      </c>
      <c r="H4" s="59">
        <v>108.64118833249898</v>
      </c>
      <c r="I4" s="59">
        <v>111.38533389869873</v>
      </c>
      <c r="J4" s="59">
        <v>114.71006208287578</v>
      </c>
      <c r="K4" s="59">
        <v>119.23965992322279</v>
      </c>
      <c r="L4" s="59">
        <v>122.66371342196449</v>
      </c>
      <c r="M4" s="59">
        <v>125.08519411476473</v>
      </c>
      <c r="N4" s="59">
        <v>126.82407840043982</v>
      </c>
      <c r="O4" s="59">
        <v>127.78865717835448</v>
      </c>
      <c r="P4" s="59">
        <v>126.6593317092801</v>
      </c>
      <c r="Q4" s="59">
        <v>129.45528205157103</v>
      </c>
      <c r="R4" s="59">
        <v>133.24036730166381</v>
      </c>
      <c r="S4" s="59">
        <v>135.03322939413661</v>
      </c>
      <c r="T4" s="59">
        <v>137.6335929548479</v>
      </c>
      <c r="U4" s="59">
        <v>140.11701673299436</v>
      </c>
      <c r="V4" s="59">
        <v>142.46816847512846</v>
      </c>
      <c r="W4" s="59">
        <v>147.99893196601741</v>
      </c>
      <c r="X4" s="59">
        <v>150.96842329048107</v>
      </c>
      <c r="Y4" s="59">
        <v>151.37593184789623</v>
      </c>
      <c r="Z4" s="59">
        <v>151.47668665626568</v>
      </c>
      <c r="AA4" s="59">
        <v>153.70947741458843</v>
      </c>
      <c r="AB4" s="59">
        <v>154.88137488242924</v>
      </c>
      <c r="AC4" s="59">
        <v>157.66844248689381</v>
      </c>
      <c r="AD4" s="59">
        <v>159.97400710904463</v>
      </c>
      <c r="AE4" s="59">
        <v>158.33725143348877</v>
      </c>
      <c r="AF4" s="59">
        <v>149.93721638603631</v>
      </c>
      <c r="AG4" s="59">
        <v>152.22991495690263</v>
      </c>
      <c r="AH4" s="59">
        <v>153.28861792546351</v>
      </c>
      <c r="AI4" s="59">
        <v>148.49798260372177</v>
      </c>
      <c r="AJ4" s="59">
        <v>145.79825199585818</v>
      </c>
      <c r="AK4" s="59">
        <v>145.79622887408377</v>
      </c>
      <c r="AL4" s="59">
        <v>147.08749888662314</v>
      </c>
      <c r="AM4" s="59">
        <v>148.90582556143022</v>
      </c>
      <c r="AN4" s="59">
        <v>151.2938282158853</v>
      </c>
      <c r="AO4" s="59">
        <v>152.54449367281146</v>
      </c>
      <c r="AP4" s="59">
        <v>153.19915748700009</v>
      </c>
      <c r="AQ4" s="59">
        <v>139.61311729103724</v>
      </c>
      <c r="AR4" s="59">
        <v>152.08205150721545</v>
      </c>
      <c r="AS4" s="59">
        <v>159.41419593804881</v>
      </c>
      <c r="AT4" s="59">
        <v>160.96959202224627</v>
      </c>
      <c r="AU4" s="59">
        <v>162.08458292017585</v>
      </c>
    </row>
    <row r="5" spans="2:47">
      <c r="B5" s="58" t="s">
        <v>31</v>
      </c>
      <c r="C5" s="59">
        <v>100</v>
      </c>
      <c r="D5" s="59">
        <v>97.559161229933395</v>
      </c>
      <c r="E5" s="59">
        <v>101.26820328705493</v>
      </c>
      <c r="F5" s="59">
        <v>101.384432899724</v>
      </c>
      <c r="G5" s="59">
        <v>100.95308942545481</v>
      </c>
      <c r="H5" s="59">
        <v>103.19969415133954</v>
      </c>
      <c r="I5" s="59">
        <v>105.32077005534204</v>
      </c>
      <c r="J5" s="59">
        <v>106.68609041449979</v>
      </c>
      <c r="K5" s="59">
        <v>112.07246605576087</v>
      </c>
      <c r="L5" s="59">
        <v>116.56929136654995</v>
      </c>
      <c r="M5" s="59">
        <v>118.67900257064071</v>
      </c>
      <c r="N5" s="59">
        <v>120.21944253296255</v>
      </c>
      <c r="O5" s="59">
        <v>123.74974822768645</v>
      </c>
      <c r="P5" s="59">
        <v>123.23316850384147</v>
      </c>
      <c r="Q5" s="59">
        <v>126.29906886979138</v>
      </c>
      <c r="R5" s="59">
        <v>129.8360451492461</v>
      </c>
      <c r="S5" s="59">
        <v>130.06641086247933</v>
      </c>
      <c r="T5" s="59">
        <v>133.3664280747071</v>
      </c>
      <c r="U5" s="59">
        <v>135.13842837625239</v>
      </c>
      <c r="V5" s="59">
        <v>139.10457698585896</v>
      </c>
      <c r="W5" s="59">
        <v>142.93227920623178</v>
      </c>
      <c r="X5" s="59">
        <v>145.53836226258704</v>
      </c>
      <c r="Y5" s="59">
        <v>144.60384913525914</v>
      </c>
      <c r="Z5" s="59">
        <v>145.10259657844142</v>
      </c>
      <c r="AA5" s="59">
        <v>146.95743775223315</v>
      </c>
      <c r="AB5" s="59">
        <v>146.85076594413499</v>
      </c>
      <c r="AC5" s="59">
        <v>149.75700531157489</v>
      </c>
      <c r="AD5" s="59">
        <v>151.20388355971465</v>
      </c>
      <c r="AE5" s="59">
        <v>148.72546623113644</v>
      </c>
      <c r="AF5" s="59">
        <v>137.46478163796726</v>
      </c>
      <c r="AG5" s="59">
        <v>139.75141667326264</v>
      </c>
      <c r="AH5" s="59">
        <v>139.11932946995765</v>
      </c>
      <c r="AI5" s="59">
        <v>132.81150771130291</v>
      </c>
      <c r="AJ5" s="59">
        <v>129.04565244349763</v>
      </c>
      <c r="AK5" s="59">
        <v>125.39611483877809</v>
      </c>
      <c r="AL5" s="59">
        <v>129.03543918527546</v>
      </c>
      <c r="AM5" s="59">
        <v>127.91708740994862</v>
      </c>
      <c r="AN5" s="59">
        <v>129.9001617147519</v>
      </c>
      <c r="AO5" s="59">
        <v>132.28552491286155</v>
      </c>
      <c r="AP5" s="59">
        <v>131.69429074244522</v>
      </c>
      <c r="AQ5" s="59">
        <v>119.03779419224709</v>
      </c>
      <c r="AR5" s="59">
        <v>129.14211099337359</v>
      </c>
      <c r="AS5" s="59">
        <v>133.99227384243187</v>
      </c>
      <c r="AT5" s="59">
        <v>137.05795351878442</v>
      </c>
      <c r="AU5" s="59">
        <v>138.16892905206194</v>
      </c>
    </row>
    <row r="6" spans="2:47">
      <c r="AU6" s="193"/>
    </row>
    <row r="8" spans="2:47" ht="27.6" customHeight="1">
      <c r="B8" s="92"/>
      <c r="C8" s="219" t="s">
        <v>39</v>
      </c>
      <c r="D8" s="220"/>
      <c r="E8" s="221"/>
      <c r="F8" s="92"/>
      <c r="G8" s="92"/>
    </row>
    <row r="9" spans="2:47" ht="31.35" customHeight="1">
      <c r="B9" s="92"/>
      <c r="C9" s="58" t="s">
        <v>40</v>
      </c>
      <c r="D9" s="219" t="s">
        <v>41</v>
      </c>
      <c r="E9" s="221"/>
      <c r="F9" s="92"/>
      <c r="G9" s="157" t="s">
        <v>227</v>
      </c>
    </row>
    <row r="10" spans="2:47" ht="14.4" customHeight="1">
      <c r="B10" s="92"/>
      <c r="C10" s="58"/>
      <c r="D10" s="58">
        <v>1980</v>
      </c>
      <c r="E10" s="58">
        <v>2024</v>
      </c>
      <c r="F10" s="92"/>
      <c r="G10" s="92"/>
    </row>
    <row r="11" spans="2:47">
      <c r="B11" s="92"/>
      <c r="C11" s="58" t="s">
        <v>42</v>
      </c>
      <c r="D11" s="60">
        <v>149.30472193287761</v>
      </c>
      <c r="E11" s="60">
        <v>141.98482437738528</v>
      </c>
      <c r="F11" s="92"/>
      <c r="G11" s="92"/>
    </row>
    <row r="12" spans="2:47">
      <c r="B12" s="92"/>
      <c r="C12" s="58" t="s">
        <v>43</v>
      </c>
      <c r="D12" s="60">
        <v>125.11263399392858</v>
      </c>
      <c r="E12" s="60">
        <v>134.90758328398252</v>
      </c>
      <c r="F12" s="92"/>
      <c r="G12" s="92"/>
    </row>
    <row r="13" spans="2:47">
      <c r="B13" s="92"/>
      <c r="C13" s="58" t="s">
        <v>44</v>
      </c>
      <c r="D13" s="60">
        <v>176.41712211270649</v>
      </c>
      <c r="E13" s="60">
        <v>125.20784005248231</v>
      </c>
      <c r="F13" s="92"/>
      <c r="G13" s="92"/>
    </row>
    <row r="14" spans="2:47">
      <c r="B14" s="92"/>
      <c r="C14" s="58" t="s">
        <v>45</v>
      </c>
      <c r="D14" s="60">
        <v>117.76698066075613</v>
      </c>
      <c r="E14" s="60">
        <v>119.32844715878876</v>
      </c>
      <c r="F14" s="92"/>
      <c r="G14" s="92"/>
    </row>
    <row r="15" spans="2:47">
      <c r="B15" s="92"/>
      <c r="C15" s="58" t="s">
        <v>46</v>
      </c>
      <c r="D15" s="60">
        <v>119.57578601462022</v>
      </c>
      <c r="E15" s="60">
        <v>116.20036217513344</v>
      </c>
      <c r="F15" s="92"/>
      <c r="G15" s="92"/>
    </row>
    <row r="16" spans="2:47">
      <c r="B16" s="92"/>
      <c r="C16" s="58" t="s">
        <v>47</v>
      </c>
      <c r="D16" s="60">
        <v>105.36763735270354</v>
      </c>
      <c r="E16" s="60">
        <v>110.77096122556608</v>
      </c>
      <c r="F16" s="92"/>
      <c r="G16" s="92"/>
    </row>
    <row r="17" spans="2:7">
      <c r="B17" s="92"/>
      <c r="C17" s="58" t="s">
        <v>48</v>
      </c>
      <c r="D17" s="60">
        <v>106.41060243182538</v>
      </c>
      <c r="E17" s="60">
        <v>105.41430990041205</v>
      </c>
      <c r="F17" s="92"/>
      <c r="G17" s="92"/>
    </row>
    <row r="18" spans="2:7">
      <c r="B18" s="92"/>
      <c r="C18" s="58" t="s">
        <v>49</v>
      </c>
      <c r="D18" s="60">
        <v>114.53652846875787</v>
      </c>
      <c r="E18" s="60">
        <v>104.33265241498937</v>
      </c>
      <c r="F18" s="92"/>
      <c r="G18" s="92"/>
    </row>
    <row r="19" spans="2:7">
      <c r="C19" s="58" t="s">
        <v>50</v>
      </c>
      <c r="D19" s="60">
        <v>107.67930233357623</v>
      </c>
      <c r="E19" s="60">
        <v>103.66931924729887</v>
      </c>
      <c r="F19" s="87"/>
      <c r="G19" s="87"/>
    </row>
    <row r="20" spans="2:7">
      <c r="C20" s="58" t="s">
        <v>51</v>
      </c>
      <c r="D20" s="60">
        <v>95.675189555475498</v>
      </c>
      <c r="E20" s="60">
        <v>103.52576446342682</v>
      </c>
      <c r="F20" s="87"/>
      <c r="G20" s="87"/>
    </row>
    <row r="21" spans="2:7">
      <c r="C21" s="58" t="s">
        <v>52</v>
      </c>
      <c r="D21" s="60">
        <v>92.316300807073929</v>
      </c>
      <c r="E21" s="60">
        <v>91.440265673653442</v>
      </c>
      <c r="F21" s="87"/>
      <c r="G21" s="87"/>
    </row>
    <row r="22" spans="2:7">
      <c r="C22" s="58" t="s">
        <v>53</v>
      </c>
      <c r="D22" s="60">
        <v>103.32698646976564</v>
      </c>
      <c r="E22" s="60">
        <v>86.88484107136064</v>
      </c>
      <c r="F22" s="87"/>
      <c r="G22" s="40" t="s">
        <v>54</v>
      </c>
    </row>
    <row r="23" spans="2:7">
      <c r="C23" s="58" t="s">
        <v>55</v>
      </c>
      <c r="D23" s="60">
        <v>88.078630084804459</v>
      </c>
      <c r="E23" s="60">
        <v>86.135597505812513</v>
      </c>
      <c r="F23" s="87"/>
      <c r="G23" s="190" t="s">
        <v>241</v>
      </c>
    </row>
    <row r="24" spans="2:7">
      <c r="C24" s="58" t="s">
        <v>56</v>
      </c>
      <c r="D24" s="60">
        <v>77.918558223729562</v>
      </c>
      <c r="E24" s="60">
        <v>75.494933010993435</v>
      </c>
      <c r="F24" s="87"/>
    </row>
    <row r="25" spans="2:7">
      <c r="C25" s="58" t="s">
        <v>57</v>
      </c>
      <c r="D25" s="60">
        <v>81.663094846308198</v>
      </c>
      <c r="E25" s="60">
        <v>74.022457775165194</v>
      </c>
      <c r="F25" s="87"/>
      <c r="G25" s="87"/>
    </row>
    <row r="26" spans="2:7">
      <c r="C26" s="58" t="s">
        <v>58</v>
      </c>
      <c r="D26" s="60">
        <v>60.875797363006953</v>
      </c>
      <c r="E26" s="60">
        <v>73.455096819518843</v>
      </c>
      <c r="F26" s="87"/>
      <c r="G26" s="87"/>
    </row>
    <row r="27" spans="2:7">
      <c r="C27" s="58" t="s">
        <v>59</v>
      </c>
      <c r="D27" s="60">
        <v>75.21308615093551</v>
      </c>
      <c r="E27" s="60">
        <v>66.522545366014867</v>
      </c>
      <c r="F27" s="87"/>
      <c r="G27" s="87"/>
    </row>
    <row r="28" spans="2:7">
      <c r="C28" s="58" t="s">
        <v>60</v>
      </c>
      <c r="D28" s="60">
        <v>69.537312853130985</v>
      </c>
      <c r="E28" s="60">
        <v>65.115379694945489</v>
      </c>
      <c r="F28" s="87"/>
      <c r="G28" s="87"/>
    </row>
    <row r="29" spans="2:7">
      <c r="C29" s="58" t="s">
        <v>61</v>
      </c>
      <c r="D29" s="60">
        <v>75.759749257013283</v>
      </c>
      <c r="E29" s="60">
        <v>63.230149361285825</v>
      </c>
      <c r="F29" s="87"/>
      <c r="G29" s="87"/>
    </row>
    <row r="30" spans="2:7">
      <c r="C30" s="58" t="s">
        <v>62</v>
      </c>
      <c r="D30" s="60">
        <v>58.622669689557441</v>
      </c>
      <c r="E30" s="60">
        <v>58.090240890110564</v>
      </c>
      <c r="F30" s="87"/>
      <c r="G30" s="87"/>
    </row>
    <row r="31" spans="2:7">
      <c r="D31" s="86"/>
      <c r="E31" s="86"/>
      <c r="F31" s="87"/>
      <c r="G31" s="87"/>
    </row>
    <row r="35" spans="11:12">
      <c r="K35" s="61"/>
      <c r="L35" s="61"/>
    </row>
    <row r="36" spans="11:12">
      <c r="K36" s="61"/>
      <c r="L36" s="61"/>
    </row>
    <row r="37" spans="11:12">
      <c r="K37" s="61"/>
      <c r="L37" s="61"/>
    </row>
    <row r="38" spans="11:12">
      <c r="K38" s="61"/>
      <c r="L38" s="61"/>
    </row>
    <row r="39" spans="11:12">
      <c r="K39" s="61"/>
      <c r="L39" s="61"/>
    </row>
    <row r="40" spans="11:12">
      <c r="K40" s="61"/>
      <c r="L40" s="61"/>
    </row>
    <row r="41" spans="11:12">
      <c r="K41" s="61"/>
      <c r="L41" s="61"/>
    </row>
    <row r="42" spans="11:12">
      <c r="K42" s="61"/>
      <c r="L42" s="61"/>
    </row>
    <row r="43" spans="11:12">
      <c r="K43" s="61"/>
      <c r="L43" s="61"/>
    </row>
    <row r="44" spans="11:12">
      <c r="K44" s="61"/>
      <c r="L44" s="61"/>
    </row>
    <row r="45" spans="11:12">
      <c r="K45" s="61"/>
      <c r="L45" s="61"/>
    </row>
    <row r="46" spans="11:12">
      <c r="K46" s="61"/>
      <c r="L46" s="61"/>
    </row>
    <row r="47" spans="11:12">
      <c r="K47" s="61"/>
      <c r="L47" s="61"/>
    </row>
    <row r="48" spans="11:12">
      <c r="K48" s="61"/>
      <c r="L48" s="61"/>
    </row>
    <row r="49" spans="11:12">
      <c r="K49" s="61"/>
      <c r="L49" s="61"/>
    </row>
    <row r="50" spans="11:12">
      <c r="K50" s="61"/>
      <c r="L50" s="61"/>
    </row>
    <row r="51" spans="11:12">
      <c r="K51" s="61"/>
      <c r="L51" s="61"/>
    </row>
    <row r="52" spans="11:12">
      <c r="K52" s="61"/>
      <c r="L52" s="61"/>
    </row>
    <row r="53" spans="11:12">
      <c r="K53" s="61"/>
      <c r="L53" s="61"/>
    </row>
    <row r="54" spans="11:12">
      <c r="K54" s="61"/>
      <c r="L54" s="61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15" sqref="J15"/>
    </sheetView>
  </sheetViews>
  <sheetFormatPr defaultRowHeight="14.4"/>
  <cols>
    <col min="1" max="1" width="3.44140625" style="19" customWidth="1"/>
    <col min="2" max="8" width="8.109375" style="21" customWidth="1"/>
    <col min="19" max="19" width="8.5546875" customWidth="1"/>
  </cols>
  <sheetData>
    <row r="1" spans="2:10" ht="12" customHeight="1"/>
    <row r="2" spans="2:10">
      <c r="J2" s="54" t="s">
        <v>109</v>
      </c>
    </row>
    <row r="3" spans="2:10" ht="36">
      <c r="B3" s="31"/>
      <c r="C3" s="31"/>
      <c r="D3" s="22" t="s">
        <v>114</v>
      </c>
      <c r="E3" s="22" t="s">
        <v>115</v>
      </c>
      <c r="F3" s="22" t="s">
        <v>63</v>
      </c>
      <c r="G3" s="22" t="s">
        <v>64</v>
      </c>
      <c r="H3" s="22" t="s">
        <v>65</v>
      </c>
    </row>
    <row r="4" spans="2:10">
      <c r="B4" s="31">
        <v>1951</v>
      </c>
      <c r="C4" s="31" t="s">
        <v>31</v>
      </c>
      <c r="D4" s="35">
        <v>14.226519337016574</v>
      </c>
      <c r="E4" s="35">
        <v>78.038674033149164</v>
      </c>
      <c r="F4" s="35">
        <v>4.1436464088397784</v>
      </c>
      <c r="G4" s="35">
        <v>2.9005524861878453</v>
      </c>
      <c r="H4" s="35">
        <v>0.69060773480662985</v>
      </c>
    </row>
    <row r="5" spans="2:10">
      <c r="B5" s="31"/>
      <c r="C5" s="31" t="s">
        <v>2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66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31</v>
      </c>
      <c r="D7" s="35">
        <v>0.37406483790523692</v>
      </c>
      <c r="E7" s="35">
        <v>15.710723192019952</v>
      </c>
      <c r="F7" s="35">
        <v>24.314214463840401</v>
      </c>
      <c r="G7" s="35">
        <v>41.271820448877804</v>
      </c>
      <c r="H7" s="35">
        <v>18.329177057356606</v>
      </c>
    </row>
    <row r="8" spans="2:10">
      <c r="B8" s="31"/>
      <c r="C8" s="31" t="s">
        <v>2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</row>
    <row r="10" spans="2:10">
      <c r="E10" s="56"/>
    </row>
    <row r="11" spans="2:10">
      <c r="E11" s="56"/>
    </row>
    <row r="13" spans="2:10">
      <c r="J13" s="40" t="s">
        <v>3</v>
      </c>
    </row>
    <row r="14" spans="2:10">
      <c r="J14" s="190" t="s">
        <v>242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>
      <selection activeCell="K3" sqref="K3"/>
    </sheetView>
  </sheetViews>
  <sheetFormatPr defaultColWidth="9" defaultRowHeight="12"/>
  <cols>
    <col min="1" max="1" width="3.44140625" style="21" customWidth="1"/>
    <col min="2" max="3" width="7.109375" style="13" customWidth="1"/>
    <col min="4" max="5" width="10.109375" style="13" customWidth="1"/>
    <col min="6" max="7" width="1.4414062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4" t="s">
        <v>243</v>
      </c>
    </row>
    <row r="3" spans="2:11">
      <c r="B3" s="93"/>
      <c r="C3" s="93"/>
      <c r="D3" s="94" t="s">
        <v>67</v>
      </c>
      <c r="E3" s="94" t="s">
        <v>68</v>
      </c>
      <c r="F3" s="94"/>
      <c r="G3" s="94"/>
      <c r="H3" s="94" t="s">
        <v>69</v>
      </c>
    </row>
    <row r="4" spans="2:11">
      <c r="B4" s="93">
        <v>1977</v>
      </c>
      <c r="C4" s="93" t="s">
        <v>31</v>
      </c>
      <c r="D4" s="93">
        <v>74.2</v>
      </c>
      <c r="E4" s="93">
        <v>34.5</v>
      </c>
      <c r="F4" s="93"/>
      <c r="G4" s="93"/>
      <c r="H4" s="93">
        <v>54.2</v>
      </c>
    </row>
    <row r="5" spans="2:11">
      <c r="B5" s="93"/>
      <c r="C5" s="93" t="s">
        <v>2</v>
      </c>
      <c r="D5" s="93">
        <v>74.599999999999994</v>
      </c>
      <c r="E5" s="95">
        <v>33.5</v>
      </c>
      <c r="F5" s="93"/>
      <c r="G5" s="93"/>
      <c r="H5" s="93">
        <v>53.8</v>
      </c>
    </row>
    <row r="6" spans="2:11">
      <c r="B6" s="93" t="s">
        <v>66</v>
      </c>
      <c r="C6" s="93"/>
      <c r="D6" s="93"/>
      <c r="E6" s="93"/>
      <c r="F6" s="93"/>
      <c r="G6" s="93"/>
      <c r="H6" s="93"/>
    </row>
    <row r="7" spans="2:11">
      <c r="B7" s="93">
        <v>2025</v>
      </c>
      <c r="C7" s="93" t="s">
        <v>31</v>
      </c>
      <c r="D7" s="93">
        <v>75.3</v>
      </c>
      <c r="E7" s="130">
        <v>63</v>
      </c>
      <c r="F7" s="93"/>
      <c r="G7" s="93"/>
      <c r="H7" s="93">
        <v>69.099999999999994</v>
      </c>
    </row>
    <row r="8" spans="2:11">
      <c r="B8" s="93"/>
      <c r="C8" s="93" t="s">
        <v>2</v>
      </c>
      <c r="D8" s="93">
        <v>71.2</v>
      </c>
      <c r="E8" s="95">
        <v>53.8</v>
      </c>
      <c r="F8" s="93"/>
      <c r="G8" s="93"/>
      <c r="H8" s="93">
        <v>62.5</v>
      </c>
    </row>
    <row r="18" spans="11:11">
      <c r="K18" s="40" t="s">
        <v>70</v>
      </c>
    </row>
    <row r="19" spans="11:11">
      <c r="K19" s="190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L2" sqref="L2"/>
    </sheetView>
  </sheetViews>
  <sheetFormatPr defaultRowHeight="14.4"/>
  <cols>
    <col min="1" max="1" width="7.5546875" style="19" customWidth="1"/>
    <col min="2" max="2" width="6.44140625" style="21" customWidth="1"/>
    <col min="3" max="6" width="7.44140625" style="21" customWidth="1"/>
    <col min="7" max="7" width="4.44140625" customWidth="1"/>
    <col min="8" max="8" width="6.88671875" style="21" customWidth="1"/>
    <col min="9" max="10" width="6.5546875" style="21" customWidth="1"/>
    <col min="11" max="11" width="7.44140625" style="21" customWidth="1"/>
  </cols>
  <sheetData>
    <row r="2" spans="2:29" ht="24">
      <c r="B2" s="31"/>
      <c r="C2" s="22" t="s">
        <v>110</v>
      </c>
      <c r="D2" s="22" t="s">
        <v>71</v>
      </c>
      <c r="E2" s="22" t="s">
        <v>111</v>
      </c>
      <c r="F2" s="22" t="s">
        <v>72</v>
      </c>
      <c r="G2" s="2"/>
      <c r="H2" s="22" t="s">
        <v>73</v>
      </c>
      <c r="I2" s="22" t="s">
        <v>112</v>
      </c>
      <c r="J2" s="22" t="s">
        <v>74</v>
      </c>
      <c r="L2" s="54" t="s">
        <v>189</v>
      </c>
    </row>
    <row r="3" spans="2:29">
      <c r="B3" s="62">
        <v>1861</v>
      </c>
      <c r="C3" s="62">
        <v>81.099999999999994</v>
      </c>
      <c r="D3" s="62">
        <v>69.7</v>
      </c>
      <c r="E3" s="62">
        <v>10</v>
      </c>
      <c r="F3" s="62">
        <v>18.100000000000001</v>
      </c>
      <c r="H3" s="62">
        <v>1861</v>
      </c>
      <c r="I3" s="62">
        <v>8.9</v>
      </c>
      <c r="J3" s="62">
        <v>12.2</v>
      </c>
    </row>
    <row r="4" spans="2:29">
      <c r="B4" s="63">
        <v>1871</v>
      </c>
      <c r="C4" s="62">
        <v>79</v>
      </c>
      <c r="D4" s="62">
        <v>67.5</v>
      </c>
      <c r="E4" s="62">
        <v>11.4</v>
      </c>
      <c r="F4" s="62">
        <v>19.2</v>
      </c>
      <c r="H4" s="63">
        <v>1871</v>
      </c>
      <c r="I4" s="62">
        <v>9.6</v>
      </c>
      <c r="J4" s="62">
        <v>13.3</v>
      </c>
    </row>
    <row r="5" spans="2:29">
      <c r="B5" s="63">
        <v>1881</v>
      </c>
      <c r="C5" s="62">
        <v>77.3</v>
      </c>
      <c r="D5" s="62">
        <v>65.400000000000006</v>
      </c>
      <c r="E5" s="62">
        <v>12.8</v>
      </c>
      <c r="F5" s="62">
        <v>20.2</v>
      </c>
      <c r="H5" s="63">
        <v>1881</v>
      </c>
      <c r="I5" s="62">
        <v>9.9</v>
      </c>
      <c r="J5" s="62">
        <v>14.4</v>
      </c>
    </row>
    <row r="6" spans="2:29">
      <c r="B6" s="63">
        <v>1891</v>
      </c>
      <c r="D6" s="64"/>
      <c r="E6" s="64"/>
      <c r="F6" s="64"/>
      <c r="H6" s="63">
        <v>1891</v>
      </c>
      <c r="I6" s="64"/>
      <c r="J6" s="64"/>
    </row>
    <row r="7" spans="2:29">
      <c r="B7" s="63">
        <v>1901</v>
      </c>
      <c r="C7" s="62">
        <v>73.7</v>
      </c>
      <c r="D7" s="62">
        <v>61.7</v>
      </c>
      <c r="E7" s="62">
        <v>15.5</v>
      </c>
      <c r="F7" s="62">
        <v>22.3</v>
      </c>
      <c r="H7" s="63">
        <v>1901</v>
      </c>
      <c r="I7" s="62">
        <v>10.8</v>
      </c>
      <c r="J7" s="62">
        <v>16</v>
      </c>
    </row>
    <row r="8" spans="2:29">
      <c r="B8" s="63">
        <v>1911</v>
      </c>
      <c r="C8" s="62">
        <v>72</v>
      </c>
      <c r="D8" s="62">
        <v>58.4</v>
      </c>
      <c r="E8" s="62">
        <v>16.399999999999999</v>
      </c>
      <c r="F8" s="62">
        <v>23.7</v>
      </c>
      <c r="H8" s="63">
        <v>1911</v>
      </c>
      <c r="I8" s="62">
        <v>11.6</v>
      </c>
      <c r="J8" s="62">
        <v>17.899999999999999</v>
      </c>
    </row>
    <row r="9" spans="2:29">
      <c r="B9" s="63">
        <v>1921</v>
      </c>
      <c r="C9" s="62">
        <v>70.5</v>
      </c>
      <c r="D9" s="62">
        <v>55.7</v>
      </c>
      <c r="E9" s="62">
        <v>17.600000000000001</v>
      </c>
      <c r="F9" s="62">
        <v>24.8</v>
      </c>
      <c r="H9" s="63">
        <v>1921</v>
      </c>
      <c r="I9" s="62">
        <v>11.9</v>
      </c>
      <c r="J9" s="62">
        <v>19.5</v>
      </c>
    </row>
    <row r="10" spans="2:29">
      <c r="B10" s="63">
        <v>1931</v>
      </c>
      <c r="C10" s="62">
        <v>67.3</v>
      </c>
      <c r="D10" s="62">
        <v>51.7</v>
      </c>
      <c r="E10" s="62">
        <v>18.600000000000001</v>
      </c>
      <c r="F10" s="62">
        <v>26.3</v>
      </c>
      <c r="H10" s="63">
        <v>1931</v>
      </c>
      <c r="I10" s="62">
        <v>14.1</v>
      </c>
      <c r="J10" s="62">
        <v>22</v>
      </c>
    </row>
    <row r="11" spans="2:29">
      <c r="B11" s="63">
        <v>1936</v>
      </c>
      <c r="C11" s="62">
        <v>65.099999999999994</v>
      </c>
      <c r="D11" s="62">
        <v>49.4</v>
      </c>
      <c r="E11" s="62">
        <v>19.8</v>
      </c>
      <c r="F11" s="62">
        <v>27.3</v>
      </c>
      <c r="H11" s="63">
        <v>1936</v>
      </c>
      <c r="I11" s="62">
        <v>15.1</v>
      </c>
      <c r="J11" s="62">
        <v>23.3</v>
      </c>
    </row>
    <row r="12" spans="2:29">
      <c r="B12" s="63">
        <v>1941</v>
      </c>
      <c r="C12" s="64"/>
      <c r="D12" s="64"/>
      <c r="E12" s="64"/>
      <c r="F12" s="64"/>
      <c r="H12" s="63">
        <v>1941</v>
      </c>
      <c r="I12" s="64"/>
      <c r="J12" s="64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3">
        <v>1951</v>
      </c>
      <c r="C13" s="62">
        <v>56.3</v>
      </c>
      <c r="D13" s="62">
        <v>42.2</v>
      </c>
      <c r="E13" s="62">
        <v>25.3</v>
      </c>
      <c r="F13" s="62">
        <v>32.1</v>
      </c>
      <c r="H13" s="63">
        <v>1951</v>
      </c>
      <c r="I13" s="62">
        <v>18.399999999999999</v>
      </c>
      <c r="J13" s="62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3">
        <v>1961</v>
      </c>
      <c r="C14" s="62">
        <v>40.700000000000003</v>
      </c>
      <c r="D14" s="62">
        <v>29</v>
      </c>
      <c r="E14" s="62">
        <v>34.1</v>
      </c>
      <c r="F14" s="62">
        <v>40.4</v>
      </c>
      <c r="H14" s="63">
        <v>1961</v>
      </c>
      <c r="I14" s="62">
        <v>25.2</v>
      </c>
      <c r="J14" s="62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3">
        <v>1971</v>
      </c>
      <c r="C15" s="62">
        <v>20.7</v>
      </c>
      <c r="D15" s="62">
        <v>17.2</v>
      </c>
      <c r="E15" s="62">
        <v>42.9</v>
      </c>
      <c r="F15" s="62">
        <v>44.3</v>
      </c>
      <c r="H15" s="63">
        <v>1971</v>
      </c>
      <c r="I15" s="62">
        <v>36.4</v>
      </c>
      <c r="J15" s="62">
        <v>38.4</v>
      </c>
    </row>
    <row r="16" spans="2:29">
      <c r="B16" s="63">
        <v>1981</v>
      </c>
      <c r="C16" s="62">
        <v>10.7</v>
      </c>
      <c r="D16" s="62">
        <v>11.1</v>
      </c>
      <c r="E16" s="62">
        <v>42.2</v>
      </c>
      <c r="F16" s="62">
        <v>39.5</v>
      </c>
      <c r="H16" s="63">
        <v>1981</v>
      </c>
      <c r="I16" s="62">
        <v>47.1</v>
      </c>
      <c r="J16" s="62">
        <v>49.4</v>
      </c>
      <c r="L16" s="18" t="s">
        <v>177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3">
        <v>1991</v>
      </c>
      <c r="C17" s="62">
        <v>7.5</v>
      </c>
      <c r="D17" s="62">
        <v>7.6</v>
      </c>
      <c r="E17" s="62">
        <v>36.5</v>
      </c>
      <c r="F17" s="62">
        <v>35.6</v>
      </c>
      <c r="H17" s="63">
        <v>1991</v>
      </c>
      <c r="I17" s="62">
        <v>55.9</v>
      </c>
      <c r="J17" s="62">
        <v>56.7</v>
      </c>
      <c r="L17" s="190" t="s">
        <v>178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3">
        <v>2001</v>
      </c>
      <c r="C18" s="62">
        <v>5</v>
      </c>
      <c r="D18" s="62">
        <v>5.5</v>
      </c>
      <c r="E18" s="62">
        <v>34.299999999999997</v>
      </c>
      <c r="F18" s="62">
        <v>33.5</v>
      </c>
      <c r="H18" s="63">
        <v>2001</v>
      </c>
      <c r="I18" s="62">
        <v>60.7</v>
      </c>
      <c r="J18" s="62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3">
        <v>2011</v>
      </c>
      <c r="C19" s="62">
        <v>4.9000000000000004</v>
      </c>
      <c r="D19" s="62">
        <v>5.5</v>
      </c>
      <c r="E19" s="62">
        <v>28.3</v>
      </c>
      <c r="F19" s="62">
        <v>27.1</v>
      </c>
      <c r="H19" s="63">
        <v>2011</v>
      </c>
      <c r="I19" s="62">
        <v>66.900000000000006</v>
      </c>
      <c r="J19" s="62">
        <v>67.400000000000006</v>
      </c>
    </row>
    <row r="20" spans="2:29">
      <c r="B20" s="63">
        <v>2021</v>
      </c>
      <c r="C20" s="62">
        <v>4.4000000000000004</v>
      </c>
      <c r="D20" s="62">
        <v>3.6</v>
      </c>
      <c r="E20" s="62">
        <v>24.9</v>
      </c>
      <c r="F20" s="62">
        <v>24.2</v>
      </c>
      <c r="H20" s="63">
        <v>2021</v>
      </c>
      <c r="I20" s="62">
        <v>70.7</v>
      </c>
      <c r="J20" s="62">
        <v>72.2</v>
      </c>
    </row>
    <row r="21" spans="2:29">
      <c r="B21" s="63">
        <v>2024</v>
      </c>
      <c r="C21" s="64">
        <v>3.9628688788885631</v>
      </c>
      <c r="D21" s="64">
        <v>3.4351130984197469</v>
      </c>
      <c r="E21" s="64">
        <v>24.184953246134217</v>
      </c>
      <c r="F21" s="64">
        <v>24.373506933770937</v>
      </c>
      <c r="H21" s="63">
        <v>2024</v>
      </c>
      <c r="I21" s="64">
        <v>71.852177874977201</v>
      </c>
      <c r="J21" s="64">
        <v>72.19137996780934</v>
      </c>
    </row>
    <row r="23" spans="2:29">
      <c r="C23" s="65"/>
      <c r="D23" s="65"/>
      <c r="E23" s="65"/>
    </row>
    <row r="24" spans="2:29">
      <c r="C24" s="65"/>
      <c r="D24" s="65"/>
      <c r="E24" s="65"/>
    </row>
    <row r="26" spans="2:29">
      <c r="C26" s="66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O21" sqref="O21"/>
    </sheetView>
  </sheetViews>
  <sheetFormatPr defaultColWidth="8.5546875" defaultRowHeight="13.2"/>
  <cols>
    <col min="1" max="1" width="3.44140625" style="19" customWidth="1"/>
    <col min="2" max="3" width="7.88671875" style="67" customWidth="1"/>
    <col min="4" max="4" width="13.5546875" style="67" customWidth="1"/>
    <col min="5" max="5" width="3.44140625" style="67" customWidth="1"/>
    <col min="6" max="8" width="7.5546875" style="67" customWidth="1"/>
    <col min="9" max="9" width="3.5546875" style="67" customWidth="1"/>
    <col min="10" max="10" width="5.5546875" style="78" customWidth="1"/>
    <col min="11" max="11" width="7.88671875" style="78" customWidth="1"/>
    <col min="12" max="12" width="5.5546875" style="78" customWidth="1"/>
    <col min="13" max="16384" width="8.5546875" style="4"/>
  </cols>
  <sheetData>
    <row r="1" spans="1:14" s="6" customFormat="1" ht="24.6" customHeight="1">
      <c r="A1" s="19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11"/>
    </row>
    <row r="2" spans="1:14" s="6" customFormat="1" ht="26.1" customHeight="1">
      <c r="A2" s="19"/>
      <c r="B2" s="222" t="s">
        <v>75</v>
      </c>
      <c r="C2" s="222"/>
      <c r="D2" s="222"/>
      <c r="E2" s="67"/>
      <c r="F2" s="223" t="s">
        <v>76</v>
      </c>
      <c r="G2" s="223"/>
      <c r="H2" s="223"/>
      <c r="I2" s="67"/>
      <c r="J2" s="223" t="s">
        <v>77</v>
      </c>
      <c r="K2" s="223"/>
      <c r="L2" s="223"/>
      <c r="M2" s="11"/>
      <c r="N2" s="54" t="s">
        <v>244</v>
      </c>
    </row>
    <row r="3" spans="1:14" s="6" customFormat="1" ht="6" customHeight="1">
      <c r="A3" s="19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11"/>
    </row>
    <row r="4" spans="1:14" s="6" customFormat="1" ht="14.4">
      <c r="A4" s="19"/>
      <c r="B4" s="68" t="s">
        <v>73</v>
      </c>
      <c r="C4" s="55" t="s">
        <v>31</v>
      </c>
      <c r="D4" s="55" t="s">
        <v>2</v>
      </c>
      <c r="E4" s="69"/>
      <c r="F4" s="68" t="s">
        <v>73</v>
      </c>
      <c r="G4" s="55" t="s">
        <v>31</v>
      </c>
      <c r="H4" s="55" t="s">
        <v>2</v>
      </c>
      <c r="I4" s="67"/>
      <c r="J4" s="68" t="s">
        <v>73</v>
      </c>
      <c r="K4" s="55" t="s">
        <v>31</v>
      </c>
      <c r="L4" s="68" t="s">
        <v>2</v>
      </c>
      <c r="M4" s="11"/>
    </row>
    <row r="5" spans="1:14" s="6" customFormat="1" ht="18" customHeight="1">
      <c r="A5" s="19"/>
      <c r="B5" s="31">
        <v>1961</v>
      </c>
      <c r="C5" s="70">
        <v>78413</v>
      </c>
      <c r="D5" s="70">
        <v>4294004</v>
      </c>
      <c r="E5" s="71"/>
      <c r="F5" s="72">
        <v>1961</v>
      </c>
      <c r="G5" s="70">
        <v>794.745</v>
      </c>
      <c r="H5" s="70">
        <v>50623.569000000003</v>
      </c>
      <c r="I5" s="67"/>
      <c r="J5" s="73">
        <v>1961</v>
      </c>
      <c r="K5" s="74">
        <f>C5/G5</f>
        <v>98.664351458643964</v>
      </c>
      <c r="L5" s="74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0">
        <v>62267</v>
      </c>
      <c r="D6" s="70">
        <v>3607298</v>
      </c>
      <c r="E6" s="71"/>
      <c r="F6" s="72">
        <v>1971</v>
      </c>
      <c r="G6" s="70">
        <v>775.78300000000002</v>
      </c>
      <c r="H6" s="70">
        <v>54136.546999999999</v>
      </c>
      <c r="I6" s="67"/>
      <c r="J6" s="73">
        <v>1970</v>
      </c>
      <c r="K6" s="74">
        <f t="shared" ref="K6:K11" si="0">C6/G6</f>
        <v>80.263424179184128</v>
      </c>
      <c r="L6" s="74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0">
        <v>61171</v>
      </c>
      <c r="D7" s="70">
        <v>3269170</v>
      </c>
      <c r="E7" s="71"/>
      <c r="F7" s="72">
        <v>1981</v>
      </c>
      <c r="G7" s="70">
        <v>807.55200000000002</v>
      </c>
      <c r="H7" s="70">
        <v>56556.911</v>
      </c>
      <c r="I7" s="67"/>
      <c r="J7" s="73">
        <v>1982</v>
      </c>
      <c r="K7" s="74">
        <f t="shared" si="0"/>
        <v>75.748682437787281</v>
      </c>
      <c r="L7" s="74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0">
        <v>58551</v>
      </c>
      <c r="D8" s="70">
        <v>3023344</v>
      </c>
      <c r="E8" s="71"/>
      <c r="F8" s="72">
        <v>1991</v>
      </c>
      <c r="G8" s="70">
        <v>811.83100000000002</v>
      </c>
      <c r="H8" s="70">
        <v>56778.031000000003</v>
      </c>
      <c r="I8" s="67"/>
      <c r="J8" s="73">
        <v>1990</v>
      </c>
      <c r="K8" s="74">
        <f t="shared" si="0"/>
        <v>72.122153502391512</v>
      </c>
      <c r="L8" s="74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0">
        <v>51696</v>
      </c>
      <c r="D9" s="70">
        <v>2396274</v>
      </c>
      <c r="E9" s="71"/>
      <c r="F9" s="75">
        <v>2001</v>
      </c>
      <c r="G9" s="70">
        <v>825.82600000000002</v>
      </c>
      <c r="H9" s="70">
        <v>56995.743999999999</v>
      </c>
      <c r="I9" s="67"/>
      <c r="J9" s="76">
        <v>2000</v>
      </c>
      <c r="K9" s="74">
        <f t="shared" si="0"/>
        <v>62.599143160907985</v>
      </c>
      <c r="L9" s="74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0">
        <v>36244</v>
      </c>
      <c r="D10" s="70">
        <v>1620884</v>
      </c>
      <c r="E10" s="71"/>
      <c r="F10" s="75">
        <v>2011</v>
      </c>
      <c r="G10" s="70">
        <v>884.26800000000003</v>
      </c>
      <c r="H10" s="70">
        <v>59433.743999999999</v>
      </c>
      <c r="I10" s="67"/>
      <c r="J10" s="76">
        <v>2010</v>
      </c>
      <c r="K10" s="74">
        <f t="shared" si="0"/>
        <v>40.9875739029344</v>
      </c>
      <c r="L10" s="74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0">
        <v>27084</v>
      </c>
      <c r="D11" s="70">
        <v>1118014</v>
      </c>
      <c r="E11" s="71"/>
      <c r="F11" s="75">
        <v>2021</v>
      </c>
      <c r="G11" s="70">
        <v>858.81200000000001</v>
      </c>
      <c r="H11" s="70">
        <v>59030.133000000002</v>
      </c>
      <c r="I11" s="67"/>
      <c r="J11" s="76">
        <v>2020</v>
      </c>
      <c r="K11" s="74">
        <f t="shared" si="0"/>
        <v>31.536587751452004</v>
      </c>
      <c r="L11" s="74">
        <f t="shared" si="1"/>
        <v>18.93971677143265</v>
      </c>
      <c r="M11" s="9"/>
    </row>
    <row r="12" spans="1:14" s="6" customFormat="1" ht="12.75" customHeight="1">
      <c r="A12" s="19"/>
      <c r="B12" s="77"/>
      <c r="C12" s="77"/>
      <c r="D12" s="67"/>
      <c r="E12" s="67"/>
      <c r="F12" s="67"/>
      <c r="G12" s="78"/>
      <c r="H12" s="67"/>
      <c r="I12" s="67"/>
      <c r="J12" s="67"/>
      <c r="K12" s="67"/>
      <c r="L12" s="67"/>
      <c r="M12" s="9"/>
    </row>
    <row r="13" spans="1:14" s="6" customFormat="1" ht="12.75" customHeight="1">
      <c r="A13" s="19"/>
      <c r="B13" s="77"/>
      <c r="C13" s="77"/>
      <c r="D13" s="67"/>
      <c r="E13" s="67"/>
      <c r="F13" s="67"/>
      <c r="G13" s="78"/>
      <c r="H13" s="67"/>
      <c r="I13" s="67"/>
      <c r="J13" s="67"/>
      <c r="K13" s="67"/>
      <c r="L13" s="67"/>
      <c r="M13" s="9"/>
    </row>
    <row r="14" spans="1:14" s="6" customFormat="1" ht="12.75" customHeight="1">
      <c r="A14" s="19"/>
      <c r="B14" s="77"/>
      <c r="C14" s="77"/>
      <c r="D14" s="67"/>
      <c r="E14" s="67"/>
      <c r="F14" s="67"/>
      <c r="G14" s="78"/>
      <c r="H14" s="67"/>
      <c r="I14" s="67"/>
      <c r="J14" s="67"/>
      <c r="K14" s="67"/>
      <c r="L14" s="67"/>
      <c r="M14" s="9"/>
    </row>
    <row r="15" spans="1:14" s="6" customFormat="1" ht="12">
      <c r="A15" s="19"/>
      <c r="B15" s="67"/>
      <c r="C15" s="67"/>
      <c r="D15" s="67"/>
      <c r="E15" s="67"/>
      <c r="F15" s="67"/>
      <c r="G15" s="67"/>
      <c r="H15" s="67"/>
      <c r="I15" s="67"/>
      <c r="J15" s="78"/>
      <c r="K15" s="78"/>
      <c r="L15" s="78"/>
    </row>
    <row r="17" spans="2:14">
      <c r="N17" s="40" t="s">
        <v>78</v>
      </c>
    </row>
    <row r="18" spans="2:14">
      <c r="N18" s="190"/>
    </row>
    <row r="19" spans="2:14" ht="23.1" customHeight="1">
      <c r="B19" s="222" t="s">
        <v>79</v>
      </c>
      <c r="C19" s="222"/>
      <c r="D19" s="222"/>
      <c r="E19" s="80"/>
      <c r="F19" s="223" t="s">
        <v>76</v>
      </c>
      <c r="G19" s="223"/>
      <c r="H19" s="223"/>
      <c r="I19" s="81"/>
      <c r="J19" s="223" t="s">
        <v>80</v>
      </c>
      <c r="K19" s="223"/>
      <c r="L19" s="223"/>
    </row>
    <row r="20" spans="2:14">
      <c r="J20" s="67"/>
      <c r="K20" s="67"/>
      <c r="L20" s="67"/>
    </row>
    <row r="21" spans="2:14">
      <c r="B21" s="68" t="s">
        <v>73</v>
      </c>
      <c r="C21" s="55" t="s">
        <v>31</v>
      </c>
      <c r="D21" s="55" t="s">
        <v>2</v>
      </c>
      <c r="E21" s="69"/>
      <c r="F21" s="68" t="s">
        <v>73</v>
      </c>
      <c r="G21" s="55" t="s">
        <v>31</v>
      </c>
      <c r="H21" s="55" t="s">
        <v>2</v>
      </c>
      <c r="I21" s="69"/>
      <c r="J21" s="68" t="s">
        <v>73</v>
      </c>
      <c r="K21" s="55" t="s">
        <v>31</v>
      </c>
      <c r="L21" s="68" t="s">
        <v>2</v>
      </c>
    </row>
    <row r="22" spans="2:14">
      <c r="B22" s="72">
        <v>1951</v>
      </c>
      <c r="C22" s="82">
        <v>23822</v>
      </c>
      <c r="D22" s="82">
        <v>1631467</v>
      </c>
      <c r="E22" s="79"/>
      <c r="F22" s="72">
        <v>1951</v>
      </c>
      <c r="G22" s="34">
        <v>803.91800000000001</v>
      </c>
      <c r="H22" s="34">
        <v>47515.536999999997</v>
      </c>
      <c r="I22" s="83"/>
      <c r="J22" s="84">
        <v>1951</v>
      </c>
      <c r="K22" s="74">
        <f t="shared" ref="K22:L29" si="2">C22/G22</f>
        <v>29.632375441276348</v>
      </c>
      <c r="L22" s="74">
        <f t="shared" si="2"/>
        <v>34.335442741602606</v>
      </c>
    </row>
    <row r="23" spans="2:14">
      <c r="B23" s="72">
        <v>1961</v>
      </c>
      <c r="C23" s="82">
        <v>30046</v>
      </c>
      <c r="D23" s="82">
        <v>2035039</v>
      </c>
      <c r="E23" s="79"/>
      <c r="F23" s="72">
        <v>1961</v>
      </c>
      <c r="G23" s="34">
        <v>794.745</v>
      </c>
      <c r="H23" s="34">
        <v>50623.569000000003</v>
      </c>
      <c r="I23" s="83"/>
      <c r="J23" s="84">
        <v>1961</v>
      </c>
      <c r="K23" s="74">
        <f t="shared" si="2"/>
        <v>37.805837092400708</v>
      </c>
      <c r="L23" s="74">
        <f t="shared" si="2"/>
        <v>40.199437538668995</v>
      </c>
    </row>
    <row r="24" spans="2:14">
      <c r="B24" s="72">
        <v>1971</v>
      </c>
      <c r="C24" s="82">
        <v>35590</v>
      </c>
      <c r="D24" s="82">
        <v>2389102</v>
      </c>
      <c r="E24" s="79"/>
      <c r="F24" s="72">
        <v>1971</v>
      </c>
      <c r="G24" s="34">
        <v>775.78300000000002</v>
      </c>
      <c r="H24" s="34">
        <v>54136.546999999999</v>
      </c>
      <c r="I24" s="83"/>
      <c r="J24" s="84">
        <v>1971</v>
      </c>
      <c r="K24" s="74">
        <f t="shared" si="2"/>
        <v>45.876230853215397</v>
      </c>
      <c r="L24" s="74">
        <f t="shared" si="2"/>
        <v>44.131037762715088</v>
      </c>
    </row>
    <row r="25" spans="2:14">
      <c r="B25" s="72">
        <v>1981</v>
      </c>
      <c r="C25" s="82">
        <v>45491</v>
      </c>
      <c r="D25" s="82">
        <v>3044262</v>
      </c>
      <c r="E25" s="79"/>
      <c r="F25" s="72">
        <v>1981</v>
      </c>
      <c r="G25" s="34">
        <v>807.55200000000002</v>
      </c>
      <c r="H25" s="34">
        <v>56556.911</v>
      </c>
      <c r="I25" s="83"/>
      <c r="J25" s="84">
        <v>1981</v>
      </c>
      <c r="K25" s="74">
        <f t="shared" si="2"/>
        <v>56.331976145189408</v>
      </c>
      <c r="L25" s="74">
        <f t="shared" si="2"/>
        <v>53.826525285300676</v>
      </c>
    </row>
    <row r="26" spans="2:14">
      <c r="B26" s="72">
        <v>1991</v>
      </c>
      <c r="C26" s="82">
        <v>49284</v>
      </c>
      <c r="D26" s="82">
        <v>3161689</v>
      </c>
      <c r="E26" s="79"/>
      <c r="F26" s="72">
        <v>1991</v>
      </c>
      <c r="G26" s="34">
        <v>811.83100000000002</v>
      </c>
      <c r="H26" s="34">
        <v>56778.031000000003</v>
      </c>
      <c r="I26" s="83"/>
      <c r="J26" s="84">
        <v>1991</v>
      </c>
      <c r="K26" s="74">
        <f t="shared" si="2"/>
        <v>60.707216157057317</v>
      </c>
      <c r="L26" s="74">
        <f t="shared" si="2"/>
        <v>55.685076504326119</v>
      </c>
    </row>
    <row r="27" spans="2:14">
      <c r="B27" s="75">
        <v>2001</v>
      </c>
      <c r="C27" s="82">
        <v>56835</v>
      </c>
      <c r="D27" s="82">
        <v>3566745</v>
      </c>
      <c r="E27" s="79"/>
      <c r="F27" s="75">
        <v>2001</v>
      </c>
      <c r="G27" s="34">
        <v>825.82600000000002</v>
      </c>
      <c r="H27" s="34">
        <v>56995.743999999999</v>
      </c>
      <c r="I27" s="83"/>
      <c r="J27" s="84">
        <v>2001</v>
      </c>
      <c r="K27" s="74">
        <f t="shared" si="2"/>
        <v>68.822003666631957</v>
      </c>
      <c r="L27" s="74">
        <f t="shared" si="2"/>
        <v>62.57914626046464</v>
      </c>
    </row>
    <row r="28" spans="2:14">
      <c r="B28" s="75">
        <v>2011</v>
      </c>
      <c r="C28" s="82">
        <v>74886</v>
      </c>
      <c r="D28" s="82">
        <v>4775856</v>
      </c>
      <c r="E28" s="79"/>
      <c r="F28" s="75">
        <v>2011</v>
      </c>
      <c r="G28" s="34">
        <v>884.26800000000003</v>
      </c>
      <c r="H28" s="34">
        <v>59433.743999999999</v>
      </c>
      <c r="I28" s="83"/>
      <c r="J28" s="84">
        <v>2011</v>
      </c>
      <c r="K28" s="74">
        <f t="shared" si="2"/>
        <v>84.686995345302549</v>
      </c>
      <c r="L28" s="74">
        <f t="shared" si="2"/>
        <v>80.35596747867676</v>
      </c>
    </row>
    <row r="29" spans="2:14">
      <c r="B29" s="75">
        <v>2021</v>
      </c>
      <c r="C29" s="82">
        <v>75852</v>
      </c>
      <c r="D29" s="82">
        <v>5144482</v>
      </c>
      <c r="E29" s="79"/>
      <c r="F29" s="75">
        <v>2021</v>
      </c>
      <c r="G29" s="34">
        <v>858.81200000000001</v>
      </c>
      <c r="H29" s="34">
        <v>59030.133000000002</v>
      </c>
      <c r="I29" s="83"/>
      <c r="J29" s="84">
        <v>2023</v>
      </c>
      <c r="K29" s="74">
        <f t="shared" si="2"/>
        <v>88.322007610513126</v>
      </c>
      <c r="L29" s="74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"/>
  <sheetViews>
    <sheetView zoomScaleNormal="100" workbookViewId="0">
      <selection activeCell="H10" sqref="H10"/>
    </sheetView>
  </sheetViews>
  <sheetFormatPr defaultRowHeight="14.4"/>
  <cols>
    <col min="1" max="1" width="3.44140625" style="19" customWidth="1"/>
    <col min="2" max="2" width="14.5546875" style="21" bestFit="1" customWidth="1"/>
    <col min="3" max="3" width="8.5546875" style="21" customWidth="1"/>
    <col min="4" max="5" width="9.5546875" style="21" customWidth="1"/>
  </cols>
  <sheetData>
    <row r="2" spans="2:18" ht="32.85" customHeight="1">
      <c r="B2" s="31"/>
      <c r="C2" s="31"/>
      <c r="D2" s="96" t="s">
        <v>31</v>
      </c>
      <c r="E2" s="96" t="s">
        <v>2</v>
      </c>
      <c r="H2" s="194" t="s">
        <v>223</v>
      </c>
      <c r="I2" s="195"/>
      <c r="J2" s="195"/>
      <c r="K2" s="195"/>
      <c r="L2" s="195"/>
      <c r="M2" s="195"/>
      <c r="N2" s="195"/>
      <c r="O2" s="195"/>
      <c r="P2" s="195"/>
      <c r="Q2" s="195"/>
      <c r="R2" s="195"/>
    </row>
    <row r="3" spans="2:18" ht="24">
      <c r="B3" s="96" t="s">
        <v>81</v>
      </c>
      <c r="C3" s="22" t="s">
        <v>196</v>
      </c>
      <c r="D3" s="97">
        <v>4.1085986497685889</v>
      </c>
      <c r="E3" s="97">
        <v>6.3594478498222431</v>
      </c>
    </row>
    <row r="4" spans="2:18" ht="24">
      <c r="B4" s="96"/>
      <c r="C4" s="22" t="s">
        <v>197</v>
      </c>
      <c r="D4" s="97">
        <v>18.264116948009466</v>
      </c>
      <c r="E4" s="97">
        <v>14.335683517239115</v>
      </c>
      <c r="F4" s="1"/>
    </row>
    <row r="5" spans="2:18" ht="24">
      <c r="B5" s="96" t="s">
        <v>198</v>
      </c>
      <c r="C5" s="191" t="s">
        <v>199</v>
      </c>
      <c r="D5" s="97">
        <v>11.40708000682177</v>
      </c>
      <c r="E5" s="97">
        <v>10.42</v>
      </c>
      <c r="F5" s="1"/>
    </row>
    <row r="6" spans="2:18" ht="24">
      <c r="B6" s="96" t="s">
        <v>82</v>
      </c>
      <c r="C6" s="22" t="s">
        <v>200</v>
      </c>
      <c r="D6" s="97">
        <v>22.512647821686798</v>
      </c>
      <c r="E6" s="97">
        <v>25.68955238471332</v>
      </c>
      <c r="F6" s="1"/>
    </row>
    <row r="7" spans="2:18">
      <c r="B7" s="96"/>
      <c r="C7" s="96" t="s">
        <v>83</v>
      </c>
      <c r="D7" s="97">
        <v>43.707556573713383</v>
      </c>
      <c r="E7" s="97">
        <v>43.187465639923964</v>
      </c>
      <c r="F7" s="1"/>
    </row>
    <row r="8" spans="2:18">
      <c r="B8" s="30"/>
      <c r="C8" s="30"/>
      <c r="D8" s="30"/>
      <c r="E8" s="30"/>
      <c r="F8" s="1"/>
    </row>
    <row r="9" spans="2:18">
      <c r="B9" s="30"/>
      <c r="C9" s="30"/>
      <c r="D9" s="30"/>
      <c r="E9" s="30"/>
      <c r="F9" s="1"/>
    </row>
    <row r="10" spans="2:18">
      <c r="B10" s="30"/>
      <c r="C10" s="30"/>
      <c r="D10" s="30"/>
      <c r="E10" s="30"/>
      <c r="F10" s="1"/>
      <c r="H10" s="40" t="s">
        <v>84</v>
      </c>
    </row>
    <row r="14" spans="2:1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6"/>
  <sheetViews>
    <sheetView zoomScaleNormal="100" workbookViewId="0">
      <selection activeCell="J1" sqref="J1:J1048576"/>
    </sheetView>
  </sheetViews>
  <sheetFormatPr defaultColWidth="8.5546875" defaultRowHeight="14.4"/>
  <cols>
    <col min="1" max="1" width="3.44140625" style="19" customWidth="1"/>
    <col min="2" max="2" width="12.44140625" style="99" customWidth="1"/>
    <col min="3" max="3" width="8.5546875" style="99"/>
    <col min="4" max="9" width="7.5546875" style="99" customWidth="1"/>
    <col min="10" max="16384" width="8.5546875" style="15"/>
  </cols>
  <sheetData>
    <row r="2" spans="2:22">
      <c r="B2" s="109" t="s">
        <v>85</v>
      </c>
      <c r="C2" s="98"/>
      <c r="D2" s="101" t="s">
        <v>86</v>
      </c>
      <c r="E2" s="101" t="s">
        <v>87</v>
      </c>
      <c r="F2" s="101" t="s">
        <v>88</v>
      </c>
      <c r="G2" s="101" t="s">
        <v>89</v>
      </c>
      <c r="H2" s="101" t="s">
        <v>90</v>
      </c>
      <c r="I2" s="101" t="s">
        <v>69</v>
      </c>
      <c r="K2" s="197" t="s">
        <v>230</v>
      </c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</row>
    <row r="3" spans="2:22">
      <c r="B3" s="98" t="s">
        <v>91</v>
      </c>
      <c r="C3" s="98" t="s">
        <v>2</v>
      </c>
      <c r="D3" s="100">
        <v>44.847549632057969</v>
      </c>
      <c r="E3" s="100">
        <v>16.8061633974805</v>
      </c>
      <c r="F3" s="100">
        <v>16.187305224869906</v>
      </c>
      <c r="G3" s="100">
        <v>14.217298207079349</v>
      </c>
      <c r="H3" s="100">
        <v>7.9416835385122759</v>
      </c>
      <c r="I3" s="100">
        <v>100</v>
      </c>
      <c r="J3" s="192"/>
    </row>
    <row r="4" spans="2:22" ht="19.5" customHeight="1">
      <c r="B4" s="98"/>
      <c r="C4" s="98" t="s">
        <v>31</v>
      </c>
      <c r="D4" s="100">
        <v>74.677460599925027</v>
      </c>
      <c r="E4" s="100">
        <v>14.255371569826028</v>
      </c>
      <c r="F4" s="100">
        <v>8.6579161543518435</v>
      </c>
      <c r="G4" s="100">
        <v>2.1172176313365023</v>
      </c>
      <c r="H4" s="100">
        <v>0.29203404456058857</v>
      </c>
      <c r="I4" s="100">
        <v>100</v>
      </c>
      <c r="J4" s="192"/>
    </row>
    <row r="5" spans="2:22">
      <c r="B5" s="98" t="s">
        <v>66</v>
      </c>
      <c r="C5" s="98"/>
      <c r="D5" s="100"/>
      <c r="E5" s="100"/>
      <c r="F5" s="100"/>
      <c r="G5" s="100"/>
      <c r="H5" s="100"/>
      <c r="I5" s="100"/>
    </row>
    <row r="6" spans="2:22">
      <c r="B6" s="98" t="s">
        <v>92</v>
      </c>
      <c r="C6" s="98" t="s">
        <v>2</v>
      </c>
      <c r="D6" s="100">
        <v>26.799949386308995</v>
      </c>
      <c r="E6" s="100">
        <v>18.575224598253829</v>
      </c>
      <c r="F6" s="100">
        <v>19.815260027837532</v>
      </c>
      <c r="G6" s="100">
        <v>19.865873718840945</v>
      </c>
      <c r="H6" s="100">
        <v>14.943692268758699</v>
      </c>
      <c r="I6" s="100">
        <v>100</v>
      </c>
      <c r="J6" s="192"/>
    </row>
    <row r="7" spans="2:22">
      <c r="B7" s="98"/>
      <c r="C7" s="98" t="s">
        <v>31</v>
      </c>
      <c r="D7" s="100">
        <v>32.608695652173914</v>
      </c>
      <c r="E7" s="100">
        <v>17.391304347826086</v>
      </c>
      <c r="F7" s="100">
        <v>33.695652173913047</v>
      </c>
      <c r="G7" s="100">
        <v>11.956521739130435</v>
      </c>
      <c r="H7" s="100">
        <v>4.3478260869565215</v>
      </c>
      <c r="I7" s="100">
        <v>100</v>
      </c>
      <c r="J7" s="192"/>
    </row>
    <row r="9" spans="2:22">
      <c r="B9" s="111"/>
      <c r="D9" s="112"/>
      <c r="E9" s="112"/>
      <c r="F9" s="112"/>
      <c r="G9" s="112"/>
      <c r="H9" s="112"/>
      <c r="I9" s="112"/>
    </row>
    <row r="10" spans="2:22">
      <c r="D10" s="113"/>
      <c r="E10" s="113"/>
      <c r="F10" s="113"/>
      <c r="G10" s="113"/>
      <c r="H10" s="113"/>
      <c r="I10" s="113"/>
    </row>
    <row r="11" spans="2:22">
      <c r="D11" s="113"/>
      <c r="E11" s="113"/>
      <c r="F11" s="113"/>
      <c r="G11" s="113"/>
      <c r="H11" s="113"/>
      <c r="I11" s="113"/>
    </row>
    <row r="12" spans="2:22">
      <c r="D12" s="114"/>
      <c r="E12" s="114"/>
      <c r="F12" s="114"/>
      <c r="G12" s="114"/>
      <c r="H12" s="114"/>
      <c r="I12" s="114"/>
    </row>
    <row r="13" spans="2:22">
      <c r="D13" s="113"/>
      <c r="E13" s="113"/>
      <c r="F13" s="113"/>
      <c r="G13" s="113"/>
      <c r="H13" s="113"/>
      <c r="I13" s="113"/>
    </row>
    <row r="14" spans="2:22">
      <c r="D14" s="113"/>
      <c r="E14" s="113"/>
      <c r="F14" s="113"/>
      <c r="G14" s="113"/>
      <c r="H14" s="113"/>
      <c r="I14" s="113"/>
    </row>
    <row r="16" spans="2:22">
      <c r="K16" s="40" t="s">
        <v>93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topLeftCell="A4" zoomScaleNormal="100" workbookViewId="0">
      <selection activeCell="I20" sqref="I20"/>
    </sheetView>
  </sheetViews>
  <sheetFormatPr defaultRowHeight="14.4"/>
  <cols>
    <col min="1" max="1" width="3.44140625" style="19" customWidth="1"/>
    <col min="2" max="2" width="13.5546875" style="21" customWidth="1"/>
    <col min="3" max="21" width="7.109375" style="21" customWidth="1"/>
  </cols>
  <sheetData>
    <row r="2" spans="1:22" s="12" customFormat="1" ht="36">
      <c r="A2" s="19"/>
      <c r="B2" s="128" t="s">
        <v>94</v>
      </c>
      <c r="C2" s="91">
        <v>1861</v>
      </c>
      <c r="D2" s="91">
        <v>1871</v>
      </c>
      <c r="E2" s="91">
        <v>1881</v>
      </c>
      <c r="F2" s="91"/>
      <c r="G2" s="91">
        <v>1901</v>
      </c>
      <c r="H2" s="91">
        <v>1911</v>
      </c>
      <c r="I2" s="91">
        <v>1921</v>
      </c>
      <c r="J2" s="91">
        <v>1931</v>
      </c>
      <c r="K2" s="91">
        <v>1936</v>
      </c>
      <c r="L2" s="91"/>
      <c r="M2" s="91">
        <v>1951</v>
      </c>
      <c r="N2" s="91">
        <v>1961</v>
      </c>
      <c r="O2" s="91">
        <v>1971</v>
      </c>
      <c r="P2" s="91">
        <v>1981</v>
      </c>
      <c r="Q2" s="91">
        <v>1991</v>
      </c>
      <c r="R2" s="91">
        <v>2001</v>
      </c>
      <c r="S2" s="91">
        <v>2011</v>
      </c>
      <c r="T2" s="91">
        <v>2021</v>
      </c>
      <c r="U2" s="91">
        <v>2024</v>
      </c>
    </row>
    <row r="3" spans="1:22">
      <c r="B3" s="31" t="s">
        <v>113</v>
      </c>
      <c r="C3" s="104">
        <v>100</v>
      </c>
      <c r="D3" s="104">
        <v>116.43932267168391</v>
      </c>
      <c r="E3" s="104">
        <v>119.28504233301976</v>
      </c>
      <c r="F3" s="104"/>
      <c r="G3" s="104">
        <v>143.03857008466602</v>
      </c>
      <c r="H3" s="104">
        <v>155.87958607714017</v>
      </c>
      <c r="I3" s="104">
        <v>170.27281279397931</v>
      </c>
      <c r="J3" s="104">
        <v>181.91439322671681</v>
      </c>
      <c r="K3" s="104">
        <v>193.81467544684853</v>
      </c>
      <c r="L3" s="104"/>
      <c r="M3" s="104">
        <v>224.15333960489181</v>
      </c>
      <c r="N3" s="104">
        <v>264.60489181561616</v>
      </c>
      <c r="O3" s="104">
        <v>305.55032925682031</v>
      </c>
      <c r="P3" s="104">
        <v>334.78363123236119</v>
      </c>
      <c r="Q3" s="104">
        <v>340.38099717779863</v>
      </c>
      <c r="R3" s="104">
        <v>350.72906867356534</v>
      </c>
      <c r="S3" s="104">
        <v>382.05550329256812</v>
      </c>
      <c r="T3" s="104">
        <v>381.84383819379116</v>
      </c>
      <c r="U3" s="104">
        <v>381.11476952022576</v>
      </c>
    </row>
    <row r="4" spans="1:22">
      <c r="B4" s="31" t="s">
        <v>95</v>
      </c>
      <c r="C4" s="104">
        <v>100</v>
      </c>
      <c r="D4" s="104">
        <v>107.50957470775238</v>
      </c>
      <c r="E4" s="104">
        <v>111.71243335252446</v>
      </c>
      <c r="F4" s="104"/>
      <c r="G4" s="104">
        <v>129.71038073543767</v>
      </c>
      <c r="H4" s="104">
        <v>137.10480863100454</v>
      </c>
      <c r="I4" s="104">
        <v>146.58689829532653</v>
      </c>
      <c r="J4" s="104">
        <v>154.85994643170039</v>
      </c>
      <c r="K4" s="104">
        <v>160.35194873463666</v>
      </c>
      <c r="L4" s="104"/>
      <c r="M4" s="104">
        <v>177.39868332123459</v>
      </c>
      <c r="N4" s="104">
        <v>170.84032140979747</v>
      </c>
      <c r="O4" s="104">
        <v>161.72620090615536</v>
      </c>
      <c r="P4" s="104">
        <v>166.62494680717913</v>
      </c>
      <c r="Q4" s="104">
        <v>167.03046384139776</v>
      </c>
      <c r="R4" s="104">
        <v>169.43603093944779</v>
      </c>
      <c r="S4" s="104">
        <v>180.6177876792911</v>
      </c>
      <c r="T4" s="104">
        <v>174.38233748028736</v>
      </c>
      <c r="U4" s="104">
        <v>172.45738316353351</v>
      </c>
    </row>
    <row r="5" spans="1:22">
      <c r="V5" s="40"/>
    </row>
    <row r="7" spans="1:22">
      <c r="B7" s="31"/>
      <c r="C7" s="31">
        <v>1881</v>
      </c>
      <c r="D7" s="31"/>
      <c r="E7" s="31">
        <v>2024</v>
      </c>
      <c r="F7" s="31"/>
      <c r="I7" s="10" t="s">
        <v>231</v>
      </c>
      <c r="L7" s="103"/>
    </row>
    <row r="8" spans="1:22" ht="26.4" customHeight="1">
      <c r="B8" s="96" t="s">
        <v>96</v>
      </c>
      <c r="C8" s="22" t="s">
        <v>113</v>
      </c>
      <c r="D8" s="22" t="s">
        <v>95</v>
      </c>
      <c r="E8" s="22" t="s">
        <v>113</v>
      </c>
      <c r="F8" s="22" t="s">
        <v>95</v>
      </c>
      <c r="I8" s="224"/>
      <c r="J8" s="224"/>
    </row>
    <row r="9" spans="1:22" ht="35.1" customHeight="1">
      <c r="B9" s="102" t="s">
        <v>97</v>
      </c>
      <c r="C9" s="104">
        <v>27.164285924198218</v>
      </c>
      <c r="D9" s="104">
        <v>30.454511526451949</v>
      </c>
      <c r="E9" s="104">
        <v>11.517494653765311</v>
      </c>
      <c r="F9" s="104">
        <v>10.68346986230412</v>
      </c>
      <c r="H9" s="127"/>
      <c r="I9" s="127"/>
      <c r="J9" s="127"/>
      <c r="K9" s="127"/>
    </row>
    <row r="10" spans="1:22">
      <c r="B10" s="102" t="s">
        <v>98</v>
      </c>
      <c r="C10" s="104">
        <v>66.79841349891862</v>
      </c>
      <c r="D10" s="104">
        <v>63.810457374964955</v>
      </c>
      <c r="E10" s="104">
        <v>62.972332238680615</v>
      </c>
      <c r="F10" s="104">
        <v>61.249875104678082</v>
      </c>
      <c r="H10" s="126"/>
      <c r="I10" s="125"/>
      <c r="J10" s="125"/>
    </row>
    <row r="11" spans="1:22">
      <c r="B11" s="102" t="s">
        <v>99</v>
      </c>
      <c r="C11" s="104">
        <v>5.9897963157689764</v>
      </c>
      <c r="D11" s="104">
        <v>5.7406674783851157</v>
      </c>
      <c r="E11" s="104">
        <v>24.374575748225858</v>
      </c>
      <c r="F11" s="104">
        <v>28.110608436330093</v>
      </c>
      <c r="H11" s="126"/>
      <c r="I11" s="125"/>
      <c r="J11" s="125"/>
    </row>
    <row r="12" spans="1:22">
      <c r="B12" s="123"/>
      <c r="C12" s="124"/>
      <c r="D12" s="124"/>
      <c r="E12" s="125"/>
      <c r="F12" s="125"/>
      <c r="G12" s="125"/>
      <c r="H12" s="126"/>
      <c r="I12" s="125"/>
      <c r="J12" s="125"/>
    </row>
    <row r="13" spans="1:22">
      <c r="C13" s="124"/>
      <c r="D13" s="124"/>
      <c r="E13" s="125"/>
      <c r="F13" s="125"/>
      <c r="G13" s="125"/>
      <c r="H13" s="125"/>
      <c r="I13" s="125"/>
      <c r="J13" s="125"/>
    </row>
    <row r="19" spans="9:9">
      <c r="I19" s="18" t="s">
        <v>179</v>
      </c>
    </row>
    <row r="20" spans="9:9">
      <c r="I20" s="190" t="s">
        <v>240</v>
      </c>
    </row>
    <row r="21" spans="9:9">
      <c r="I21" s="190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Normal="100" workbookViewId="0">
      <selection activeCell="E20" sqref="E20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5" width="8.88671875" style="21"/>
  </cols>
  <sheetData>
    <row r="1" spans="2:19"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</row>
    <row r="2" spans="2:19">
      <c r="B2" s="105"/>
      <c r="G2" s="194" t="s">
        <v>224</v>
      </c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</row>
    <row r="4" spans="2:19">
      <c r="B4" s="31"/>
      <c r="C4" s="31"/>
      <c r="D4" s="107" t="s">
        <v>100</v>
      </c>
      <c r="E4" s="107" t="s">
        <v>101</v>
      </c>
    </row>
    <row r="5" spans="2:19">
      <c r="B5" s="31">
        <v>1951</v>
      </c>
      <c r="C5" s="31" t="s">
        <v>113</v>
      </c>
      <c r="D5" s="108">
        <v>4.8367246000069013</v>
      </c>
      <c r="E5" s="108">
        <v>1.8553238477553227</v>
      </c>
    </row>
    <row r="6" spans="2:19">
      <c r="B6" s="31"/>
      <c r="C6" s="31" t="s">
        <v>95</v>
      </c>
      <c r="D6" s="108">
        <v>2.547052467584682</v>
      </c>
      <c r="E6" s="108">
        <v>0.58689943712935977</v>
      </c>
    </row>
    <row r="7" spans="2:19">
      <c r="B7" s="31">
        <v>1991</v>
      </c>
      <c r="C7" s="31" t="s">
        <v>113</v>
      </c>
      <c r="D7" s="108">
        <v>24.052776970049432</v>
      </c>
      <c r="E7" s="108">
        <v>8.0430357662111085</v>
      </c>
    </row>
    <row r="8" spans="2:19">
      <c r="B8" s="31"/>
      <c r="C8" s="31" t="s">
        <v>95</v>
      </c>
      <c r="D8" s="108">
        <v>19.704755440559747</v>
      </c>
      <c r="E8" s="108">
        <v>3.2285090212740495</v>
      </c>
    </row>
    <row r="9" spans="2:19">
      <c r="B9" s="31">
        <v>2024</v>
      </c>
      <c r="C9" s="31" t="s">
        <v>113</v>
      </c>
      <c r="D9" s="108">
        <v>38.200000000000003</v>
      </c>
      <c r="E9" s="108">
        <v>25.3</v>
      </c>
    </row>
    <row r="10" spans="2:19">
      <c r="B10" s="31"/>
      <c r="C10" s="31" t="s">
        <v>95</v>
      </c>
      <c r="D10" s="108">
        <v>42</v>
      </c>
      <c r="E10" s="108">
        <v>16.7</v>
      </c>
    </row>
    <row r="13" spans="2:19">
      <c r="D13" s="106"/>
    </row>
    <row r="14" spans="2:19">
      <c r="D14" s="106"/>
    </row>
    <row r="15" spans="2:19">
      <c r="D15" s="106"/>
    </row>
    <row r="16" spans="2:19">
      <c r="D16" s="106"/>
      <c r="G16" s="40" t="s">
        <v>3</v>
      </c>
    </row>
    <row r="17" spans="4:7">
      <c r="D17" s="106"/>
      <c r="G17" s="190" t="s">
        <v>245</v>
      </c>
    </row>
    <row r="18" spans="4:7">
      <c r="D18" s="106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W22"/>
  <sheetViews>
    <sheetView zoomScaleNormal="100" workbookViewId="0">
      <selection activeCell="G10" sqref="G10"/>
    </sheetView>
  </sheetViews>
  <sheetFormatPr defaultRowHeight="14.4"/>
  <cols>
    <col min="1" max="1" width="3.44140625" style="19" customWidth="1"/>
    <col min="2" max="2" width="8.88671875" style="21"/>
    <col min="3" max="3" width="9.44140625" style="21" bestFit="1" customWidth="1"/>
    <col min="4" max="6" width="8.88671875" style="21"/>
    <col min="7" max="7" width="16.44140625" style="21" customWidth="1"/>
  </cols>
  <sheetData>
    <row r="2" spans="2:23">
      <c r="B2" s="103" t="s">
        <v>102</v>
      </c>
      <c r="H2" s="195"/>
      <c r="I2" s="199" t="s">
        <v>232</v>
      </c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</row>
    <row r="3" spans="2:23"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</row>
    <row r="4" spans="2:23">
      <c r="B4" s="31"/>
      <c r="C4" s="31"/>
      <c r="D4" s="47" t="s">
        <v>67</v>
      </c>
      <c r="E4" s="47" t="s">
        <v>68</v>
      </c>
      <c r="F4" s="47" t="s">
        <v>69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</row>
    <row r="5" spans="2:23">
      <c r="B5" s="31">
        <v>1951</v>
      </c>
      <c r="C5" s="31" t="s">
        <v>113</v>
      </c>
      <c r="D5" s="35">
        <v>84.92</v>
      </c>
      <c r="E5" s="35">
        <v>36.19</v>
      </c>
      <c r="F5" s="35">
        <v>59.78</v>
      </c>
    </row>
    <row r="6" spans="2:23">
      <c r="B6" s="31"/>
      <c r="C6" s="31" t="s">
        <v>95</v>
      </c>
      <c r="D6" s="35">
        <v>88.66</v>
      </c>
      <c r="E6" s="35">
        <v>22.59</v>
      </c>
      <c r="F6" s="35">
        <v>55.74</v>
      </c>
    </row>
    <row r="7" spans="2:23">
      <c r="B7" s="31" t="s">
        <v>66</v>
      </c>
      <c r="C7" s="31"/>
      <c r="D7" s="31"/>
      <c r="E7" s="31"/>
      <c r="F7" s="31"/>
    </row>
    <row r="8" spans="2:23">
      <c r="B8" s="31">
        <v>2024</v>
      </c>
      <c r="C8" s="31" t="s">
        <v>113</v>
      </c>
      <c r="D8" s="35">
        <v>71.45</v>
      </c>
      <c r="E8" s="35">
        <v>63.39</v>
      </c>
      <c r="F8" s="35">
        <v>67.400000000000006</v>
      </c>
    </row>
    <row r="9" spans="2:23">
      <c r="B9" s="31"/>
      <c r="C9" s="31" t="s">
        <v>95</v>
      </c>
      <c r="D9" s="35">
        <v>72.53</v>
      </c>
      <c r="E9" s="35">
        <v>60</v>
      </c>
      <c r="F9" s="35">
        <v>66.260000000000005</v>
      </c>
    </row>
    <row r="15" spans="2:23">
      <c r="B15" s="103" t="s">
        <v>103</v>
      </c>
      <c r="I15" s="40" t="s">
        <v>104</v>
      </c>
    </row>
    <row r="16" spans="2:23">
      <c r="I16" s="40" t="s">
        <v>246</v>
      </c>
    </row>
    <row r="18" spans="2:7">
      <c r="B18" s="31"/>
      <c r="C18" s="31">
        <v>1951</v>
      </c>
      <c r="D18" s="31"/>
      <c r="E18" s="31" t="s">
        <v>66</v>
      </c>
      <c r="F18" s="63">
        <v>2024</v>
      </c>
      <c r="G18" s="31"/>
    </row>
    <row r="19" spans="2:7">
      <c r="B19" s="31"/>
      <c r="C19" s="31" t="s">
        <v>113</v>
      </c>
      <c r="D19" s="31" t="s">
        <v>95</v>
      </c>
      <c r="E19" s="31"/>
      <c r="F19" s="31" t="s">
        <v>113</v>
      </c>
      <c r="G19" s="31" t="s">
        <v>95</v>
      </c>
    </row>
    <row r="20" spans="2:7">
      <c r="B20" s="102" t="s">
        <v>105</v>
      </c>
      <c r="C20" s="108">
        <v>41.6</v>
      </c>
      <c r="D20" s="108">
        <v>58.4</v>
      </c>
      <c r="E20" s="108"/>
      <c r="F20" s="108">
        <v>1.8272053774709984</v>
      </c>
      <c r="G20" s="108">
        <v>5.0061281547685095</v>
      </c>
    </row>
    <row r="21" spans="2:7">
      <c r="B21" s="102" t="s">
        <v>106</v>
      </c>
      <c r="C21" s="108">
        <v>27.8</v>
      </c>
      <c r="D21" s="108">
        <v>24.9</v>
      </c>
      <c r="E21" s="108"/>
      <c r="F21" s="108">
        <v>19.209508510715189</v>
      </c>
      <c r="G21" s="108">
        <v>25.089269438329261</v>
      </c>
    </row>
    <row r="22" spans="2:7">
      <c r="B22" s="102" t="s">
        <v>82</v>
      </c>
      <c r="C22" s="108">
        <v>30.6</v>
      </c>
      <c r="D22" s="108">
        <v>16.7</v>
      </c>
      <c r="E22" s="108"/>
      <c r="F22" s="108">
        <v>78.963286111813815</v>
      </c>
      <c r="G22" s="108">
        <v>69.904602406902228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L17" sqref="L17"/>
    </sheetView>
  </sheetViews>
  <sheetFormatPr defaultRowHeight="14.4"/>
  <cols>
    <col min="1" max="1" width="3.44140625" style="8" customWidth="1"/>
    <col min="2" max="2" width="6.44140625" style="21" customWidth="1"/>
    <col min="3" max="5" width="9.5546875" style="21" customWidth="1"/>
  </cols>
  <sheetData>
    <row r="1" spans="2:12">
      <c r="B1" s="30"/>
      <c r="C1" s="30"/>
      <c r="D1" s="30"/>
    </row>
    <row r="2" spans="2:12">
      <c r="B2" s="135"/>
      <c r="C2" s="136" t="s">
        <v>97</v>
      </c>
      <c r="D2" s="136" t="s">
        <v>98</v>
      </c>
      <c r="E2" s="136" t="s">
        <v>99</v>
      </c>
      <c r="G2" s="54" t="s">
        <v>238</v>
      </c>
    </row>
    <row r="3" spans="2:12">
      <c r="B3" s="137">
        <v>1881</v>
      </c>
      <c r="C3" s="138">
        <v>172543</v>
      </c>
      <c r="D3" s="34">
        <v>366549</v>
      </c>
      <c r="E3" s="135">
        <v>32968</v>
      </c>
    </row>
    <row r="4" spans="2:12">
      <c r="B4" s="137">
        <v>1901</v>
      </c>
      <c r="C4" s="138">
        <v>223050</v>
      </c>
      <c r="D4" s="34">
        <v>396406</v>
      </c>
      <c r="E4" s="135">
        <v>47554</v>
      </c>
      <c r="L4" s="139"/>
    </row>
    <row r="5" spans="2:12">
      <c r="B5" s="137">
        <v>1911</v>
      </c>
      <c r="C5" s="138">
        <v>226467</v>
      </c>
      <c r="D5" s="34">
        <v>406133</v>
      </c>
      <c r="E5" s="135">
        <v>48841</v>
      </c>
      <c r="L5" s="140"/>
    </row>
    <row r="6" spans="2:12">
      <c r="B6" s="137">
        <v>1921</v>
      </c>
      <c r="C6" s="36">
        <v>247508</v>
      </c>
      <c r="D6" s="36">
        <v>441158</v>
      </c>
      <c r="E6" s="135">
        <v>55030</v>
      </c>
      <c r="L6" s="141"/>
    </row>
    <row r="7" spans="2:12">
      <c r="B7" s="137">
        <v>1931</v>
      </c>
      <c r="C7" s="138">
        <v>218912</v>
      </c>
      <c r="D7" s="34">
        <v>422011</v>
      </c>
      <c r="E7" s="135">
        <v>52978</v>
      </c>
      <c r="L7" s="140"/>
    </row>
    <row r="8" spans="2:12">
      <c r="B8" s="137">
        <v>1936</v>
      </c>
      <c r="C8" s="138">
        <v>230890</v>
      </c>
      <c r="D8" s="34">
        <v>437893</v>
      </c>
      <c r="E8" s="135">
        <v>57084</v>
      </c>
      <c r="L8" s="140"/>
    </row>
    <row r="9" spans="2:12">
      <c r="B9" s="137">
        <v>1951</v>
      </c>
      <c r="C9" s="138">
        <v>186203</v>
      </c>
      <c r="D9" s="34">
        <v>551770</v>
      </c>
      <c r="E9" s="135">
        <v>65945</v>
      </c>
      <c r="L9" s="140"/>
    </row>
    <row r="10" spans="2:12">
      <c r="B10" s="142">
        <v>1961</v>
      </c>
      <c r="C10" s="138">
        <v>158278</v>
      </c>
      <c r="D10" s="34">
        <v>556037</v>
      </c>
      <c r="E10" s="135">
        <v>80430</v>
      </c>
      <c r="L10" s="140"/>
    </row>
    <row r="11" spans="2:12">
      <c r="B11" s="142">
        <v>1971</v>
      </c>
      <c r="C11" s="138">
        <v>157346</v>
      </c>
      <c r="D11" s="34">
        <v>522311</v>
      </c>
      <c r="E11" s="135">
        <v>96126</v>
      </c>
      <c r="L11" s="141"/>
    </row>
    <row r="12" spans="2:12">
      <c r="B12" s="137">
        <v>1981</v>
      </c>
      <c r="C12" s="143">
        <v>145409</v>
      </c>
      <c r="D12" s="36">
        <v>536200</v>
      </c>
      <c r="E12" s="135">
        <v>125943</v>
      </c>
    </row>
    <row r="13" spans="2:12">
      <c r="B13" s="142">
        <v>1991</v>
      </c>
      <c r="C13" s="138">
        <v>110393</v>
      </c>
      <c r="D13" s="34">
        <v>544223</v>
      </c>
      <c r="E13" s="135">
        <v>157215</v>
      </c>
    </row>
    <row r="14" spans="2:12">
      <c r="B14" s="142">
        <v>2001</v>
      </c>
      <c r="C14" s="138">
        <v>101072</v>
      </c>
      <c r="D14" s="34">
        <v>536482</v>
      </c>
      <c r="E14" s="135">
        <v>188272</v>
      </c>
    </row>
    <row r="15" spans="2:12">
      <c r="B15" s="142">
        <v>2011</v>
      </c>
      <c r="C15" s="138">
        <v>115125</v>
      </c>
      <c r="D15" s="34">
        <v>559305</v>
      </c>
      <c r="E15" s="135">
        <v>209838</v>
      </c>
      <c r="G15" s="18" t="s">
        <v>3</v>
      </c>
    </row>
    <row r="16" spans="2:12">
      <c r="B16" s="142">
        <v>2021</v>
      </c>
      <c r="C16" s="138">
        <v>102419</v>
      </c>
      <c r="D16" s="34">
        <v>528163</v>
      </c>
      <c r="E16" s="135">
        <v>228230</v>
      </c>
      <c r="G16" s="17"/>
    </row>
    <row r="17" spans="2:19">
      <c r="B17" s="142">
        <v>2024</v>
      </c>
      <c r="C17" s="138">
        <v>94305</v>
      </c>
      <c r="D17" s="34">
        <v>523868</v>
      </c>
      <c r="E17" s="135">
        <v>233300</v>
      </c>
    </row>
    <row r="21" spans="2:19">
      <c r="C21"/>
      <c r="D21"/>
      <c r="E21"/>
    </row>
    <row r="22" spans="2:19">
      <c r="C22"/>
      <c r="D22" s="140"/>
      <c r="E22" s="140"/>
      <c r="F22" s="140"/>
      <c r="G22" s="140"/>
      <c r="H22" s="140"/>
      <c r="I22" s="140"/>
      <c r="J22" s="141"/>
      <c r="R22" s="144"/>
      <c r="S22" s="144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topLeftCell="C13" zoomScale="85" zoomScaleNormal="85" workbookViewId="0">
      <selection activeCell="O3" sqref="O3"/>
    </sheetView>
  </sheetViews>
  <sheetFormatPr defaultRowHeight="14.4"/>
  <cols>
    <col min="13" max="13" width="3.88671875" customWidth="1"/>
  </cols>
  <sheetData>
    <row r="1" spans="1:29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29">
      <c r="A2" s="31" t="s">
        <v>6</v>
      </c>
      <c r="B2" s="31"/>
      <c r="C2" s="31">
        <v>1881</v>
      </c>
      <c r="D2" s="31"/>
      <c r="E2" s="21"/>
      <c r="F2" s="21"/>
      <c r="G2" s="21">
        <v>1951</v>
      </c>
      <c r="H2" s="21"/>
      <c r="I2" s="21"/>
      <c r="J2" s="21"/>
      <c r="K2" s="21">
        <v>2024</v>
      </c>
      <c r="L2" s="21"/>
      <c r="M2" s="21"/>
      <c r="O2" s="54" t="s">
        <v>239</v>
      </c>
    </row>
    <row r="3" spans="1:29">
      <c r="A3" s="31"/>
      <c r="B3" s="31" t="s">
        <v>116</v>
      </c>
      <c r="C3" s="31" t="s">
        <v>117</v>
      </c>
      <c r="D3" s="31" t="s">
        <v>118</v>
      </c>
      <c r="E3" s="21"/>
      <c r="F3" s="31" t="s">
        <v>116</v>
      </c>
      <c r="G3" s="31" t="s">
        <v>117</v>
      </c>
      <c r="H3" s="31" t="s">
        <v>118</v>
      </c>
      <c r="I3" s="21"/>
      <c r="J3" s="31" t="s">
        <v>116</v>
      </c>
      <c r="K3" s="31" t="s">
        <v>117</v>
      </c>
      <c r="L3" s="31" t="s">
        <v>118</v>
      </c>
      <c r="M3" s="21"/>
    </row>
    <row r="4" spans="1:29">
      <c r="A4" s="31" t="s">
        <v>119</v>
      </c>
      <c r="B4" s="31">
        <v>30780</v>
      </c>
      <c r="C4" s="31">
        <v>29830</v>
      </c>
      <c r="D4" s="31">
        <v>60610</v>
      </c>
      <c r="E4" s="21"/>
      <c r="F4" s="31">
        <v>27336</v>
      </c>
      <c r="G4" s="31">
        <v>25700</v>
      </c>
      <c r="H4" s="31">
        <v>53036</v>
      </c>
      <c r="I4" s="21"/>
      <c r="J4" s="31">
        <v>13027</v>
      </c>
      <c r="K4" s="31">
        <v>12344</v>
      </c>
      <c r="L4" s="31">
        <v>25371</v>
      </c>
      <c r="M4" s="21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</row>
    <row r="5" spans="1:29">
      <c r="A5" s="31" t="s">
        <v>120</v>
      </c>
      <c r="B5" s="31">
        <v>29158</v>
      </c>
      <c r="C5" s="31">
        <v>27610</v>
      </c>
      <c r="D5" s="31">
        <v>56768</v>
      </c>
      <c r="E5" s="21"/>
      <c r="F5" s="31">
        <v>32265</v>
      </c>
      <c r="G5" s="31">
        <v>31149</v>
      </c>
      <c r="H5" s="31">
        <v>63414</v>
      </c>
      <c r="I5" s="21"/>
      <c r="J5" s="31">
        <v>16064</v>
      </c>
      <c r="K5" s="31">
        <v>15170</v>
      </c>
      <c r="L5" s="31">
        <v>31234</v>
      </c>
      <c r="M5" s="21"/>
      <c r="P5" s="158" t="s">
        <v>121</v>
      </c>
      <c r="Q5" s="158"/>
      <c r="R5" s="158"/>
      <c r="S5" s="158"/>
      <c r="T5" s="158"/>
      <c r="U5" s="158" t="s">
        <v>122</v>
      </c>
      <c r="V5" s="158"/>
      <c r="W5" s="158"/>
      <c r="X5" s="158"/>
      <c r="Y5" s="158"/>
      <c r="Z5" s="158"/>
      <c r="AA5" s="158" t="s">
        <v>123</v>
      </c>
      <c r="AB5" s="158"/>
      <c r="AC5" s="158"/>
    </row>
    <row r="6" spans="1:29">
      <c r="A6" s="31" t="s">
        <v>124</v>
      </c>
      <c r="B6" s="31">
        <v>28707</v>
      </c>
      <c r="C6" s="31">
        <v>26458</v>
      </c>
      <c r="D6" s="31">
        <v>55165</v>
      </c>
      <c r="E6" s="21"/>
      <c r="F6" s="31">
        <v>35608</v>
      </c>
      <c r="G6" s="31">
        <v>34145</v>
      </c>
      <c r="H6" s="31">
        <v>69753</v>
      </c>
      <c r="I6" s="21"/>
      <c r="J6" s="31">
        <v>19291</v>
      </c>
      <c r="K6" s="31">
        <v>18409</v>
      </c>
      <c r="L6" s="31">
        <v>37700</v>
      </c>
      <c r="M6" s="21"/>
    </row>
    <row r="7" spans="1:29">
      <c r="A7" s="31" t="s">
        <v>125</v>
      </c>
      <c r="B7" s="31">
        <v>27144</v>
      </c>
      <c r="C7" s="31">
        <v>26846</v>
      </c>
      <c r="D7" s="31">
        <v>53990</v>
      </c>
      <c r="E7" s="21"/>
      <c r="F7" s="31">
        <v>34738</v>
      </c>
      <c r="G7" s="31">
        <v>34181</v>
      </c>
      <c r="H7" s="31">
        <v>68919</v>
      </c>
      <c r="I7" s="21"/>
      <c r="J7" s="31">
        <v>21358</v>
      </c>
      <c r="K7" s="31">
        <v>19726</v>
      </c>
      <c r="L7" s="31">
        <v>41084</v>
      </c>
      <c r="M7" s="21"/>
    </row>
    <row r="8" spans="1:29">
      <c r="A8" s="31" t="s">
        <v>126</v>
      </c>
      <c r="B8" s="31">
        <v>24927</v>
      </c>
      <c r="C8" s="31">
        <v>24459</v>
      </c>
      <c r="D8" s="31">
        <v>49386</v>
      </c>
      <c r="E8" s="21"/>
      <c r="F8" s="31">
        <v>36076</v>
      </c>
      <c r="G8" s="31">
        <v>35026</v>
      </c>
      <c r="H8" s="31">
        <v>71102</v>
      </c>
      <c r="I8" s="21"/>
      <c r="J8" s="31">
        <v>21319</v>
      </c>
      <c r="K8" s="31">
        <v>19266</v>
      </c>
      <c r="L8" s="31">
        <v>40585</v>
      </c>
      <c r="M8" s="21"/>
    </row>
    <row r="9" spans="1:29">
      <c r="A9" s="31" t="s">
        <v>127</v>
      </c>
      <c r="B9" s="31">
        <v>21722</v>
      </c>
      <c r="C9" s="31">
        <v>20614</v>
      </c>
      <c r="D9" s="31">
        <v>42336</v>
      </c>
      <c r="E9" s="21"/>
      <c r="F9" s="31">
        <v>37143</v>
      </c>
      <c r="G9" s="31">
        <v>36693</v>
      </c>
      <c r="H9" s="31">
        <v>73836</v>
      </c>
      <c r="I9" s="21"/>
      <c r="J9" s="31">
        <v>21674</v>
      </c>
      <c r="K9" s="31">
        <v>18876</v>
      </c>
      <c r="L9" s="31">
        <v>40550</v>
      </c>
      <c r="M9" s="21"/>
    </row>
    <row r="10" spans="1:29">
      <c r="A10" s="31" t="s">
        <v>128</v>
      </c>
      <c r="B10" s="31">
        <v>21005</v>
      </c>
      <c r="C10" s="31">
        <v>20420</v>
      </c>
      <c r="D10" s="31">
        <v>41425</v>
      </c>
      <c r="E10" s="21"/>
      <c r="F10" s="31">
        <v>30344</v>
      </c>
      <c r="G10" s="31">
        <v>30168</v>
      </c>
      <c r="H10" s="31">
        <v>60512</v>
      </c>
      <c r="I10" s="21"/>
      <c r="J10" s="31">
        <v>21755</v>
      </c>
      <c r="K10" s="31">
        <v>20314</v>
      </c>
      <c r="L10" s="31">
        <v>42069</v>
      </c>
      <c r="M10" s="21"/>
    </row>
    <row r="11" spans="1:29">
      <c r="A11" s="31" t="s">
        <v>129</v>
      </c>
      <c r="B11" s="31">
        <v>18395</v>
      </c>
      <c r="C11" s="31">
        <v>17690</v>
      </c>
      <c r="D11" s="31">
        <v>36085</v>
      </c>
      <c r="E11" s="21"/>
      <c r="F11" s="31">
        <v>28084</v>
      </c>
      <c r="G11" s="31">
        <v>27571</v>
      </c>
      <c r="H11" s="31">
        <v>55655</v>
      </c>
      <c r="I11" s="21"/>
      <c r="J11" s="31">
        <v>22982</v>
      </c>
      <c r="K11" s="31">
        <v>23018</v>
      </c>
      <c r="L11" s="31">
        <v>46000</v>
      </c>
      <c r="M11" s="21"/>
    </row>
    <row r="12" spans="1:29">
      <c r="A12" s="31" t="s">
        <v>130</v>
      </c>
      <c r="B12" s="31">
        <v>17129</v>
      </c>
      <c r="C12" s="31">
        <v>17184</v>
      </c>
      <c r="D12" s="31">
        <v>34313</v>
      </c>
      <c r="E12" s="21"/>
      <c r="F12" s="31">
        <v>29372</v>
      </c>
      <c r="G12" s="31">
        <v>28341</v>
      </c>
      <c r="H12" s="31">
        <v>57713</v>
      </c>
      <c r="I12" s="21"/>
      <c r="J12" s="31">
        <v>25469</v>
      </c>
      <c r="K12" s="31">
        <v>25942</v>
      </c>
      <c r="L12" s="31">
        <v>51411</v>
      </c>
      <c r="M12" s="21"/>
    </row>
    <row r="13" spans="1:29">
      <c r="A13" s="31" t="s">
        <v>131</v>
      </c>
      <c r="B13" s="31">
        <v>15384</v>
      </c>
      <c r="C13" s="31">
        <v>14673</v>
      </c>
      <c r="D13" s="31">
        <v>30057</v>
      </c>
      <c r="E13" s="21"/>
      <c r="F13" s="31">
        <v>23559</v>
      </c>
      <c r="G13" s="31">
        <v>23152</v>
      </c>
      <c r="H13" s="31">
        <v>46711</v>
      </c>
      <c r="I13" s="21"/>
      <c r="J13" s="31">
        <v>29587</v>
      </c>
      <c r="K13" s="31">
        <v>30809</v>
      </c>
      <c r="L13" s="31">
        <v>60396</v>
      </c>
      <c r="M13" s="21"/>
    </row>
    <row r="14" spans="1:29">
      <c r="A14" s="31" t="s">
        <v>132</v>
      </c>
      <c r="B14" s="31">
        <v>16696</v>
      </c>
      <c r="C14" s="31">
        <v>15715</v>
      </c>
      <c r="D14" s="31">
        <v>32411</v>
      </c>
      <c r="E14" s="21"/>
      <c r="F14" s="31">
        <v>20009</v>
      </c>
      <c r="G14" s="31">
        <v>20902</v>
      </c>
      <c r="H14" s="31">
        <v>40911</v>
      </c>
      <c r="I14" s="21"/>
      <c r="J14" s="31">
        <v>32977</v>
      </c>
      <c r="K14" s="31">
        <v>34679</v>
      </c>
      <c r="L14" s="31">
        <v>67656</v>
      </c>
      <c r="M14" s="21"/>
    </row>
    <row r="15" spans="1:29">
      <c r="A15" s="31" t="s">
        <v>133</v>
      </c>
      <c r="B15" s="31">
        <v>12354</v>
      </c>
      <c r="C15" s="31">
        <v>11235</v>
      </c>
      <c r="D15" s="31">
        <v>23589</v>
      </c>
      <c r="E15" s="21"/>
      <c r="F15" s="31">
        <v>17227</v>
      </c>
      <c r="G15" s="31">
        <v>19560</v>
      </c>
      <c r="H15" s="31">
        <v>36787</v>
      </c>
      <c r="I15" s="21"/>
      <c r="J15" s="31">
        <v>33214</v>
      </c>
      <c r="K15" s="31">
        <v>35564</v>
      </c>
      <c r="L15" s="31">
        <v>68778</v>
      </c>
      <c r="M15" s="21"/>
    </row>
    <row r="16" spans="1:29">
      <c r="A16" s="31" t="s">
        <v>134</v>
      </c>
      <c r="B16" s="31">
        <v>12515</v>
      </c>
      <c r="C16" s="31">
        <v>10430</v>
      </c>
      <c r="D16" s="31">
        <v>22945</v>
      </c>
      <c r="E16" s="21"/>
      <c r="F16" s="31">
        <v>15507</v>
      </c>
      <c r="G16" s="31">
        <v>17745</v>
      </c>
      <c r="H16" s="31">
        <v>33252</v>
      </c>
      <c r="I16" s="21"/>
      <c r="J16" s="31">
        <v>31344</v>
      </c>
      <c r="K16" s="31">
        <v>33995</v>
      </c>
      <c r="L16" s="31">
        <v>65339</v>
      </c>
      <c r="M16" s="21"/>
    </row>
    <row r="17" spans="1:15">
      <c r="A17" s="31" t="s">
        <v>135</v>
      </c>
      <c r="B17" s="31">
        <v>6499</v>
      </c>
      <c r="C17" s="31">
        <v>5927</v>
      </c>
      <c r="D17" s="31">
        <v>12426</v>
      </c>
      <c r="E17" s="21"/>
      <c r="F17" s="31">
        <v>13633</v>
      </c>
      <c r="G17" s="31">
        <v>14645</v>
      </c>
      <c r="H17" s="31">
        <v>28278</v>
      </c>
      <c r="I17" s="21"/>
      <c r="J17" s="31">
        <v>26763</v>
      </c>
      <c r="K17" s="31">
        <v>29165</v>
      </c>
      <c r="L17" s="31">
        <v>55928</v>
      </c>
      <c r="M17" s="21"/>
    </row>
    <row r="18" spans="1:15">
      <c r="A18" s="31" t="s">
        <v>136</v>
      </c>
      <c r="B18" s="31">
        <v>6228</v>
      </c>
      <c r="C18" s="31">
        <v>5060</v>
      </c>
      <c r="D18" s="31">
        <v>11288</v>
      </c>
      <c r="E18" s="21"/>
      <c r="F18" s="31">
        <v>9708</v>
      </c>
      <c r="G18" s="31">
        <v>10141</v>
      </c>
      <c r="H18" s="31">
        <v>19849</v>
      </c>
      <c r="I18" s="21"/>
      <c r="J18" s="31">
        <v>23573</v>
      </c>
      <c r="K18" s="31">
        <v>26694</v>
      </c>
      <c r="L18" s="31">
        <v>50267</v>
      </c>
      <c r="M18" s="21"/>
    </row>
    <row r="19" spans="1:15">
      <c r="A19" s="31" t="s">
        <v>137</v>
      </c>
      <c r="B19" s="31">
        <v>3012</v>
      </c>
      <c r="C19" s="31">
        <v>2187</v>
      </c>
      <c r="D19" s="31">
        <v>5199</v>
      </c>
      <c r="E19" s="21"/>
      <c r="F19" s="31">
        <v>6040</v>
      </c>
      <c r="G19" s="31">
        <v>6142</v>
      </c>
      <c r="H19" s="31">
        <v>12182</v>
      </c>
      <c r="I19" s="21"/>
      <c r="J19" s="31">
        <v>21992</v>
      </c>
      <c r="K19" s="31">
        <v>25601</v>
      </c>
      <c r="L19" s="31">
        <v>47593</v>
      </c>
      <c r="M19" s="21"/>
    </row>
    <row r="20" spans="1:15">
      <c r="A20" s="31" t="s">
        <v>138</v>
      </c>
      <c r="B20" s="31">
        <v>1756</v>
      </c>
      <c r="C20" s="31">
        <v>1238</v>
      </c>
      <c r="D20" s="31">
        <v>2994</v>
      </c>
      <c r="E20" s="21"/>
      <c r="F20" s="31">
        <v>2898</v>
      </c>
      <c r="G20" s="31">
        <v>3133</v>
      </c>
      <c r="H20" s="31">
        <v>6031</v>
      </c>
      <c r="I20" s="21"/>
      <c r="J20" s="31">
        <v>15767</v>
      </c>
      <c r="K20" s="31">
        <v>20514</v>
      </c>
      <c r="L20" s="31">
        <v>36281</v>
      </c>
      <c r="M20" s="21"/>
    </row>
    <row r="21" spans="1:15">
      <c r="A21" s="31" t="s">
        <v>139</v>
      </c>
      <c r="B21" s="31">
        <v>424</v>
      </c>
      <c r="C21" s="31">
        <v>301</v>
      </c>
      <c r="D21" s="31">
        <v>725</v>
      </c>
      <c r="E21" s="21"/>
      <c r="F21" s="31">
        <v>1082</v>
      </c>
      <c r="G21" s="31">
        <v>1221</v>
      </c>
      <c r="H21" s="31">
        <v>2303</v>
      </c>
      <c r="I21" s="21"/>
      <c r="J21" s="31">
        <v>10500</v>
      </c>
      <c r="K21" s="31">
        <v>16501</v>
      </c>
      <c r="L21" s="31">
        <v>27001</v>
      </c>
      <c r="M21" s="21"/>
    </row>
    <row r="22" spans="1:15">
      <c r="A22" s="31" t="s">
        <v>140</v>
      </c>
      <c r="B22" s="31">
        <v>149</v>
      </c>
      <c r="C22" s="31">
        <v>109</v>
      </c>
      <c r="D22" s="31">
        <v>258</v>
      </c>
      <c r="E22" s="21"/>
      <c r="F22" s="31">
        <v>184</v>
      </c>
      <c r="G22" s="31">
        <v>257</v>
      </c>
      <c r="H22" s="31">
        <v>441</v>
      </c>
      <c r="I22" s="21"/>
      <c r="J22" s="31">
        <v>4100</v>
      </c>
      <c r="K22" s="31">
        <v>8392</v>
      </c>
      <c r="L22" s="31">
        <v>12492</v>
      </c>
      <c r="M22" s="21"/>
    </row>
    <row r="23" spans="1:15">
      <c r="A23" s="31" t="s">
        <v>141</v>
      </c>
      <c r="B23" s="31">
        <v>29</v>
      </c>
      <c r="C23" s="31">
        <v>49</v>
      </c>
      <c r="D23" s="31">
        <v>78</v>
      </c>
      <c r="E23" s="21"/>
      <c r="F23" s="31">
        <v>16</v>
      </c>
      <c r="G23" s="31">
        <v>30</v>
      </c>
      <c r="H23" s="31">
        <v>46</v>
      </c>
      <c r="I23" s="21"/>
      <c r="J23" s="31">
        <v>740</v>
      </c>
      <c r="K23" s="31">
        <v>2591</v>
      </c>
      <c r="L23" s="31">
        <v>3331</v>
      </c>
      <c r="M23" s="21"/>
    </row>
    <row r="24" spans="1:15">
      <c r="A24" s="31"/>
      <c r="B24" s="31"/>
      <c r="C24" s="31"/>
      <c r="D24" s="31"/>
      <c r="E24" s="21"/>
      <c r="F24" s="21"/>
      <c r="G24" s="21"/>
      <c r="H24" s="21"/>
      <c r="I24" s="21"/>
      <c r="J24" s="31">
        <v>816</v>
      </c>
      <c r="K24" s="31">
        <v>2922</v>
      </c>
      <c r="L24" s="31">
        <v>3738</v>
      </c>
      <c r="M24" s="21"/>
    </row>
    <row r="25" spans="1:15">
      <c r="A25" s="31" t="s">
        <v>142</v>
      </c>
      <c r="B25" s="31">
        <v>6</v>
      </c>
      <c r="C25" s="31">
        <v>6</v>
      </c>
      <c r="D25" s="31">
        <v>12</v>
      </c>
      <c r="E25" s="21"/>
      <c r="F25" s="21"/>
      <c r="G25" s="21"/>
      <c r="H25" s="21"/>
      <c r="I25" s="21"/>
      <c r="J25" s="21"/>
      <c r="K25" s="21"/>
      <c r="L25" s="21"/>
      <c r="M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O27" s="18" t="s">
        <v>3</v>
      </c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31"/>
      <c r="J29" s="31"/>
      <c r="K29" s="31"/>
      <c r="L29" s="21"/>
      <c r="M29" s="21"/>
    </row>
    <row r="30" spans="1:15">
      <c r="A30" s="31"/>
      <c r="B30" s="31" t="s">
        <v>116</v>
      </c>
      <c r="C30" s="31" t="s">
        <v>117</v>
      </c>
      <c r="D30" s="21"/>
      <c r="E30" s="31"/>
      <c r="F30" s="31" t="s">
        <v>116</v>
      </c>
      <c r="G30" s="31" t="s">
        <v>117</v>
      </c>
      <c r="H30" s="21"/>
      <c r="I30" s="31"/>
      <c r="J30" s="31" t="s">
        <v>116</v>
      </c>
      <c r="K30" s="31" t="s">
        <v>117</v>
      </c>
      <c r="L30" s="21"/>
      <c r="M30" s="21"/>
    </row>
    <row r="31" spans="1:15">
      <c r="A31" s="31" t="s">
        <v>119</v>
      </c>
      <c r="B31" s="31">
        <f>-100*B4/SUM($B$4:$C$23)</f>
        <v>-5.3806673565854615</v>
      </c>
      <c r="C31" s="31">
        <f>100*C4/SUM($B$4:$C$23)</f>
        <v>5.2145973764439351</v>
      </c>
      <c r="D31" s="21"/>
      <c r="E31" s="31" t="s">
        <v>119</v>
      </c>
      <c r="F31" s="31">
        <f>-100*F4/SUM($F$4:$G$23)</f>
        <v>-3.4138805666322396</v>
      </c>
      <c r="G31" s="31">
        <f>100*G4/SUM($F$4:$G$23)</f>
        <v>3.2095672579180774</v>
      </c>
      <c r="H31" s="21"/>
      <c r="I31" s="31" t="s">
        <v>119</v>
      </c>
      <c r="J31" s="31">
        <f>-100*J4/SUM($J$4:$K$23)</f>
        <v>-1.5306685967950782</v>
      </c>
      <c r="K31" s="31">
        <f>100*K4/SUM($J$4:$K$23)</f>
        <v>1.4504163014384313</v>
      </c>
      <c r="L31" s="21"/>
      <c r="M31" s="21"/>
    </row>
    <row r="32" spans="1:15">
      <c r="A32" s="31" t="s">
        <v>120</v>
      </c>
      <c r="B32" s="31">
        <f t="shared" ref="B32:B50" si="0">-100*B5/SUM($B$4:$C$23)</f>
        <v>-5.0971247168069809</v>
      </c>
      <c r="C32" s="31">
        <f t="shared" ref="C32:C50" si="1">100*C5/SUM($B$4:$C$23)</f>
        <v>4.8265180544289992</v>
      </c>
      <c r="D32" s="21"/>
      <c r="E32" s="31" t="s">
        <v>120</v>
      </c>
      <c r="F32" s="31">
        <f t="shared" ref="F32:F50" si="2">-100*F5/SUM($F$4:$G$23)</f>
        <v>-4.0294430963706915</v>
      </c>
      <c r="G32" s="31">
        <f t="shared" ref="G32:G50" si="3">100*G5/SUM($F$4:$G$23)</f>
        <v>3.8900704481280228</v>
      </c>
      <c r="H32" s="21"/>
      <c r="I32" s="31" t="s">
        <v>120</v>
      </c>
      <c r="J32" s="31">
        <f t="shared" ref="J32:J50" si="4">-100*J5/SUM($J$4:$K$23)</f>
        <v>-1.8875151868362736</v>
      </c>
      <c r="K32" s="31">
        <f>100*K5/SUM($J$4:$K$23)</f>
        <v>1.7824704547003405</v>
      </c>
      <c r="L32" s="21"/>
      <c r="M32" s="21"/>
    </row>
    <row r="33" spans="1:13">
      <c r="A33" s="31" t="s">
        <v>124</v>
      </c>
      <c r="B33" s="31">
        <f t="shared" si="0"/>
        <v>-5.0182851788661091</v>
      </c>
      <c r="C33" s="31">
        <f t="shared" si="1"/>
        <v>4.6251363521942217</v>
      </c>
      <c r="D33" s="21"/>
      <c r="E33" s="31" t="s">
        <v>124</v>
      </c>
      <c r="F33" s="31">
        <f t="shared" si="2"/>
        <v>-4.4469366116710853</v>
      </c>
      <c r="G33" s="31">
        <f t="shared" si="3"/>
        <v>4.2642285611522475</v>
      </c>
      <c r="H33" s="21"/>
      <c r="I33" s="31" t="s">
        <v>124</v>
      </c>
      <c r="J33" s="31">
        <f>-100*J6/SUM($J$4:$K$23)</f>
        <v>-2.2666867199488641</v>
      </c>
      <c r="K33" s="31">
        <f t="shared" ref="K33:K50" si="5">100*K6/SUM($J$4:$K$23)</f>
        <v>2.1630519842174403</v>
      </c>
      <c r="L33" s="21"/>
      <c r="M33" s="21"/>
    </row>
    <row r="34" spans="1:13">
      <c r="A34" s="31" t="s">
        <v>125</v>
      </c>
      <c r="B34" s="31">
        <f t="shared" si="0"/>
        <v>-4.745056358906945</v>
      </c>
      <c r="C34" s="31">
        <f t="shared" si="1"/>
        <v>4.6929628282941289</v>
      </c>
      <c r="D34" s="21"/>
      <c r="E34" s="31" t="s">
        <v>125</v>
      </c>
      <c r="F34" s="31">
        <f t="shared" si="2"/>
        <v>-4.3382858912668549</v>
      </c>
      <c r="G34" s="31">
        <f t="shared" si="3"/>
        <v>4.2687244530310426</v>
      </c>
      <c r="H34" s="21"/>
      <c r="I34" s="31" t="s">
        <v>125</v>
      </c>
      <c r="J34" s="31">
        <f t="shared" si="4"/>
        <v>-2.5095586006255686</v>
      </c>
      <c r="K34" s="31">
        <f t="shared" si="5"/>
        <v>2.3177990896123215</v>
      </c>
      <c r="L34" s="21"/>
      <c r="M34" s="21"/>
    </row>
    <row r="35" spans="1:13">
      <c r="A35" s="31" t="s">
        <v>126</v>
      </c>
      <c r="B35" s="31">
        <f t="shared" si="0"/>
        <v>-4.3575014684082456</v>
      </c>
      <c r="C35" s="31">
        <f t="shared" si="1"/>
        <v>4.2756901518753674</v>
      </c>
      <c r="D35" s="21"/>
      <c r="E35" s="31" t="s">
        <v>126</v>
      </c>
      <c r="F35" s="31">
        <f t="shared" si="2"/>
        <v>-4.5053832060954306</v>
      </c>
      <c r="G35" s="31">
        <f t="shared" si="3"/>
        <v>4.3742530262972208</v>
      </c>
      <c r="H35" s="21"/>
      <c r="I35" s="31" t="s">
        <v>126</v>
      </c>
      <c r="J35" s="31">
        <f t="shared" si="4"/>
        <v>-2.5049761123109135</v>
      </c>
      <c r="K35" s="31">
        <f t="shared" si="5"/>
        <v>2.2637492274394702</v>
      </c>
      <c r="L35" s="21"/>
      <c r="M35" s="21"/>
    </row>
    <row r="36" spans="1:13">
      <c r="A36" s="31" t="s">
        <v>127</v>
      </c>
      <c r="B36" s="31">
        <f t="shared" si="0"/>
        <v>-3.7972337985623583</v>
      </c>
      <c r="C36" s="31">
        <f t="shared" si="1"/>
        <v>3.6035437585657148</v>
      </c>
      <c r="D36" s="21"/>
      <c r="E36" s="31" t="s">
        <v>127</v>
      </c>
      <c r="F36" s="31">
        <f t="shared" si="2"/>
        <v>-4.6386364459475153</v>
      </c>
      <c r="G36" s="31">
        <f t="shared" si="3"/>
        <v>4.5824377974625685</v>
      </c>
      <c r="H36" s="21"/>
      <c r="I36" s="31" t="s">
        <v>127</v>
      </c>
      <c r="J36" s="31">
        <f t="shared" si="4"/>
        <v>-2.5466885059443096</v>
      </c>
      <c r="K36" s="31">
        <f t="shared" si="5"/>
        <v>2.2179243442929222</v>
      </c>
      <c r="L36" s="21"/>
      <c r="M36" s="21"/>
    </row>
    <row r="37" spans="1:13">
      <c r="A37" s="31" t="s">
        <v>128</v>
      </c>
      <c r="B37" s="31">
        <f t="shared" si="0"/>
        <v>-3.671894666181859</v>
      </c>
      <c r="C37" s="31">
        <f t="shared" si="1"/>
        <v>3.5696305205157608</v>
      </c>
      <c r="D37" s="21"/>
      <c r="E37" s="31" t="s">
        <v>128</v>
      </c>
      <c r="F37" s="31">
        <f t="shared" si="2"/>
        <v>-3.789537310282729</v>
      </c>
      <c r="G37" s="31">
        <f t="shared" si="3"/>
        <v>3.7675573944308387</v>
      </c>
      <c r="H37" s="21"/>
      <c r="I37" s="31" t="s">
        <v>128</v>
      </c>
      <c r="J37" s="31">
        <f t="shared" si="4"/>
        <v>-2.5562059816747467</v>
      </c>
      <c r="K37" s="31">
        <f t="shared" si="5"/>
        <v>2.3868889134332707</v>
      </c>
      <c r="L37" s="21"/>
      <c r="M37" s="21"/>
    </row>
    <row r="38" spans="1:13">
      <c r="A38" s="31" t="s">
        <v>129</v>
      </c>
      <c r="B38" s="31">
        <f t="shared" si="0"/>
        <v>-3.215639247056191</v>
      </c>
      <c r="C38" s="31">
        <f t="shared" si="1"/>
        <v>3.0923978407406372</v>
      </c>
      <c r="D38" s="21"/>
      <c r="E38" s="31" t="s">
        <v>129</v>
      </c>
      <c r="F38" s="31">
        <f t="shared" si="2"/>
        <v>-3.5072952090027738</v>
      </c>
      <c r="G38" s="31">
        <f t="shared" si="3"/>
        <v>3.4432287497299341</v>
      </c>
      <c r="H38" s="21"/>
      <c r="I38" s="31" t="s">
        <v>129</v>
      </c>
      <c r="J38" s="31">
        <f t="shared" si="4"/>
        <v>-2.7003781140358094</v>
      </c>
      <c r="K38" s="31">
        <f t="shared" si="5"/>
        <v>2.7046081032493365</v>
      </c>
      <c r="L38" s="21"/>
      <c r="M38" s="21"/>
    </row>
    <row r="39" spans="1:13">
      <c r="A39" s="31" t="s">
        <v>130</v>
      </c>
      <c r="B39" s="31">
        <f t="shared" si="0"/>
        <v>-2.9943291472044304</v>
      </c>
      <c r="C39" s="31">
        <f t="shared" si="1"/>
        <v>3.0039437250020979</v>
      </c>
      <c r="D39" s="21"/>
      <c r="E39" s="31" t="s">
        <v>130</v>
      </c>
      <c r="F39" s="31">
        <f t="shared" si="2"/>
        <v>-3.6681482295552441</v>
      </c>
      <c r="G39" s="31">
        <f t="shared" si="3"/>
        <v>3.5393908815819546</v>
      </c>
      <c r="H39" s="21"/>
      <c r="I39" s="31" t="s">
        <v>130</v>
      </c>
      <c r="J39" s="31">
        <f t="shared" si="4"/>
        <v>-2.9925998688703346</v>
      </c>
      <c r="K39" s="31">
        <f t="shared" si="5"/>
        <v>3.0481772271480709</v>
      </c>
      <c r="L39" s="21"/>
      <c r="M39" s="21"/>
    </row>
    <row r="40" spans="1:13">
      <c r="A40" s="31" t="s">
        <v>131</v>
      </c>
      <c r="B40" s="31">
        <f t="shared" si="0"/>
        <v>-2.6892848152602578</v>
      </c>
      <c r="C40" s="31">
        <f t="shared" si="1"/>
        <v>2.564994545912231</v>
      </c>
      <c r="D40" s="21"/>
      <c r="E40" s="31" t="s">
        <v>131</v>
      </c>
      <c r="F40" s="31">
        <f t="shared" si="2"/>
        <v>-2.9421865770152524</v>
      </c>
      <c r="G40" s="31">
        <f t="shared" si="3"/>
        <v>2.8913580216077559</v>
      </c>
      <c r="H40" s="21"/>
      <c r="I40" s="31" t="s">
        <v>131</v>
      </c>
      <c r="J40" s="31">
        <f t="shared" si="4"/>
        <v>-3.4764636350177307</v>
      </c>
      <c r="K40" s="31">
        <f t="shared" si="5"/>
        <v>3.6200482688769142</v>
      </c>
      <c r="L40" s="21"/>
      <c r="M40" s="21"/>
    </row>
    <row r="41" spans="1:13">
      <c r="A41" s="31" t="s">
        <v>132</v>
      </c>
      <c r="B41" s="31">
        <f t="shared" si="0"/>
        <v>-2.9186361983609768</v>
      </c>
      <c r="C41" s="31">
        <f t="shared" si="1"/>
        <v>2.7471470925516739</v>
      </c>
      <c r="D41" s="21"/>
      <c r="E41" s="31" t="s">
        <v>132</v>
      </c>
      <c r="F41" s="31">
        <f t="shared" si="2"/>
        <v>-2.4988416834117824</v>
      </c>
      <c r="G41" s="31">
        <f t="shared" si="3"/>
        <v>2.6103647791830213</v>
      </c>
      <c r="H41" s="21"/>
      <c r="I41" s="31" t="s">
        <v>132</v>
      </c>
      <c r="J41" s="31">
        <f t="shared" si="4"/>
        <v>-3.8747876192915709</v>
      </c>
      <c r="K41" s="31">
        <f t="shared" si="5"/>
        <v>4.0747721093311213</v>
      </c>
      <c r="L41" s="21"/>
      <c r="M41" s="21"/>
    </row>
    <row r="42" spans="1:13">
      <c r="A42" s="31" t="s">
        <v>133</v>
      </c>
      <c r="B42" s="31">
        <f t="shared" si="0"/>
        <v>-2.159608983861494</v>
      </c>
      <c r="C42" s="31">
        <f t="shared" si="1"/>
        <v>1.9639960283053171</v>
      </c>
      <c r="D42" s="21"/>
      <c r="E42" s="31" t="s">
        <v>133</v>
      </c>
      <c r="F42" s="31">
        <f t="shared" si="2"/>
        <v>-2.1514091498892887</v>
      </c>
      <c r="G42" s="31">
        <f t="shared" si="3"/>
        <v>2.4427679208123578</v>
      </c>
      <c r="H42" s="21"/>
      <c r="I42" s="31" t="s">
        <v>133</v>
      </c>
      <c r="J42" s="31">
        <f t="shared" si="4"/>
        <v>-3.9026350482806267</v>
      </c>
      <c r="K42" s="31">
        <f t="shared" si="5"/>
        <v>4.1787593441636721</v>
      </c>
      <c r="L42" s="21"/>
      <c r="M42" s="21"/>
    </row>
    <row r="43" spans="1:13">
      <c r="A43" s="31" t="s">
        <v>134</v>
      </c>
      <c r="B43" s="31">
        <f t="shared" si="0"/>
        <v>-2.1877534752328476</v>
      </c>
      <c r="C43" s="31">
        <f t="shared" si="1"/>
        <v>1.8232735714485497</v>
      </c>
      <c r="D43" s="21"/>
      <c r="E43" s="31" t="s">
        <v>134</v>
      </c>
      <c r="F43" s="31">
        <f t="shared" si="2"/>
        <v>-1.9366054267912696</v>
      </c>
      <c r="G43" s="31">
        <f t="shared" si="3"/>
        <v>2.2161000385897385</v>
      </c>
      <c r="H43" s="21"/>
      <c r="I43" s="31" t="s">
        <v>134</v>
      </c>
      <c r="J43" s="31">
        <f t="shared" si="4"/>
        <v>-3.6829106085779482</v>
      </c>
      <c r="K43" s="31">
        <f t="shared" si="5"/>
        <v>3.9944023142740988</v>
      </c>
      <c r="L43" s="21"/>
      <c r="M43" s="21"/>
    </row>
    <row r="44" spans="1:13">
      <c r="A44" s="31" t="s">
        <v>135</v>
      </c>
      <c r="B44" s="31">
        <f t="shared" si="0"/>
        <v>-1.1360934746734539</v>
      </c>
      <c r="C44" s="31">
        <f t="shared" si="1"/>
        <v>1.0361018655777137</v>
      </c>
      <c r="D44" s="21"/>
      <c r="E44" s="31" t="s">
        <v>135</v>
      </c>
      <c r="F44" s="31">
        <f t="shared" si="2"/>
        <v>-1.7025692773228462</v>
      </c>
      <c r="G44" s="31">
        <f t="shared" si="3"/>
        <v>1.8289537934712157</v>
      </c>
      <c r="H44" s="21"/>
      <c r="I44" s="31" t="s">
        <v>135</v>
      </c>
      <c r="J44" s="31">
        <f t="shared" si="4"/>
        <v>-3.1446444811565732</v>
      </c>
      <c r="K44" s="31">
        <f t="shared" si="5"/>
        <v>3.4268787614591583</v>
      </c>
      <c r="L44" s="21"/>
      <c r="M44" s="21"/>
    </row>
    <row r="45" spans="1:13">
      <c r="A45" s="31" t="s">
        <v>136</v>
      </c>
      <c r="B45" s="31">
        <f t="shared" si="0"/>
        <v>-1.0887198277067658</v>
      </c>
      <c r="C45" s="31">
        <f t="shared" si="1"/>
        <v>0.88454115738539418</v>
      </c>
      <c r="D45" s="21"/>
      <c r="E45" s="31" t="s">
        <v>136</v>
      </c>
      <c r="F45" s="31">
        <f t="shared" si="2"/>
        <v>-1.2123921766485874</v>
      </c>
      <c r="G45" s="31">
        <f t="shared" si="3"/>
        <v>1.2664677650796585</v>
      </c>
      <c r="H45" s="21"/>
      <c r="I45" s="31" t="s">
        <v>136</v>
      </c>
      <c r="J45" s="31">
        <f t="shared" si="4"/>
        <v>-2.7698204369578856</v>
      </c>
      <c r="K45" s="31">
        <f t="shared" si="5"/>
        <v>3.1365370018306455</v>
      </c>
      <c r="L45" s="21"/>
      <c r="M45" s="21"/>
    </row>
    <row r="46" spans="1:13">
      <c r="A46" s="31" t="s">
        <v>137</v>
      </c>
      <c r="B46" s="31">
        <f t="shared" si="0"/>
        <v>-0.52652924230134535</v>
      </c>
      <c r="C46" s="31">
        <f t="shared" si="1"/>
        <v>0.38231057533633539</v>
      </c>
      <c r="D46" s="21"/>
      <c r="E46" s="31" t="s">
        <v>137</v>
      </c>
      <c r="F46" s="31">
        <f t="shared" si="2"/>
        <v>-0.75431074855350921</v>
      </c>
      <c r="G46" s="31">
        <f t="shared" si="3"/>
        <v>0.76704910887676381</v>
      </c>
      <c r="H46" s="21"/>
      <c r="I46" s="31" t="s">
        <v>137</v>
      </c>
      <c r="J46" s="31">
        <f t="shared" si="4"/>
        <v>-2.5840534106638029</v>
      </c>
      <c r="K46" s="31">
        <f t="shared" si="5"/>
        <v>3.0081098293199351</v>
      </c>
      <c r="L46" s="21"/>
      <c r="M46" s="21"/>
    </row>
    <row r="47" spans="1:13">
      <c r="A47" s="31" t="s">
        <v>138</v>
      </c>
      <c r="B47" s="31">
        <f t="shared" si="0"/>
        <v>-0.30696724750370596</v>
      </c>
      <c r="C47" s="31">
        <f t="shared" si="1"/>
        <v>0.21641540570022097</v>
      </c>
      <c r="D47" s="21"/>
      <c r="E47" s="31" t="s">
        <v>138</v>
      </c>
      <c r="F47" s="31">
        <f t="shared" si="2"/>
        <v>-0.36191929624305791</v>
      </c>
      <c r="G47" s="31">
        <f t="shared" si="3"/>
        <v>0.3912674793407524</v>
      </c>
      <c r="H47" s="21"/>
      <c r="I47" s="31" t="s">
        <v>138</v>
      </c>
      <c r="J47" s="31">
        <f t="shared" si="4"/>
        <v>-1.8526177758246716</v>
      </c>
      <c r="K47" s="31">
        <f t="shared" si="5"/>
        <v>2.4103888535084237</v>
      </c>
      <c r="L47" s="21"/>
      <c r="M47" s="21"/>
    </row>
    <row r="48" spans="1:13">
      <c r="A48" s="31" t="s">
        <v>139</v>
      </c>
      <c r="B48" s="31">
        <f t="shared" si="0"/>
        <v>-7.41196542947445E-2</v>
      </c>
      <c r="C48" s="31">
        <f t="shared" si="1"/>
        <v>5.2617962129052107E-2</v>
      </c>
      <c r="D48" s="21"/>
      <c r="E48" s="31" t="s">
        <v>139</v>
      </c>
      <c r="F48" s="31">
        <f t="shared" si="2"/>
        <v>-0.13512652813491671</v>
      </c>
      <c r="G48" s="31">
        <f t="shared" si="3"/>
        <v>0.15248566622248921</v>
      </c>
      <c r="H48" s="21"/>
      <c r="I48" s="31" t="s">
        <v>139</v>
      </c>
      <c r="J48" s="31">
        <f t="shared" si="4"/>
        <v>-1.2337468539455225</v>
      </c>
      <c r="K48" s="31">
        <f t="shared" si="5"/>
        <v>1.9388625559004824</v>
      </c>
      <c r="L48" s="21"/>
      <c r="M48" s="21"/>
    </row>
    <row r="49" spans="1:13">
      <c r="A49" s="31" t="s">
        <v>140</v>
      </c>
      <c r="B49" s="31">
        <f t="shared" si="0"/>
        <v>-2.6046765306407853E-2</v>
      </c>
      <c r="C49" s="31">
        <f t="shared" si="1"/>
        <v>1.9054345089922525E-2</v>
      </c>
      <c r="D49" s="21"/>
      <c r="E49" s="31" t="s">
        <v>140</v>
      </c>
      <c r="F49" s="31">
        <f t="shared" si="2"/>
        <v>-2.297900293606717E-2</v>
      </c>
      <c r="G49" s="31">
        <f t="shared" si="3"/>
        <v>3.2095672579180771E-2</v>
      </c>
      <c r="H49" s="21"/>
      <c r="I49" s="31" t="s">
        <v>140</v>
      </c>
      <c r="J49" s="31">
        <f t="shared" si="4"/>
        <v>-0.48174877154063256</v>
      </c>
      <c r="K49" s="31">
        <f t="shared" si="5"/>
        <v>0.98605748555341188</v>
      </c>
      <c r="L49" s="21"/>
      <c r="M49" s="21"/>
    </row>
    <row r="50" spans="1:13">
      <c r="A50" s="31" t="s">
        <v>141</v>
      </c>
      <c r="B50" s="31">
        <f t="shared" si="0"/>
        <v>-5.0695046569518643E-3</v>
      </c>
      <c r="C50" s="31">
        <f t="shared" si="1"/>
        <v>8.5657147651945296E-3</v>
      </c>
      <c r="D50" s="21"/>
      <c r="E50" s="31" t="s">
        <v>141</v>
      </c>
      <c r="F50" s="31">
        <f t="shared" si="2"/>
        <v>-1.9981741683536666E-3</v>
      </c>
      <c r="G50" s="31">
        <f t="shared" si="3"/>
        <v>3.7465765656631254E-3</v>
      </c>
      <c r="H50" s="21"/>
      <c r="I50" s="31" t="s">
        <v>141</v>
      </c>
      <c r="J50" s="31">
        <f t="shared" si="4"/>
        <v>-8.6949778278065395E-2</v>
      </c>
      <c r="K50" s="31">
        <f t="shared" si="5"/>
        <v>0.30444172367360461</v>
      </c>
      <c r="L50" s="21"/>
      <c r="M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F3" sqref="F3"/>
    </sheetView>
  </sheetViews>
  <sheetFormatPr defaultRowHeight="14.4"/>
  <sheetData>
    <row r="1" spans="1:13" s="148" customFormat="1" ht="13.2">
      <c r="A1" s="145"/>
      <c r="B1" s="146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3" s="148" customFormat="1">
      <c r="A2" s="159"/>
      <c r="B2" s="160" t="s">
        <v>116</v>
      </c>
      <c r="C2" s="160" t="s">
        <v>117</v>
      </c>
      <c r="D2" s="160" t="s">
        <v>143</v>
      </c>
      <c r="E2"/>
      <c r="F2" s="54" t="s">
        <v>235</v>
      </c>
      <c r="G2"/>
      <c r="H2"/>
      <c r="I2"/>
      <c r="J2"/>
      <c r="K2"/>
      <c r="L2"/>
      <c r="M2"/>
    </row>
    <row r="3" spans="1:13" s="149" customFormat="1" ht="13.2">
      <c r="A3" s="161">
        <v>1974</v>
      </c>
      <c r="B3" s="162">
        <v>71.400000000000006</v>
      </c>
      <c r="C3" s="162">
        <v>77.400000000000006</v>
      </c>
      <c r="D3" s="162">
        <v>74.3</v>
      </c>
    </row>
    <row r="4" spans="1:13">
      <c r="A4" s="47">
        <v>1975</v>
      </c>
      <c r="B4" s="162">
        <v>71</v>
      </c>
      <c r="C4" s="162">
        <v>77.5</v>
      </c>
      <c r="D4" s="162">
        <v>74.2</v>
      </c>
    </row>
    <row r="5" spans="1:13">
      <c r="A5" s="161">
        <v>1976</v>
      </c>
      <c r="B5" s="162">
        <v>71.3</v>
      </c>
      <c r="C5" s="162">
        <v>77.900000000000006</v>
      </c>
      <c r="D5" s="162">
        <v>74.599999999999994</v>
      </c>
    </row>
    <row r="6" spans="1:13">
      <c r="A6" s="47">
        <v>1977</v>
      </c>
      <c r="B6" s="162">
        <v>71.7</v>
      </c>
      <c r="C6" s="162">
        <v>78.099999999999994</v>
      </c>
      <c r="D6" s="162">
        <v>74.8</v>
      </c>
    </row>
    <row r="7" spans="1:13">
      <c r="A7" s="161">
        <v>1978</v>
      </c>
      <c r="B7" s="162">
        <v>72.2</v>
      </c>
      <c r="C7" s="162">
        <v>78.400000000000006</v>
      </c>
      <c r="D7" s="162">
        <v>75.2</v>
      </c>
    </row>
    <row r="8" spans="1:13">
      <c r="A8" s="47">
        <v>1979</v>
      </c>
      <c r="B8" s="162">
        <v>72.424000000000007</v>
      </c>
      <c r="C8" s="162">
        <v>78.504000000000005</v>
      </c>
      <c r="D8" s="162">
        <v>75.393000000000001</v>
      </c>
    </row>
    <row r="9" spans="1:13">
      <c r="A9" s="161">
        <v>1980</v>
      </c>
      <c r="B9" s="162">
        <v>71.989999999999995</v>
      </c>
      <c r="C9" s="162">
        <v>78.462000000000003</v>
      </c>
      <c r="D9" s="162">
        <v>75.153000000000006</v>
      </c>
    </row>
    <row r="10" spans="1:13">
      <c r="A10" s="47">
        <v>1981</v>
      </c>
      <c r="B10" s="162">
        <v>72.5</v>
      </c>
      <c r="C10" s="162">
        <v>79.3</v>
      </c>
      <c r="D10" s="162">
        <v>75.8</v>
      </c>
    </row>
    <row r="11" spans="1:13">
      <c r="A11" s="161">
        <v>1982</v>
      </c>
      <c r="B11" s="162">
        <v>72.843999999999994</v>
      </c>
      <c r="C11" s="162">
        <v>78.849999999999994</v>
      </c>
      <c r="D11" s="162">
        <v>75.778000000000006</v>
      </c>
    </row>
    <row r="12" spans="1:13">
      <c r="A12" s="47">
        <v>1983</v>
      </c>
      <c r="B12" s="162">
        <v>72.688000000000002</v>
      </c>
      <c r="C12" s="162">
        <v>78.616</v>
      </c>
      <c r="D12" s="162">
        <v>75.582999999999998</v>
      </c>
    </row>
    <row r="13" spans="1:13">
      <c r="A13" s="161">
        <v>1984</v>
      </c>
      <c r="B13" s="162">
        <v>73.3</v>
      </c>
      <c r="C13" s="162">
        <v>79.655000000000001</v>
      </c>
      <c r="D13" s="162">
        <v>76.403999999999996</v>
      </c>
    </row>
    <row r="14" spans="1:13">
      <c r="A14" s="47">
        <v>1985</v>
      </c>
      <c r="B14" s="162">
        <v>73.400000000000006</v>
      </c>
      <c r="C14" s="162">
        <v>80</v>
      </c>
      <c r="D14" s="162">
        <v>76.599999999999994</v>
      </c>
    </row>
    <row r="15" spans="1:13">
      <c r="A15" s="161">
        <v>1986</v>
      </c>
      <c r="B15" s="162">
        <v>73.427000000000007</v>
      </c>
      <c r="C15" s="162">
        <v>80.021000000000001</v>
      </c>
      <c r="D15" s="162">
        <v>76.649000000000001</v>
      </c>
    </row>
    <row r="16" spans="1:13">
      <c r="A16" s="47">
        <v>1987</v>
      </c>
      <c r="B16" s="162">
        <v>73.7</v>
      </c>
      <c r="C16" s="162">
        <v>80.3</v>
      </c>
      <c r="D16" s="162">
        <v>77</v>
      </c>
    </row>
    <row r="17" spans="1:6">
      <c r="A17" s="161">
        <v>1988</v>
      </c>
      <c r="B17" s="162">
        <v>74.144999999999996</v>
      </c>
      <c r="C17" s="162">
        <v>80.319999999999993</v>
      </c>
      <c r="D17" s="162">
        <v>77.16</v>
      </c>
    </row>
    <row r="18" spans="1:6">
      <c r="A18" s="47">
        <v>1989</v>
      </c>
      <c r="B18" s="162">
        <v>74.8</v>
      </c>
      <c r="C18" s="162">
        <v>80.3</v>
      </c>
      <c r="D18" s="162">
        <v>77.5</v>
      </c>
    </row>
    <row r="19" spans="1:6">
      <c r="A19" s="161">
        <v>1990</v>
      </c>
      <c r="B19" s="162">
        <v>74.900000000000006</v>
      </c>
      <c r="C19" s="162">
        <v>80.5</v>
      </c>
      <c r="D19" s="162">
        <v>77.599999999999994</v>
      </c>
      <c r="F19" s="18" t="s">
        <v>190</v>
      </c>
    </row>
    <row r="20" spans="1:6">
      <c r="A20" s="47">
        <v>1991</v>
      </c>
      <c r="B20" s="162">
        <v>74.819000000000003</v>
      </c>
      <c r="C20" s="162">
        <v>80.849000000000004</v>
      </c>
      <c r="D20" s="162">
        <v>77.763999999999996</v>
      </c>
    </row>
    <row r="21" spans="1:6">
      <c r="A21" s="161">
        <v>1992</v>
      </c>
      <c r="B21" s="162">
        <v>75.236000000000004</v>
      </c>
      <c r="C21" s="162">
        <v>81.206999999999994</v>
      </c>
      <c r="D21" s="162">
        <v>78.153000000000006</v>
      </c>
    </row>
    <row r="22" spans="1:6">
      <c r="A22" s="47">
        <v>1993</v>
      </c>
      <c r="B22" s="162">
        <v>75.400000000000006</v>
      </c>
      <c r="C22" s="162">
        <v>81.400000000000006</v>
      </c>
      <c r="D22" s="162">
        <v>78.3</v>
      </c>
    </row>
    <row r="23" spans="1:6">
      <c r="A23" s="161">
        <v>1994</v>
      </c>
      <c r="B23" s="162">
        <v>75.408000000000001</v>
      </c>
      <c r="C23" s="162">
        <v>81.775000000000006</v>
      </c>
      <c r="D23" s="162">
        <v>78.519000000000005</v>
      </c>
    </row>
    <row r="24" spans="1:6">
      <c r="A24" s="47">
        <v>1995</v>
      </c>
      <c r="B24" s="162">
        <v>76</v>
      </c>
      <c r="C24" s="162">
        <v>81.8</v>
      </c>
      <c r="D24" s="162">
        <v>78.8</v>
      </c>
    </row>
    <row r="25" spans="1:6">
      <c r="A25" s="161">
        <v>1996</v>
      </c>
      <c r="B25" s="162">
        <v>76.099999999999994</v>
      </c>
      <c r="C25" s="162">
        <v>81.599999999999994</v>
      </c>
      <c r="D25" s="162">
        <v>78.8</v>
      </c>
    </row>
    <row r="26" spans="1:6">
      <c r="A26" s="47">
        <v>1997</v>
      </c>
      <c r="B26" s="162">
        <v>76.400000000000006</v>
      </c>
      <c r="C26" s="162">
        <v>82.2</v>
      </c>
      <c r="D26" s="162">
        <v>79.2</v>
      </c>
    </row>
    <row r="27" spans="1:6">
      <c r="A27" s="161">
        <v>1998</v>
      </c>
      <c r="B27" s="162">
        <v>76.3</v>
      </c>
      <c r="C27" s="162">
        <v>81.8</v>
      </c>
      <c r="D27" s="162">
        <v>79</v>
      </c>
    </row>
    <row r="28" spans="1:6">
      <c r="A28" s="47">
        <v>1999</v>
      </c>
      <c r="B28" s="162">
        <v>76.8</v>
      </c>
      <c r="C28" s="162">
        <v>82.5</v>
      </c>
      <c r="D28" s="162">
        <v>79.599999999999994</v>
      </c>
    </row>
    <row r="29" spans="1:6">
      <c r="A29" s="161">
        <v>2000</v>
      </c>
      <c r="B29" s="162">
        <v>77.673000000000002</v>
      </c>
      <c r="C29" s="162">
        <v>82.79</v>
      </c>
      <c r="D29" s="162">
        <v>80.173000000000002</v>
      </c>
    </row>
    <row r="30" spans="1:6">
      <c r="A30" s="47">
        <v>2001</v>
      </c>
      <c r="B30" s="162">
        <v>77.7</v>
      </c>
      <c r="C30" s="162">
        <v>83.3</v>
      </c>
      <c r="D30" s="162">
        <v>80.400000000000006</v>
      </c>
    </row>
    <row r="31" spans="1:6">
      <c r="A31" s="161">
        <v>2002</v>
      </c>
      <c r="B31" s="162">
        <v>78.2</v>
      </c>
      <c r="C31" s="162">
        <v>83.7</v>
      </c>
      <c r="D31" s="162">
        <v>80.900000000000006</v>
      </c>
    </row>
    <row r="32" spans="1:6">
      <c r="A32" s="47">
        <v>2003</v>
      </c>
      <c r="B32" s="162">
        <v>78.3</v>
      </c>
      <c r="C32" s="162">
        <v>84.1</v>
      </c>
      <c r="D32" s="162">
        <v>81.099999999999994</v>
      </c>
    </row>
    <row r="33" spans="1:4">
      <c r="A33" s="161">
        <v>2004</v>
      </c>
      <c r="B33" s="162">
        <v>78.900000000000006</v>
      </c>
      <c r="C33" s="162">
        <v>84.3</v>
      </c>
      <c r="D33" s="162">
        <v>81.5</v>
      </c>
    </row>
    <row r="34" spans="1:4">
      <c r="A34" s="47">
        <v>2005</v>
      </c>
      <c r="B34" s="162">
        <v>78.400000000000006</v>
      </c>
      <c r="C34" s="162">
        <v>84</v>
      </c>
      <c r="D34" s="162">
        <v>81.099999999999994</v>
      </c>
    </row>
    <row r="35" spans="1:4">
      <c r="A35" s="161">
        <v>2006</v>
      </c>
      <c r="B35" s="162">
        <v>79.3</v>
      </c>
      <c r="C35" s="162">
        <v>84.2</v>
      </c>
      <c r="D35" s="162">
        <v>81.7</v>
      </c>
    </row>
    <row r="36" spans="1:4">
      <c r="A36" s="47">
        <v>2007</v>
      </c>
      <c r="B36" s="162">
        <v>79.3</v>
      </c>
      <c r="C36" s="162">
        <v>84.5</v>
      </c>
      <c r="D36" s="162">
        <v>81.8</v>
      </c>
    </row>
    <row r="37" spans="1:4">
      <c r="A37" s="161">
        <v>2008</v>
      </c>
      <c r="B37" s="162">
        <v>79.3</v>
      </c>
      <c r="C37" s="162">
        <v>84.3</v>
      </c>
      <c r="D37" s="162">
        <v>81.7</v>
      </c>
    </row>
    <row r="38" spans="1:4">
      <c r="A38" s="47">
        <v>2009</v>
      </c>
      <c r="B38" s="162">
        <v>79.8</v>
      </c>
      <c r="C38" s="162">
        <v>84.7</v>
      </c>
      <c r="D38" s="162">
        <v>82.2</v>
      </c>
    </row>
    <row r="39" spans="1:4">
      <c r="A39" s="161">
        <v>2010</v>
      </c>
      <c r="B39" s="162">
        <v>79.8</v>
      </c>
      <c r="C39" s="162">
        <v>85</v>
      </c>
      <c r="D39" s="162">
        <v>82.3</v>
      </c>
    </row>
    <row r="40" spans="1:4">
      <c r="A40" s="47">
        <v>2011</v>
      </c>
      <c r="B40" s="162">
        <v>80.400000000000006</v>
      </c>
      <c r="C40" s="162">
        <v>85.2</v>
      </c>
      <c r="D40" s="162">
        <v>82.7</v>
      </c>
    </row>
    <row r="41" spans="1:4">
      <c r="A41" s="161">
        <v>2012</v>
      </c>
      <c r="B41" s="162">
        <v>80.2</v>
      </c>
      <c r="C41" s="162">
        <v>85.1</v>
      </c>
      <c r="D41" s="162">
        <v>82.6</v>
      </c>
    </row>
    <row r="42" spans="1:4">
      <c r="A42" s="47">
        <v>2013</v>
      </c>
      <c r="B42" s="162">
        <v>80.400000000000006</v>
      </c>
      <c r="C42" s="162">
        <v>85.4</v>
      </c>
      <c r="D42" s="162">
        <v>82.8</v>
      </c>
    </row>
    <row r="43" spans="1:4">
      <c r="A43" s="161">
        <v>2014</v>
      </c>
      <c r="B43" s="162">
        <v>81</v>
      </c>
      <c r="C43" s="162">
        <v>85.6</v>
      </c>
      <c r="D43" s="162">
        <v>83.2</v>
      </c>
    </row>
    <row r="44" spans="1:4">
      <c r="A44" s="47">
        <v>2015</v>
      </c>
      <c r="B44" s="162">
        <v>80.5</v>
      </c>
      <c r="C44" s="162">
        <v>85.2</v>
      </c>
      <c r="D44" s="162">
        <v>82.8</v>
      </c>
    </row>
    <row r="45" spans="1:4">
      <c r="A45" s="161">
        <v>2016</v>
      </c>
      <c r="B45" s="162">
        <v>81.3</v>
      </c>
      <c r="C45" s="162">
        <v>85.6</v>
      </c>
      <c r="D45" s="162">
        <v>83.4</v>
      </c>
    </row>
    <row r="46" spans="1:4">
      <c r="A46" s="47">
        <v>2017</v>
      </c>
      <c r="B46" s="162">
        <v>81.3</v>
      </c>
      <c r="C46" s="162">
        <v>85.3</v>
      </c>
      <c r="D46" s="162">
        <v>83.3</v>
      </c>
    </row>
    <row r="47" spans="1:4">
      <c r="A47" s="161">
        <v>2018</v>
      </c>
      <c r="B47" s="162">
        <v>81.900000000000006</v>
      </c>
      <c r="C47" s="162">
        <v>85.8</v>
      </c>
      <c r="D47" s="162">
        <v>83.8</v>
      </c>
    </row>
    <row r="48" spans="1:4">
      <c r="A48" s="47">
        <v>2019</v>
      </c>
      <c r="B48" s="162">
        <v>82</v>
      </c>
      <c r="C48" s="162">
        <v>86.2</v>
      </c>
      <c r="D48" s="162">
        <v>84</v>
      </c>
    </row>
    <row r="49" spans="1:4">
      <c r="A49" s="161">
        <v>2020</v>
      </c>
      <c r="B49" s="162">
        <v>81.2</v>
      </c>
      <c r="C49" s="162">
        <v>85.7</v>
      </c>
      <c r="D49" s="162">
        <v>83.4</v>
      </c>
    </row>
    <row r="50" spans="1:4">
      <c r="A50" s="47">
        <v>2021</v>
      </c>
      <c r="B50" s="162">
        <v>81</v>
      </c>
      <c r="C50" s="162">
        <v>85.5</v>
      </c>
      <c r="D50" s="162">
        <v>83.2</v>
      </c>
    </row>
    <row r="51" spans="1:4">
      <c r="A51" s="161">
        <v>2022</v>
      </c>
      <c r="B51" s="162">
        <v>81.2</v>
      </c>
      <c r="C51" s="162">
        <v>85.4</v>
      </c>
      <c r="D51" s="162">
        <v>83.3</v>
      </c>
    </row>
    <row r="52" spans="1:4">
      <c r="A52" s="47">
        <v>2023</v>
      </c>
      <c r="B52" s="162">
        <v>81.5</v>
      </c>
      <c r="C52" s="162">
        <v>85.9</v>
      </c>
      <c r="D52" s="162">
        <v>83.7</v>
      </c>
    </row>
    <row r="53" spans="1:4">
      <c r="A53" s="161">
        <v>2024</v>
      </c>
      <c r="B53" s="162">
        <v>82.3</v>
      </c>
      <c r="C53" s="162">
        <v>85.9</v>
      </c>
      <c r="D53" s="162">
        <v>84</v>
      </c>
    </row>
    <row r="54" spans="1:4">
      <c r="A54" s="47">
        <v>2025</v>
      </c>
      <c r="B54" s="162">
        <v>82.2</v>
      </c>
      <c r="C54" s="162">
        <v>86.1</v>
      </c>
      <c r="D54" s="162">
        <v>84.1</v>
      </c>
    </row>
    <row r="55" spans="1:4">
      <c r="A55" s="21" t="s">
        <v>144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P8" sqref="P8"/>
    </sheetView>
  </sheetViews>
  <sheetFormatPr defaultRowHeight="14.4"/>
  <sheetData>
    <row r="1" spans="1:6">
      <c r="A1" s="21"/>
      <c r="B1" s="21"/>
      <c r="C1" s="21"/>
    </row>
    <row r="2" spans="1:6" ht="24.6">
      <c r="A2" s="31"/>
      <c r="B2" s="163" t="s">
        <v>145</v>
      </c>
      <c r="C2" s="163" t="s">
        <v>146</v>
      </c>
      <c r="F2" s="54" t="s">
        <v>236</v>
      </c>
    </row>
    <row r="3" spans="1:6">
      <c r="A3" s="31">
        <v>1952</v>
      </c>
      <c r="B3" s="31">
        <v>1.85</v>
      </c>
      <c r="C3" s="31">
        <v>28.38</v>
      </c>
    </row>
    <row r="4" spans="1:6">
      <c r="A4" s="31">
        <v>1953</v>
      </c>
      <c r="B4" s="31">
        <v>1.9</v>
      </c>
      <c r="C4" s="31">
        <v>28.43</v>
      </c>
    </row>
    <row r="5" spans="1:6">
      <c r="A5" s="31">
        <v>1954</v>
      </c>
      <c r="B5" s="31">
        <v>1.89</v>
      </c>
      <c r="C5" s="31">
        <v>28.49</v>
      </c>
    </row>
    <row r="6" spans="1:6">
      <c r="A6" s="31">
        <v>1955</v>
      </c>
      <c r="B6" s="31">
        <v>1.83</v>
      </c>
      <c r="C6" s="31">
        <v>28.38</v>
      </c>
    </row>
    <row r="7" spans="1:6">
      <c r="A7" s="31">
        <v>1956</v>
      </c>
      <c r="B7" s="31">
        <v>1.87</v>
      </c>
      <c r="C7" s="31">
        <v>28.25</v>
      </c>
    </row>
    <row r="8" spans="1:6">
      <c r="A8" s="31">
        <v>1957</v>
      </c>
      <c r="B8" s="31">
        <v>1.79</v>
      </c>
      <c r="C8" s="31">
        <v>28.22</v>
      </c>
    </row>
    <row r="9" spans="1:6">
      <c r="A9" s="31">
        <v>1958</v>
      </c>
      <c r="B9" s="31">
        <v>1.79</v>
      </c>
      <c r="C9" s="31">
        <v>28.17</v>
      </c>
    </row>
    <row r="10" spans="1:6">
      <c r="A10" s="31">
        <v>1959</v>
      </c>
      <c r="B10" s="31">
        <v>1.88</v>
      </c>
      <c r="C10" s="31">
        <v>28.19</v>
      </c>
    </row>
    <row r="11" spans="1:6">
      <c r="A11" s="31">
        <v>1960</v>
      </c>
      <c r="B11" s="31">
        <v>1.95</v>
      </c>
      <c r="C11" s="31">
        <v>28.12</v>
      </c>
    </row>
    <row r="12" spans="1:6">
      <c r="A12" s="31">
        <v>1961</v>
      </c>
      <c r="B12" s="31">
        <v>1.89</v>
      </c>
      <c r="C12" s="31">
        <v>28.25</v>
      </c>
    </row>
    <row r="13" spans="1:6">
      <c r="A13" s="31">
        <v>1962</v>
      </c>
      <c r="B13" s="31">
        <v>1.93</v>
      </c>
      <c r="C13" s="31">
        <v>28.04</v>
      </c>
    </row>
    <row r="14" spans="1:6">
      <c r="A14" s="31">
        <v>1963</v>
      </c>
      <c r="B14" s="31">
        <v>1.97</v>
      </c>
      <c r="C14" s="31">
        <v>28.03</v>
      </c>
    </row>
    <row r="15" spans="1:6">
      <c r="A15" s="31">
        <v>1964</v>
      </c>
      <c r="B15" s="31">
        <v>2.09</v>
      </c>
      <c r="C15" s="31">
        <v>28.02</v>
      </c>
    </row>
    <row r="16" spans="1:6">
      <c r="A16" s="31">
        <v>1965</v>
      </c>
      <c r="B16" s="31">
        <v>2.13</v>
      </c>
      <c r="C16" s="31">
        <v>27.85</v>
      </c>
    </row>
    <row r="17" spans="1:6">
      <c r="A17" s="31">
        <v>1966</v>
      </c>
      <c r="B17" s="31">
        <v>2.0499999999999998</v>
      </c>
      <c r="C17" s="31">
        <v>27.93</v>
      </c>
    </row>
    <row r="18" spans="1:6">
      <c r="A18" s="31">
        <v>1967</v>
      </c>
      <c r="B18" s="31">
        <v>1.95</v>
      </c>
      <c r="C18" s="31">
        <v>27.79</v>
      </c>
      <c r="F18" s="18" t="s">
        <v>191</v>
      </c>
    </row>
    <row r="19" spans="1:6">
      <c r="A19" s="31">
        <v>1968</v>
      </c>
      <c r="B19" s="31">
        <v>1.96</v>
      </c>
      <c r="C19" s="31">
        <v>27.7</v>
      </c>
    </row>
    <row r="20" spans="1:6">
      <c r="A20" s="31">
        <v>1969</v>
      </c>
      <c r="B20" s="31">
        <v>2</v>
      </c>
      <c r="C20" s="31">
        <v>27.81</v>
      </c>
    </row>
    <row r="21" spans="1:6">
      <c r="A21" s="31">
        <v>1970</v>
      </c>
      <c r="B21" s="31">
        <v>1.92</v>
      </c>
      <c r="C21" s="31">
        <v>27.63</v>
      </c>
    </row>
    <row r="22" spans="1:6">
      <c r="A22" s="31">
        <v>1971</v>
      </c>
      <c r="B22" s="31">
        <v>1.97</v>
      </c>
      <c r="C22" s="31">
        <v>27.67</v>
      </c>
    </row>
    <row r="23" spans="1:6">
      <c r="A23" s="31">
        <v>1972</v>
      </c>
      <c r="B23" s="31">
        <v>1.95</v>
      </c>
      <c r="C23" s="31">
        <v>27.56</v>
      </c>
    </row>
    <row r="24" spans="1:6">
      <c r="A24" s="31">
        <v>1973</v>
      </c>
      <c r="B24" s="31">
        <v>1.95</v>
      </c>
      <c r="C24" s="31">
        <v>27.38</v>
      </c>
    </row>
    <row r="25" spans="1:6">
      <c r="A25" s="31">
        <v>1974</v>
      </c>
      <c r="B25" s="31">
        <v>1.96</v>
      </c>
      <c r="C25" s="31">
        <v>27.3</v>
      </c>
    </row>
    <row r="26" spans="1:6">
      <c r="A26" s="31">
        <v>1975</v>
      </c>
      <c r="B26" s="31">
        <v>1.89</v>
      </c>
      <c r="C26" s="31">
        <v>27.26</v>
      </c>
    </row>
    <row r="27" spans="1:6">
      <c r="A27" s="31">
        <v>1976</v>
      </c>
      <c r="B27" s="31">
        <v>1.81</v>
      </c>
      <c r="C27" s="31">
        <v>27.03</v>
      </c>
    </row>
    <row r="28" spans="1:6">
      <c r="A28" s="31">
        <v>1977</v>
      </c>
      <c r="B28" s="31">
        <v>1.71</v>
      </c>
      <c r="C28" s="31">
        <v>27.08</v>
      </c>
    </row>
    <row r="29" spans="1:6">
      <c r="A29" s="31">
        <v>1978</v>
      </c>
      <c r="B29" s="31">
        <v>1.66</v>
      </c>
      <c r="C29" s="31">
        <v>26.99</v>
      </c>
    </row>
    <row r="30" spans="1:6">
      <c r="A30" s="31">
        <v>1979</v>
      </c>
      <c r="B30" s="31">
        <v>1.54</v>
      </c>
      <c r="C30" s="31">
        <v>27.02</v>
      </c>
    </row>
    <row r="31" spans="1:6">
      <c r="A31" s="31">
        <v>1980</v>
      </c>
      <c r="B31" s="31">
        <v>1.49</v>
      </c>
      <c r="C31" s="31">
        <v>27.13</v>
      </c>
    </row>
    <row r="32" spans="1:6">
      <c r="A32" s="31">
        <v>1981</v>
      </c>
      <c r="B32" s="31">
        <v>1.46</v>
      </c>
      <c r="C32" s="31">
        <v>27.38</v>
      </c>
    </row>
    <row r="33" spans="1:3">
      <c r="A33" s="31">
        <v>1982</v>
      </c>
      <c r="B33" s="31">
        <v>1.42</v>
      </c>
      <c r="C33" s="31">
        <v>27.27</v>
      </c>
    </row>
    <row r="34" spans="1:3">
      <c r="A34" s="31">
        <v>1983</v>
      </c>
      <c r="B34" s="31">
        <v>1.44</v>
      </c>
      <c r="C34" s="31">
        <v>27.5</v>
      </c>
    </row>
    <row r="35" spans="1:3">
      <c r="A35" s="31">
        <v>1984</v>
      </c>
      <c r="B35" s="31">
        <v>1.31</v>
      </c>
      <c r="C35" s="31">
        <v>27.69</v>
      </c>
    </row>
    <row r="36" spans="1:3">
      <c r="A36" s="31">
        <v>1985</v>
      </c>
      <c r="B36" s="31">
        <v>1.31</v>
      </c>
      <c r="C36" s="31">
        <v>27.93</v>
      </c>
    </row>
    <row r="37" spans="1:3">
      <c r="A37" s="31">
        <v>1986</v>
      </c>
      <c r="B37" s="31">
        <v>1.22</v>
      </c>
      <c r="C37" s="31">
        <v>28.09</v>
      </c>
    </row>
    <row r="38" spans="1:3">
      <c r="A38" s="31">
        <v>1987</v>
      </c>
      <c r="B38" s="31">
        <v>1.18</v>
      </c>
      <c r="C38" s="31">
        <v>28.27</v>
      </c>
    </row>
    <row r="39" spans="1:3">
      <c r="A39" s="31">
        <v>1988</v>
      </c>
      <c r="B39" s="31">
        <v>1.24</v>
      </c>
      <c r="C39" s="31">
        <v>28.5</v>
      </c>
    </row>
    <row r="40" spans="1:3">
      <c r="A40" s="31">
        <v>1989</v>
      </c>
      <c r="B40" s="31">
        <v>1.21</v>
      </c>
      <c r="C40" s="31">
        <v>28.62</v>
      </c>
    </row>
    <row r="41" spans="1:3">
      <c r="A41" s="31">
        <v>1990</v>
      </c>
      <c r="B41" s="31">
        <v>1.17</v>
      </c>
      <c r="C41" s="31">
        <v>28.89</v>
      </c>
    </row>
    <row r="42" spans="1:3">
      <c r="A42" s="31">
        <v>1991</v>
      </c>
      <c r="B42" s="31">
        <v>1.1599999999999999</v>
      </c>
      <c r="C42" s="31">
        <v>29.15</v>
      </c>
    </row>
    <row r="43" spans="1:3">
      <c r="A43" s="31">
        <v>1992</v>
      </c>
      <c r="B43" s="31">
        <v>1.17</v>
      </c>
      <c r="C43" s="31">
        <v>29.63</v>
      </c>
    </row>
    <row r="44" spans="1:3">
      <c r="A44" s="31">
        <v>1993</v>
      </c>
      <c r="B44" s="31">
        <v>1.1100000000000001</v>
      </c>
      <c r="C44" s="31">
        <v>29.62</v>
      </c>
    </row>
    <row r="45" spans="1:3">
      <c r="A45" s="31">
        <v>1994</v>
      </c>
      <c r="B45" s="31">
        <v>1.0900000000000001</v>
      </c>
      <c r="C45" s="31">
        <v>29.77</v>
      </c>
    </row>
    <row r="46" spans="1:3">
      <c r="A46" s="31">
        <v>1995</v>
      </c>
      <c r="B46" s="31">
        <v>1.08</v>
      </c>
      <c r="C46" s="31">
        <v>30.07</v>
      </c>
    </row>
    <row r="47" spans="1:3">
      <c r="A47" s="31">
        <v>1996</v>
      </c>
      <c r="B47" s="31">
        <v>1.0900000000000001</v>
      </c>
      <c r="C47" s="31">
        <v>30.31</v>
      </c>
    </row>
    <row r="48" spans="1:3">
      <c r="A48" s="31">
        <v>1997</v>
      </c>
      <c r="B48" s="31">
        <v>1.1100000000000001</v>
      </c>
      <c r="C48" s="31">
        <v>30.4</v>
      </c>
    </row>
    <row r="49" spans="1:3">
      <c r="A49" s="31">
        <v>1998</v>
      </c>
      <c r="B49" s="31">
        <v>1.1100000000000001</v>
      </c>
      <c r="C49" s="31">
        <v>30.64</v>
      </c>
    </row>
    <row r="50" spans="1:3">
      <c r="A50" s="31">
        <v>1999</v>
      </c>
      <c r="B50" s="31">
        <v>1.1399999999999999</v>
      </c>
      <c r="C50" s="31">
        <v>30.53</v>
      </c>
    </row>
    <row r="51" spans="1:3">
      <c r="A51" s="31">
        <v>2000</v>
      </c>
      <c r="B51" s="31">
        <v>1.17</v>
      </c>
      <c r="C51" s="31">
        <v>30.7</v>
      </c>
    </row>
    <row r="52" spans="1:3">
      <c r="A52" s="31">
        <v>2001</v>
      </c>
      <c r="B52" s="31">
        <v>1.17</v>
      </c>
      <c r="C52" s="31">
        <v>30.63</v>
      </c>
    </row>
    <row r="53" spans="1:3">
      <c r="A53" s="31">
        <v>2002</v>
      </c>
      <c r="B53" s="31">
        <v>1.24</v>
      </c>
      <c r="C53" s="31">
        <v>30.64</v>
      </c>
    </row>
    <row r="54" spans="1:3">
      <c r="A54" s="31">
        <v>2003</v>
      </c>
      <c r="B54" s="31">
        <v>1.23</v>
      </c>
      <c r="C54" s="31">
        <v>30.82</v>
      </c>
    </row>
    <row r="55" spans="1:3">
      <c r="A55" s="31">
        <v>2004</v>
      </c>
      <c r="B55" s="31">
        <v>1.31</v>
      </c>
      <c r="C55" s="31">
        <v>30.65</v>
      </c>
    </row>
    <row r="56" spans="1:3">
      <c r="A56" s="31">
        <v>2005</v>
      </c>
      <c r="B56" s="31">
        <v>1.34</v>
      </c>
      <c r="C56" s="31">
        <v>30.74</v>
      </c>
    </row>
    <row r="57" spans="1:3">
      <c r="A57" s="31">
        <v>2006</v>
      </c>
      <c r="B57" s="31">
        <v>1.36</v>
      </c>
      <c r="C57" s="31">
        <v>30.88</v>
      </c>
    </row>
    <row r="58" spans="1:3">
      <c r="A58" s="31">
        <v>2007</v>
      </c>
      <c r="B58" s="31">
        <v>1.4</v>
      </c>
      <c r="C58" s="31">
        <v>30.99</v>
      </c>
    </row>
    <row r="59" spans="1:3">
      <c r="A59" s="31">
        <v>2008</v>
      </c>
      <c r="B59" s="31">
        <v>1.44</v>
      </c>
      <c r="C59" s="31">
        <v>30.94</v>
      </c>
    </row>
    <row r="60" spans="1:3">
      <c r="A60" s="31">
        <v>2009</v>
      </c>
      <c r="B60" s="31">
        <v>1.38</v>
      </c>
      <c r="C60" s="31">
        <v>31.09</v>
      </c>
    </row>
    <row r="61" spans="1:3">
      <c r="A61" s="31">
        <v>2010</v>
      </c>
      <c r="B61" s="31">
        <v>1.41</v>
      </c>
      <c r="C61" s="31">
        <v>31.04</v>
      </c>
    </row>
    <row r="62" spans="1:3">
      <c r="A62" s="31">
        <v>2011</v>
      </c>
      <c r="B62" s="31">
        <v>1.39</v>
      </c>
      <c r="C62" s="31">
        <v>31.28</v>
      </c>
    </row>
    <row r="63" spans="1:3">
      <c r="A63" s="31">
        <v>2012</v>
      </c>
      <c r="B63" s="31">
        <v>1.39</v>
      </c>
      <c r="C63" s="31">
        <v>31.39</v>
      </c>
    </row>
    <row r="64" spans="1:3">
      <c r="A64" s="31">
        <v>2013</v>
      </c>
      <c r="B64" s="31">
        <v>1.38</v>
      </c>
      <c r="C64" s="31">
        <v>31.37</v>
      </c>
    </row>
    <row r="65" spans="1:3">
      <c r="A65" s="31">
        <v>2014</v>
      </c>
      <c r="B65" s="31">
        <v>1.34</v>
      </c>
      <c r="C65" s="31">
        <v>31.5</v>
      </c>
    </row>
    <row r="66" spans="1:3">
      <c r="A66" s="31">
        <v>2015</v>
      </c>
      <c r="B66" s="31">
        <v>1.29</v>
      </c>
      <c r="C66" s="31">
        <v>31.6</v>
      </c>
    </row>
    <row r="67" spans="1:3">
      <c r="A67" s="31">
        <v>2016</v>
      </c>
      <c r="B67" s="31">
        <v>1.28</v>
      </c>
      <c r="C67" s="31">
        <v>31.81</v>
      </c>
    </row>
    <row r="68" spans="1:3">
      <c r="A68" s="31">
        <v>2017</v>
      </c>
      <c r="B68" s="31">
        <v>1.26</v>
      </c>
      <c r="C68" s="31">
        <v>31.93</v>
      </c>
    </row>
    <row r="69" spans="1:3">
      <c r="A69" s="31">
        <v>2018</v>
      </c>
      <c r="B69" s="31">
        <v>1.22</v>
      </c>
      <c r="C69" s="31">
        <v>31.87</v>
      </c>
    </row>
    <row r="70" spans="1:3">
      <c r="A70" s="31">
        <v>2019</v>
      </c>
      <c r="B70" s="31">
        <v>1.2</v>
      </c>
      <c r="C70" s="31">
        <v>32.119999999999997</v>
      </c>
    </row>
    <row r="71" spans="1:3">
      <c r="A71" s="31">
        <v>2020</v>
      </c>
      <c r="B71" s="31">
        <v>1.1599999999999999</v>
      </c>
      <c r="C71" s="31">
        <v>32.25</v>
      </c>
    </row>
    <row r="72" spans="1:3">
      <c r="A72" s="31">
        <v>2021</v>
      </c>
      <c r="B72" s="31">
        <v>1.18</v>
      </c>
      <c r="C72" s="31">
        <v>32.35</v>
      </c>
    </row>
    <row r="73" spans="1:3">
      <c r="A73" s="31">
        <v>2022</v>
      </c>
      <c r="B73" s="31">
        <v>1.1299999999999999</v>
      </c>
      <c r="C73" s="31">
        <v>32.39</v>
      </c>
    </row>
    <row r="74" spans="1:3">
      <c r="A74" s="31">
        <v>2023</v>
      </c>
      <c r="B74" s="31">
        <v>1.1100000000000001</v>
      </c>
      <c r="C74" s="31">
        <v>32.61</v>
      </c>
    </row>
    <row r="75" spans="1:3">
      <c r="A75" s="31">
        <v>2024</v>
      </c>
      <c r="B75" s="31">
        <v>1.1100000000000001</v>
      </c>
      <c r="C75" s="31">
        <v>32.82</v>
      </c>
    </row>
    <row r="76" spans="1:3">
      <c r="A76" s="31">
        <v>2025</v>
      </c>
      <c r="B76" s="31">
        <v>1.06</v>
      </c>
      <c r="C76" s="31">
        <v>32.57</v>
      </c>
    </row>
    <row r="77" spans="1:3">
      <c r="A77" s="21" t="s">
        <v>147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workbookViewId="0">
      <selection activeCell="I11" sqref="I11"/>
    </sheetView>
  </sheetViews>
  <sheetFormatPr defaultRowHeight="14.4"/>
  <cols>
    <col min="1" max="5" width="7.44140625" style="153" customWidth="1"/>
    <col min="6" max="10" width="8.5546875" style="153" customWidth="1"/>
    <col min="11" max="11" width="8.88671875" style="153" customWidth="1"/>
  </cols>
  <sheetData>
    <row r="2" spans="1:13">
      <c r="A2" s="225" t="s">
        <v>148</v>
      </c>
      <c r="B2" s="227" t="s">
        <v>149</v>
      </c>
      <c r="C2" s="227"/>
      <c r="D2" s="227"/>
      <c r="E2" s="164"/>
      <c r="F2" s="227" t="s">
        <v>150</v>
      </c>
      <c r="G2" s="227"/>
      <c r="H2" s="227"/>
      <c r="I2" s="227"/>
      <c r="J2" s="228" t="s">
        <v>151</v>
      </c>
      <c r="K2" s="150"/>
    </row>
    <row r="3" spans="1:13" ht="48">
      <c r="A3" s="226"/>
      <c r="B3" s="165" t="s">
        <v>114</v>
      </c>
      <c r="C3" s="165" t="s">
        <v>152</v>
      </c>
      <c r="D3" s="165" t="s">
        <v>69</v>
      </c>
      <c r="E3" s="165"/>
      <c r="F3" s="166" t="s">
        <v>153</v>
      </c>
      <c r="G3" s="166" t="s">
        <v>63</v>
      </c>
      <c r="H3" s="166" t="s">
        <v>64</v>
      </c>
      <c r="I3" s="166" t="s">
        <v>154</v>
      </c>
      <c r="J3" s="229"/>
      <c r="K3" s="150"/>
      <c r="M3" s="54" t="s">
        <v>193</v>
      </c>
    </row>
    <row r="4" spans="1:13">
      <c r="A4" s="167">
        <v>1951</v>
      </c>
      <c r="B4" s="168">
        <v>102798</v>
      </c>
      <c r="C4" s="168">
        <v>128612</v>
      </c>
      <c r="D4" s="168">
        <v>231410</v>
      </c>
      <c r="E4" s="168"/>
      <c r="F4" s="168">
        <v>435962</v>
      </c>
      <c r="G4" s="168">
        <v>30530</v>
      </c>
      <c r="H4" s="168">
        <v>20423</v>
      </c>
      <c r="I4" s="168">
        <v>5350</v>
      </c>
      <c r="J4" s="169">
        <v>723675</v>
      </c>
      <c r="K4" s="151"/>
    </row>
    <row r="5" spans="1:13">
      <c r="A5" s="167">
        <v>1961</v>
      </c>
      <c r="B5" s="168">
        <v>69159</v>
      </c>
      <c r="C5" s="168">
        <v>111886</v>
      </c>
      <c r="D5" s="168">
        <v>181045</v>
      </c>
      <c r="E5" s="168"/>
      <c r="F5" s="168">
        <v>460007</v>
      </c>
      <c r="G5" s="168">
        <v>54451</v>
      </c>
      <c r="H5" s="168">
        <v>27420</v>
      </c>
      <c r="I5" s="168">
        <v>7904</v>
      </c>
      <c r="J5" s="169">
        <v>730827</v>
      </c>
      <c r="K5" s="151"/>
      <c r="M5" s="152"/>
    </row>
    <row r="6" spans="1:13">
      <c r="A6" s="167">
        <v>1971</v>
      </c>
      <c r="B6" s="170">
        <v>40563</v>
      </c>
      <c r="C6" s="170">
        <v>236046</v>
      </c>
      <c r="D6" s="170">
        <v>276609</v>
      </c>
      <c r="E6" s="170"/>
      <c r="F6" s="170">
        <v>278349</v>
      </c>
      <c r="G6" s="170">
        <v>97657</v>
      </c>
      <c r="H6" s="170">
        <v>49245</v>
      </c>
      <c r="I6" s="170">
        <v>12413</v>
      </c>
      <c r="J6" s="171">
        <v>714273</v>
      </c>
      <c r="K6" s="151"/>
    </row>
    <row r="7" spans="1:13">
      <c r="A7" s="167">
        <v>1981</v>
      </c>
      <c r="B7" s="170">
        <v>23933</v>
      </c>
      <c r="C7" s="170">
        <v>161419</v>
      </c>
      <c r="D7" s="170">
        <v>185352</v>
      </c>
      <c r="E7" s="170"/>
      <c r="F7" s="170">
        <v>290419</v>
      </c>
      <c r="G7" s="170">
        <v>160861</v>
      </c>
      <c r="H7" s="170">
        <v>97838</v>
      </c>
      <c r="I7" s="170">
        <v>22098</v>
      </c>
      <c r="J7" s="171">
        <v>756568</v>
      </c>
      <c r="K7" s="151"/>
    </row>
    <row r="8" spans="1:13">
      <c r="A8" s="167">
        <v>1991</v>
      </c>
      <c r="B8" s="171">
        <v>14326</v>
      </c>
      <c r="C8" s="171">
        <v>112840</v>
      </c>
      <c r="D8" s="171">
        <v>127166</v>
      </c>
      <c r="E8" s="171"/>
      <c r="F8" s="171">
        <v>250710</v>
      </c>
      <c r="G8" s="171">
        <v>204906</v>
      </c>
      <c r="H8" s="171">
        <v>158212</v>
      </c>
      <c r="I8" s="171">
        <v>31565</v>
      </c>
      <c r="J8" s="171">
        <v>772559</v>
      </c>
      <c r="K8" s="151"/>
    </row>
    <row r="9" spans="1:13">
      <c r="A9" s="167">
        <v>2001</v>
      </c>
      <c r="B9" s="171">
        <v>8724</v>
      </c>
      <c r="C9" s="171">
        <v>87014</v>
      </c>
      <c r="D9" s="171">
        <v>95738</v>
      </c>
      <c r="E9" s="171"/>
      <c r="F9" s="171">
        <v>202632</v>
      </c>
      <c r="G9" s="171">
        <v>201466</v>
      </c>
      <c r="H9" s="171">
        <v>223332</v>
      </c>
      <c r="I9" s="171">
        <v>63527</v>
      </c>
      <c r="J9" s="171">
        <v>786695</v>
      </c>
      <c r="K9" s="151"/>
    </row>
    <row r="10" spans="1:13">
      <c r="A10" s="167">
        <v>2011</v>
      </c>
      <c r="B10" s="171">
        <v>5952</v>
      </c>
      <c r="C10" s="171">
        <v>69440</v>
      </c>
      <c r="D10" s="171">
        <v>75392</v>
      </c>
      <c r="E10" s="171"/>
      <c r="F10" s="171">
        <v>167122</v>
      </c>
      <c r="G10" s="171">
        <v>213821</v>
      </c>
      <c r="H10" s="171">
        <v>276352</v>
      </c>
      <c r="I10" s="171">
        <v>104438</v>
      </c>
      <c r="J10" s="171">
        <v>837125</v>
      </c>
      <c r="K10" s="151"/>
    </row>
    <row r="11" spans="1:13">
      <c r="A11" s="167">
        <v>2021</v>
      </c>
      <c r="B11" s="170">
        <v>3344</v>
      </c>
      <c r="C11" s="170">
        <v>29691</v>
      </c>
      <c r="D11" s="170">
        <v>33035</v>
      </c>
      <c r="E11" s="170"/>
      <c r="F11" s="170">
        <v>118090</v>
      </c>
      <c r="G11" s="170">
        <v>203540</v>
      </c>
      <c r="H11" s="125">
        <v>312830</v>
      </c>
      <c r="I11" s="125">
        <v>135990</v>
      </c>
      <c r="J11" s="170">
        <v>803485</v>
      </c>
      <c r="K11" s="151"/>
    </row>
    <row r="12" spans="1:13">
      <c r="A12" s="172">
        <v>2024</v>
      </c>
      <c r="B12" s="173">
        <v>2959</v>
      </c>
      <c r="C12" s="173">
        <v>26408</v>
      </c>
      <c r="D12" s="173">
        <v>29367</v>
      </c>
      <c r="E12" s="173"/>
      <c r="F12" s="173">
        <v>99271</v>
      </c>
      <c r="G12" s="173">
        <v>195415</v>
      </c>
      <c r="H12" s="211">
        <v>330743</v>
      </c>
      <c r="I12" s="211">
        <v>146704</v>
      </c>
      <c r="J12" s="173">
        <v>801500</v>
      </c>
      <c r="K12" s="151"/>
    </row>
    <row r="13" spans="1:13">
      <c r="A13" s="21"/>
      <c r="B13" s="21"/>
      <c r="C13" s="21"/>
      <c r="D13" s="21"/>
      <c r="E13" s="21"/>
      <c r="F13" s="21"/>
      <c r="G13" s="21"/>
      <c r="H13" s="21"/>
      <c r="I13" s="21"/>
      <c r="J13" s="21"/>
    </row>
    <row r="14" spans="1:13">
      <c r="A14" s="21"/>
      <c r="B14" s="21"/>
      <c r="C14" s="21"/>
      <c r="D14" s="21"/>
      <c r="E14" s="21"/>
      <c r="F14" s="21"/>
      <c r="G14" s="21"/>
      <c r="H14" s="21"/>
      <c r="I14" s="21"/>
      <c r="J14" s="21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M16" s="18" t="s">
        <v>155</v>
      </c>
    </row>
    <row r="17" spans="1:13">
      <c r="A17" s="21"/>
      <c r="B17" s="21"/>
      <c r="C17" s="21"/>
      <c r="D17" s="21"/>
      <c r="E17" s="21"/>
      <c r="F17" s="21"/>
      <c r="G17" s="21"/>
      <c r="H17" s="21"/>
      <c r="I17" s="21"/>
      <c r="J17" s="21"/>
      <c r="M17" s="190" t="s">
        <v>192</v>
      </c>
    </row>
    <row r="18" spans="1:13">
      <c r="A18" s="21"/>
      <c r="B18" s="21"/>
      <c r="C18" s="21"/>
      <c r="D18" s="21"/>
      <c r="E18" s="21"/>
      <c r="F18" s="21"/>
      <c r="G18" s="21"/>
      <c r="H18" s="21"/>
      <c r="I18" s="21"/>
      <c r="J18" s="21"/>
      <c r="M18" s="17"/>
    </row>
    <row r="19" spans="1:13">
      <c r="A19" s="31"/>
      <c r="B19" s="31" t="s">
        <v>114</v>
      </c>
      <c r="C19" s="31" t="s">
        <v>156</v>
      </c>
      <c r="D19" s="31" t="s">
        <v>63</v>
      </c>
      <c r="E19" s="31" t="s">
        <v>64</v>
      </c>
      <c r="F19" s="31" t="s">
        <v>65</v>
      </c>
      <c r="G19" s="21"/>
      <c r="H19" s="21"/>
      <c r="I19" s="21"/>
      <c r="J19" s="21"/>
    </row>
    <row r="20" spans="1:13">
      <c r="A20" s="174">
        <v>1951</v>
      </c>
      <c r="B20" s="175">
        <f>B4*100/$J4</f>
        <v>14.204995336304281</v>
      </c>
      <c r="C20" s="175">
        <f>(C4+F4)*100/$J4</f>
        <v>78.014854734514799</v>
      </c>
      <c r="D20" s="175">
        <f>G4*100/$J4</f>
        <v>4.218744602204028</v>
      </c>
      <c r="E20" s="175">
        <f>H4*100/$J4</f>
        <v>2.82212319065879</v>
      </c>
      <c r="F20" s="175">
        <f>I4*100/$J4</f>
        <v>0.73928213631809858</v>
      </c>
      <c r="G20" s="21"/>
      <c r="H20" s="21"/>
      <c r="I20" s="21"/>
      <c r="J20" s="21"/>
    </row>
    <row r="21" spans="1:13">
      <c r="A21" s="174">
        <v>1961</v>
      </c>
      <c r="B21" s="175">
        <f t="shared" ref="B21:B28" si="0">B5*100/$J5</f>
        <v>9.4631150737452234</v>
      </c>
      <c r="C21" s="175">
        <f t="shared" ref="C21:C28" si="1">(C5+F5)*100/$J5</f>
        <v>78.25285601106691</v>
      </c>
      <c r="D21" s="175">
        <f t="shared" ref="D21:F28" si="2">G5*100/$J5</f>
        <v>7.4506004841090983</v>
      </c>
      <c r="E21" s="175">
        <f t="shared" si="2"/>
        <v>3.7519139276463513</v>
      </c>
      <c r="F21" s="175">
        <f>I5*100/$J5</f>
        <v>1.081514503432413</v>
      </c>
      <c r="G21" s="21"/>
      <c r="H21" s="21"/>
      <c r="I21" s="21"/>
      <c r="J21" s="21"/>
    </row>
    <row r="22" spans="1:13">
      <c r="A22" s="174">
        <v>1971</v>
      </c>
      <c r="B22" s="175">
        <f t="shared" si="0"/>
        <v>5.6789210847953093</v>
      </c>
      <c r="C22" s="175">
        <f t="shared" si="1"/>
        <v>72.016581895157728</v>
      </c>
      <c r="D22" s="175">
        <f t="shared" si="2"/>
        <v>13.672223365575908</v>
      </c>
      <c r="E22" s="175">
        <f t="shared" si="2"/>
        <v>6.8944227207244291</v>
      </c>
      <c r="F22" s="175">
        <f t="shared" si="2"/>
        <v>1.7378509337466206</v>
      </c>
      <c r="G22" s="21"/>
      <c r="H22" s="21"/>
      <c r="I22" s="21"/>
      <c r="J22" s="21"/>
    </row>
    <row r="23" spans="1:13">
      <c r="A23" s="174">
        <v>1981</v>
      </c>
      <c r="B23" s="175">
        <f t="shared" si="0"/>
        <v>3.1633640333717525</v>
      </c>
      <c r="C23" s="175">
        <f t="shared" si="1"/>
        <v>59.722060673990967</v>
      </c>
      <c r="D23" s="175">
        <f t="shared" si="2"/>
        <v>21.26193547704899</v>
      </c>
      <c r="E23" s="175">
        <f t="shared" si="2"/>
        <v>12.931818422137864</v>
      </c>
      <c r="F23" s="175">
        <f t="shared" si="2"/>
        <v>2.9208213934504235</v>
      </c>
      <c r="G23" s="21"/>
      <c r="H23" s="21"/>
      <c r="I23" s="21"/>
      <c r="J23" s="21"/>
    </row>
    <row r="24" spans="1:13">
      <c r="A24" s="174">
        <v>1991</v>
      </c>
      <c r="B24" s="175">
        <f t="shared" si="0"/>
        <v>1.8543567546297435</v>
      </c>
      <c r="C24" s="175">
        <f t="shared" si="1"/>
        <v>47.057894607402154</v>
      </c>
      <c r="D24" s="175">
        <f t="shared" si="2"/>
        <v>26.52302283709076</v>
      </c>
      <c r="E24" s="175">
        <f t="shared" si="2"/>
        <v>20.478953710978708</v>
      </c>
      <c r="F24" s="175">
        <f t="shared" si="2"/>
        <v>4.0857720898986356</v>
      </c>
      <c r="G24" s="21"/>
      <c r="H24" s="21"/>
      <c r="I24" s="21"/>
      <c r="J24" s="21"/>
    </row>
    <row r="25" spans="1:13">
      <c r="A25" s="174">
        <v>2001</v>
      </c>
      <c r="B25" s="175">
        <f t="shared" si="0"/>
        <v>1.1089431100998481</v>
      </c>
      <c r="C25" s="175">
        <f t="shared" si="1"/>
        <v>36.81808070472038</v>
      </c>
      <c r="D25" s="175">
        <f t="shared" si="2"/>
        <v>25.609162381863364</v>
      </c>
      <c r="E25" s="175">
        <f t="shared" si="2"/>
        <v>28.388638544798173</v>
      </c>
      <c r="F25" s="175">
        <f t="shared" si="2"/>
        <v>8.0751752585182306</v>
      </c>
      <c r="G25" s="21"/>
      <c r="H25" s="21"/>
      <c r="I25" s="21"/>
      <c r="J25" s="21"/>
    </row>
    <row r="26" spans="1:13">
      <c r="A26" s="174">
        <v>2011</v>
      </c>
      <c r="B26" s="175">
        <f t="shared" si="0"/>
        <v>0.71100492757951317</v>
      </c>
      <c r="C26" s="175">
        <f t="shared" si="1"/>
        <v>28.258862177094223</v>
      </c>
      <c r="D26" s="175">
        <f t="shared" si="2"/>
        <v>25.542302523517993</v>
      </c>
      <c r="E26" s="175">
        <f t="shared" si="2"/>
        <v>33.012035239659546</v>
      </c>
      <c r="F26" s="175">
        <f t="shared" si="2"/>
        <v>12.475795132148724</v>
      </c>
      <c r="G26" s="21"/>
      <c r="H26" s="21"/>
      <c r="I26" s="21"/>
      <c r="J26" s="21"/>
    </row>
    <row r="27" spans="1:13">
      <c r="A27" s="174">
        <v>2021</v>
      </c>
      <c r="B27" s="175">
        <f t="shared" si="0"/>
        <v>0.41618698544465671</v>
      </c>
      <c r="C27" s="175">
        <f t="shared" si="1"/>
        <v>18.39250266028613</v>
      </c>
      <c r="D27" s="175">
        <f t="shared" si="2"/>
        <v>25.332146835348514</v>
      </c>
      <c r="E27" s="175">
        <f t="shared" si="2"/>
        <v>38.934143138950944</v>
      </c>
      <c r="F27" s="175">
        <f t="shared" si="2"/>
        <v>16.925020379969755</v>
      </c>
      <c r="G27" s="21"/>
      <c r="H27" s="21"/>
      <c r="I27" s="21"/>
      <c r="J27" s="21"/>
    </row>
    <row r="28" spans="1:13">
      <c r="A28" s="174">
        <v>2024</v>
      </c>
      <c r="B28" s="175">
        <f t="shared" si="0"/>
        <v>0.36918278228321899</v>
      </c>
      <c r="C28" s="175">
        <f t="shared" si="1"/>
        <v>15.680474111041796</v>
      </c>
      <c r="D28" s="175">
        <f t="shared" si="2"/>
        <v>24.381160324391765</v>
      </c>
      <c r="E28" s="175">
        <f t="shared" si="2"/>
        <v>41.265502183406113</v>
      </c>
      <c r="F28" s="175">
        <f t="shared" si="2"/>
        <v>18.303680598877104</v>
      </c>
      <c r="G28" s="21"/>
      <c r="H28" s="21"/>
      <c r="I28" s="21"/>
      <c r="J28" s="21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D1" zoomScaleNormal="100" workbookViewId="0">
      <selection activeCell="K26" sqref="K26:K27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4"/>
      <c r="B3" s="19"/>
      <c r="C3" s="19"/>
      <c r="D3" s="19"/>
      <c r="E3" s="19"/>
      <c r="F3" s="19"/>
      <c r="G3" s="19"/>
      <c r="H3" s="19"/>
      <c r="I3" s="19"/>
    </row>
    <row r="4" spans="1:11">
      <c r="A4" s="31"/>
      <c r="B4" s="230" t="s">
        <v>157</v>
      </c>
      <c r="C4" s="231"/>
      <c r="D4" s="232"/>
      <c r="E4" s="91"/>
      <c r="F4" s="233" t="s">
        <v>158</v>
      </c>
      <c r="G4" s="234"/>
      <c r="H4" s="235"/>
      <c r="I4" s="177"/>
    </row>
    <row r="5" spans="1:11" ht="36">
      <c r="A5" s="178" t="s">
        <v>159</v>
      </c>
      <c r="B5" s="22" t="s">
        <v>160</v>
      </c>
      <c r="C5" s="22" t="s">
        <v>161</v>
      </c>
      <c r="D5" s="22" t="s">
        <v>162</v>
      </c>
      <c r="E5" s="22"/>
      <c r="F5" s="22" t="s">
        <v>163</v>
      </c>
      <c r="G5" s="22" t="s">
        <v>164</v>
      </c>
      <c r="H5" s="22" t="s">
        <v>161</v>
      </c>
      <c r="I5" s="179"/>
    </row>
    <row r="6" spans="1:11">
      <c r="A6" s="55">
        <v>1961</v>
      </c>
      <c r="B6" s="180">
        <v>78.412999999999997</v>
      </c>
      <c r="C6" s="180">
        <v>68.057000000000002</v>
      </c>
      <c r="D6" s="180">
        <v>56.991999999999997</v>
      </c>
      <c r="E6" s="91"/>
      <c r="F6" s="181">
        <v>570.58000000000004</v>
      </c>
      <c r="G6" s="182">
        <v>780.67</v>
      </c>
      <c r="H6" s="182">
        <v>702.07</v>
      </c>
      <c r="I6" s="183"/>
      <c r="K6" s="10" t="s">
        <v>194</v>
      </c>
    </row>
    <row r="7" spans="1:11">
      <c r="A7" s="55">
        <v>1970</v>
      </c>
      <c r="B7" s="180">
        <v>62.267000000000003</v>
      </c>
      <c r="C7" s="180">
        <v>55.424999999999997</v>
      </c>
      <c r="D7" s="180">
        <v>48.634</v>
      </c>
      <c r="E7" s="184"/>
      <c r="F7" s="181">
        <v>420.7</v>
      </c>
      <c r="G7" s="182">
        <v>729.89</v>
      </c>
      <c r="H7" s="182">
        <v>658.87</v>
      </c>
      <c r="I7" s="183"/>
    </row>
    <row r="8" spans="1:11">
      <c r="A8" s="55">
        <v>1982</v>
      </c>
      <c r="B8" s="180">
        <v>61.170999999999999</v>
      </c>
      <c r="C8" s="180">
        <v>55.713000000000001</v>
      </c>
      <c r="D8" s="180">
        <v>36.924999999999997</v>
      </c>
      <c r="E8" s="184"/>
      <c r="F8" s="181">
        <v>418.25</v>
      </c>
      <c r="G8" s="182">
        <v>706.39</v>
      </c>
      <c r="H8" s="182">
        <v>591.80999999999995</v>
      </c>
      <c r="I8" s="183"/>
    </row>
    <row r="9" spans="1:11">
      <c r="A9" s="55">
        <v>1990</v>
      </c>
      <c r="B9" s="180">
        <v>58.551000000000002</v>
      </c>
      <c r="C9" s="180">
        <v>53.927</v>
      </c>
      <c r="D9" s="180">
        <v>32.213999999999999</v>
      </c>
      <c r="E9" s="184"/>
      <c r="F9" s="181">
        <v>396.18</v>
      </c>
      <c r="G9" s="182">
        <v>685.06</v>
      </c>
      <c r="H9" s="182">
        <v>552.35</v>
      </c>
      <c r="I9" s="183"/>
    </row>
    <row r="10" spans="1:11">
      <c r="A10" s="55">
        <v>2000</v>
      </c>
      <c r="B10" s="185">
        <v>57.152999999999999</v>
      </c>
      <c r="C10" s="180">
        <v>49.658000000000001</v>
      </c>
      <c r="D10" s="180">
        <v>25.565000000000001</v>
      </c>
      <c r="E10" s="184"/>
      <c r="F10" s="181">
        <v>367.14</v>
      </c>
      <c r="G10" s="182">
        <v>642.49</v>
      </c>
      <c r="H10" s="182">
        <v>465.35</v>
      </c>
      <c r="I10" s="183"/>
    </row>
    <row r="11" spans="1:11">
      <c r="A11" s="55">
        <v>2010</v>
      </c>
      <c r="B11" s="185">
        <v>36.244</v>
      </c>
      <c r="C11" s="185">
        <v>33.289000000000001</v>
      </c>
      <c r="D11" s="185">
        <v>5.0090000000000003</v>
      </c>
      <c r="E11" s="186"/>
      <c r="F11" s="181">
        <v>326.87</v>
      </c>
      <c r="G11" s="182">
        <v>536.66999999999996</v>
      </c>
      <c r="H11" s="182">
        <v>456.01</v>
      </c>
      <c r="I11" s="183"/>
    </row>
    <row r="12" spans="1:11">
      <c r="A12" s="55">
        <v>2020</v>
      </c>
      <c r="B12" s="180">
        <v>26.956</v>
      </c>
      <c r="C12" s="180">
        <v>22.445</v>
      </c>
      <c r="D12" s="187">
        <v>8.6029999999999998</v>
      </c>
      <c r="E12" s="188"/>
      <c r="F12" s="181">
        <v>295.16000000000003</v>
      </c>
      <c r="G12" s="182">
        <v>475.83</v>
      </c>
      <c r="H12" s="182">
        <v>336.94</v>
      </c>
      <c r="I12" s="183"/>
    </row>
    <row r="13" spans="1:11">
      <c r="A13" s="21"/>
      <c r="B13" s="21"/>
      <c r="C13" s="21"/>
      <c r="D13" s="21"/>
      <c r="E13" s="21"/>
      <c r="F13" s="21"/>
      <c r="G13" s="21"/>
      <c r="H13" s="21"/>
      <c r="I13" s="183"/>
    </row>
    <row r="14" spans="1:11">
      <c r="A14" s="21"/>
      <c r="B14" s="21"/>
      <c r="C14" s="21"/>
      <c r="D14" s="21"/>
      <c r="E14" s="21"/>
      <c r="F14" s="21"/>
      <c r="G14" s="21"/>
      <c r="H14" s="21"/>
      <c r="I14" s="183"/>
    </row>
    <row r="15" spans="1:11" ht="36">
      <c r="A15" s="178" t="s">
        <v>159</v>
      </c>
      <c r="B15" s="22" t="s">
        <v>166</v>
      </c>
      <c r="C15" s="22" t="s">
        <v>161</v>
      </c>
      <c r="D15" s="22" t="s">
        <v>162</v>
      </c>
      <c r="E15" s="178" t="s">
        <v>159</v>
      </c>
      <c r="F15" s="22" t="s">
        <v>167</v>
      </c>
      <c r="G15" s="31"/>
      <c r="H15" s="22" t="s">
        <v>168</v>
      </c>
      <c r="I15" s="22" t="s">
        <v>169</v>
      </c>
    </row>
    <row r="16" spans="1:11">
      <c r="A16" s="55">
        <v>1961</v>
      </c>
      <c r="B16" s="189">
        <v>78.412999999999997</v>
      </c>
      <c r="C16" s="189">
        <v>68.057000000000002</v>
      </c>
      <c r="D16" s="189">
        <v>56.991999999999997</v>
      </c>
      <c r="E16" s="55">
        <v>1961</v>
      </c>
      <c r="F16" s="189">
        <f>+F6</f>
        <v>570.58000000000004</v>
      </c>
      <c r="G16" s="189">
        <f>+G6</f>
        <v>780.67</v>
      </c>
      <c r="H16" s="176">
        <f>+G16-F16</f>
        <v>210.08999999999992</v>
      </c>
      <c r="I16" s="189">
        <f t="shared" ref="I16:I22" si="0">+H6</f>
        <v>702.07</v>
      </c>
    </row>
    <row r="17" spans="1:11">
      <c r="A17" s="55">
        <v>1970</v>
      </c>
      <c r="B17" s="189">
        <v>62.267000000000003</v>
      </c>
      <c r="C17" s="189">
        <v>55.424999999999997</v>
      </c>
      <c r="D17" s="189">
        <v>48.634</v>
      </c>
      <c r="E17" s="55">
        <v>1970</v>
      </c>
      <c r="F17" s="189">
        <f t="shared" ref="F17:G22" si="1">+F7</f>
        <v>420.7</v>
      </c>
      <c r="G17" s="189">
        <f t="shared" si="1"/>
        <v>729.89</v>
      </c>
      <c r="H17" s="176">
        <f t="shared" ref="H17:H22" si="2">+G17-F17</f>
        <v>309.19</v>
      </c>
      <c r="I17" s="189">
        <f t="shared" si="0"/>
        <v>658.87</v>
      </c>
    </row>
    <row r="18" spans="1:11">
      <c r="A18" s="55">
        <v>1982</v>
      </c>
      <c r="B18" s="189">
        <v>61.170999999999999</v>
      </c>
      <c r="C18" s="189">
        <v>55.713000000000001</v>
      </c>
      <c r="D18" s="189">
        <v>36.924999999999997</v>
      </c>
      <c r="E18" s="55">
        <v>1982</v>
      </c>
      <c r="F18" s="189">
        <f t="shared" si="1"/>
        <v>418.25</v>
      </c>
      <c r="G18" s="189">
        <f t="shared" si="1"/>
        <v>706.39</v>
      </c>
      <c r="H18" s="176">
        <f t="shared" si="2"/>
        <v>288.14</v>
      </c>
      <c r="I18" s="189">
        <f t="shared" si="0"/>
        <v>591.80999999999995</v>
      </c>
    </row>
    <row r="19" spans="1:11">
      <c r="A19" s="55">
        <v>1990</v>
      </c>
      <c r="B19" s="189">
        <v>58.551000000000002</v>
      </c>
      <c r="C19" s="189">
        <v>53.927</v>
      </c>
      <c r="D19" s="189">
        <v>32.213999999999999</v>
      </c>
      <c r="E19" s="55">
        <v>1990</v>
      </c>
      <c r="F19" s="189">
        <f t="shared" si="1"/>
        <v>396.18</v>
      </c>
      <c r="G19" s="189">
        <f t="shared" si="1"/>
        <v>685.06</v>
      </c>
      <c r="H19" s="176">
        <f t="shared" si="2"/>
        <v>288.87999999999994</v>
      </c>
      <c r="I19" s="189">
        <f t="shared" si="0"/>
        <v>552.35</v>
      </c>
    </row>
    <row r="20" spans="1:11">
      <c r="A20" s="55">
        <v>2000</v>
      </c>
      <c r="B20" s="189">
        <v>57.152999999999999</v>
      </c>
      <c r="C20" s="189">
        <v>49.658000000000001</v>
      </c>
      <c r="D20" s="189">
        <v>25.565000000000001</v>
      </c>
      <c r="E20" s="55">
        <v>2000</v>
      </c>
      <c r="F20" s="189">
        <f t="shared" si="1"/>
        <v>367.14</v>
      </c>
      <c r="G20" s="189">
        <f t="shared" si="1"/>
        <v>642.49</v>
      </c>
      <c r="H20" s="176">
        <f t="shared" si="2"/>
        <v>275.35000000000002</v>
      </c>
      <c r="I20" s="189">
        <f t="shared" si="0"/>
        <v>465.35</v>
      </c>
    </row>
    <row r="21" spans="1:11">
      <c r="A21" s="55">
        <v>2010</v>
      </c>
      <c r="B21" s="189">
        <v>36.244</v>
      </c>
      <c r="C21" s="189">
        <v>33.289000000000001</v>
      </c>
      <c r="D21" s="189">
        <v>5.0090000000000003</v>
      </c>
      <c r="E21" s="55">
        <v>2010</v>
      </c>
      <c r="F21" s="189">
        <f t="shared" si="1"/>
        <v>326.87</v>
      </c>
      <c r="G21" s="189">
        <f t="shared" si="1"/>
        <v>536.66999999999996</v>
      </c>
      <c r="H21" s="176">
        <f t="shared" si="2"/>
        <v>209.79999999999995</v>
      </c>
      <c r="I21" s="189">
        <f t="shared" si="0"/>
        <v>456.01</v>
      </c>
    </row>
    <row r="22" spans="1:11">
      <c r="A22" s="55">
        <v>2020</v>
      </c>
      <c r="B22" s="189">
        <v>26.956</v>
      </c>
      <c r="C22" s="189">
        <v>22.445</v>
      </c>
      <c r="D22" s="189">
        <v>8.6029999999999998</v>
      </c>
      <c r="E22" s="55">
        <v>2020</v>
      </c>
      <c r="F22" s="189">
        <f t="shared" si="1"/>
        <v>295.16000000000003</v>
      </c>
      <c r="G22" s="189">
        <f t="shared" si="1"/>
        <v>475.83</v>
      </c>
      <c r="H22" s="176">
        <f t="shared" si="2"/>
        <v>180.66999999999996</v>
      </c>
      <c r="I22" s="189">
        <f t="shared" si="0"/>
        <v>336.94</v>
      </c>
    </row>
    <row r="23" spans="1:11">
      <c r="I23" s="155"/>
    </row>
    <row r="24" spans="1:11">
      <c r="I24" s="155"/>
    </row>
    <row r="25" spans="1:11">
      <c r="I25" s="155"/>
      <c r="K25" s="18" t="s">
        <v>170</v>
      </c>
    </row>
    <row r="26" spans="1:11">
      <c r="I26" s="155"/>
      <c r="K26" s="190" t="s">
        <v>171</v>
      </c>
    </row>
    <row r="27" spans="1:11">
      <c r="I27" s="155"/>
      <c r="K27" s="190" t="s">
        <v>172</v>
      </c>
    </row>
  </sheetData>
  <mergeCells count="2">
    <mergeCell ref="B4:D4"/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5"/>
  <sheetViews>
    <sheetView zoomScaleNormal="100" workbookViewId="0">
      <selection activeCell="L32" sqref="L32"/>
    </sheetView>
  </sheetViews>
  <sheetFormatPr defaultRowHeight="14.4"/>
  <sheetData>
    <row r="2" spans="1:8">
      <c r="B2" t="s">
        <v>201</v>
      </c>
      <c r="H2" s="54" t="s">
        <v>237</v>
      </c>
    </row>
    <row r="3" spans="1:8">
      <c r="A3" s="202"/>
      <c r="B3" s="202" t="s">
        <v>67</v>
      </c>
      <c r="C3" s="202" t="s">
        <v>68</v>
      </c>
      <c r="D3" s="202" t="s">
        <v>69</v>
      </c>
    </row>
    <row r="4" spans="1:8">
      <c r="A4" s="203">
        <v>1977</v>
      </c>
      <c r="B4" s="204">
        <v>74.2</v>
      </c>
      <c r="C4" s="204">
        <v>34.5</v>
      </c>
      <c r="D4" s="204">
        <v>54.2</v>
      </c>
    </row>
    <row r="5" spans="1:8">
      <c r="A5" s="203">
        <v>1978</v>
      </c>
      <c r="B5" s="204">
        <v>74.5</v>
      </c>
      <c r="C5" s="204">
        <v>33</v>
      </c>
      <c r="D5" s="204">
        <v>53.6</v>
      </c>
    </row>
    <row r="6" spans="1:8">
      <c r="A6" s="203">
        <v>1979</v>
      </c>
      <c r="B6" s="204">
        <v>73.3</v>
      </c>
      <c r="C6" s="204">
        <v>32.700000000000003</v>
      </c>
      <c r="D6" s="204">
        <v>53</v>
      </c>
    </row>
    <row r="7" spans="1:8">
      <c r="A7" s="203">
        <v>1980</v>
      </c>
      <c r="B7" s="204">
        <v>74.900000000000006</v>
      </c>
      <c r="C7" s="204">
        <v>34.9</v>
      </c>
      <c r="D7" s="204">
        <v>54.7</v>
      </c>
    </row>
    <row r="8" spans="1:8">
      <c r="A8" s="205">
        <v>1981</v>
      </c>
      <c r="B8" s="204">
        <v>73.8</v>
      </c>
      <c r="C8" s="204">
        <v>34.299999999999997</v>
      </c>
      <c r="D8" s="204">
        <v>54</v>
      </c>
    </row>
    <row r="9" spans="1:8">
      <c r="A9" s="203">
        <v>1982</v>
      </c>
      <c r="B9" s="204">
        <v>72.599999999999994</v>
      </c>
      <c r="C9" s="204">
        <v>33.6</v>
      </c>
      <c r="D9" s="204">
        <v>52.9</v>
      </c>
    </row>
    <row r="10" spans="1:8">
      <c r="A10" s="203">
        <v>1983</v>
      </c>
      <c r="B10" s="204">
        <v>72.099999999999994</v>
      </c>
      <c r="C10" s="204">
        <v>34.1</v>
      </c>
      <c r="D10" s="204">
        <v>52.8</v>
      </c>
    </row>
    <row r="11" spans="1:8">
      <c r="A11" s="203">
        <v>1984</v>
      </c>
      <c r="B11" s="204">
        <v>69.5</v>
      </c>
      <c r="C11" s="204">
        <v>34.700000000000003</v>
      </c>
      <c r="D11" s="204">
        <v>51.8</v>
      </c>
    </row>
    <row r="12" spans="1:8">
      <c r="A12" s="203">
        <v>1985</v>
      </c>
      <c r="B12" s="204">
        <v>69.2</v>
      </c>
      <c r="C12" s="204">
        <v>32.9</v>
      </c>
      <c r="D12" s="204">
        <v>50.8</v>
      </c>
    </row>
    <row r="13" spans="1:8">
      <c r="A13" s="203">
        <v>1986</v>
      </c>
      <c r="B13" s="204">
        <v>70.400000000000006</v>
      </c>
      <c r="C13" s="204">
        <v>34</v>
      </c>
      <c r="D13" s="204">
        <v>51.9</v>
      </c>
    </row>
    <row r="14" spans="1:8">
      <c r="A14" s="203">
        <v>1987</v>
      </c>
      <c r="B14" s="204">
        <v>69.599999999999994</v>
      </c>
      <c r="C14" s="204">
        <v>35.299999999999997</v>
      </c>
      <c r="D14" s="204">
        <v>52.3</v>
      </c>
    </row>
    <row r="15" spans="1:8">
      <c r="A15" s="203">
        <v>1988</v>
      </c>
      <c r="B15" s="204">
        <v>70.099999999999994</v>
      </c>
      <c r="C15" s="204">
        <v>38.4</v>
      </c>
      <c r="D15" s="204">
        <v>54.2</v>
      </c>
    </row>
    <row r="16" spans="1:8">
      <c r="A16" s="203">
        <v>1989</v>
      </c>
      <c r="B16" s="204">
        <v>69.400000000000006</v>
      </c>
      <c r="C16" s="204">
        <v>37.700000000000003</v>
      </c>
      <c r="D16" s="204">
        <v>53.6</v>
      </c>
    </row>
    <row r="17" spans="1:24">
      <c r="A17" s="203">
        <v>1990</v>
      </c>
      <c r="B17" s="204">
        <v>69.400000000000006</v>
      </c>
      <c r="C17" s="204">
        <v>37.700000000000003</v>
      </c>
      <c r="D17" s="204">
        <v>53.5</v>
      </c>
    </row>
    <row r="18" spans="1:24">
      <c r="A18" s="205">
        <v>1991</v>
      </c>
      <c r="B18" s="204">
        <v>70.400000000000006</v>
      </c>
      <c r="C18" s="204">
        <v>40.299999999999997</v>
      </c>
      <c r="D18" s="204">
        <v>55.3</v>
      </c>
    </row>
    <row r="19" spans="1:24">
      <c r="A19" s="203" t="s">
        <v>202</v>
      </c>
      <c r="B19" s="204">
        <v>67.599999999999994</v>
      </c>
      <c r="C19" s="204">
        <v>40.4</v>
      </c>
      <c r="D19" s="204">
        <v>53.9</v>
      </c>
    </row>
    <row r="20" spans="1:24">
      <c r="A20" s="206">
        <v>1993</v>
      </c>
      <c r="B20" s="204">
        <v>71</v>
      </c>
      <c r="C20" s="204">
        <v>46.9</v>
      </c>
      <c r="D20" s="204">
        <v>58.9</v>
      </c>
    </row>
    <row r="21" spans="1:24">
      <c r="A21" s="206">
        <v>1994</v>
      </c>
      <c r="B21" s="204">
        <v>70.3</v>
      </c>
      <c r="C21" s="204">
        <v>45.3</v>
      </c>
      <c r="D21" s="204">
        <v>57.7</v>
      </c>
      <c r="H21" s="200" t="s">
        <v>203</v>
      </c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  <c r="V21" s="201"/>
      <c r="W21" s="201"/>
      <c r="X21" s="201"/>
    </row>
    <row r="22" spans="1:24">
      <c r="A22" s="206">
        <v>1995</v>
      </c>
      <c r="B22" s="204">
        <v>68.7</v>
      </c>
      <c r="C22" s="204">
        <v>45.1</v>
      </c>
      <c r="D22" s="204">
        <v>56.9</v>
      </c>
      <c r="H22" s="236" t="s">
        <v>204</v>
      </c>
      <c r="I22" s="236"/>
      <c r="J22" s="236"/>
      <c r="K22" s="236"/>
      <c r="L22" s="236"/>
      <c r="M22" s="236"/>
      <c r="N22" s="236"/>
      <c r="O22" s="237"/>
      <c r="P22" s="237"/>
      <c r="Q22" s="237"/>
      <c r="R22" s="237"/>
      <c r="S22" s="237"/>
      <c r="T22" s="237"/>
      <c r="U22" s="237"/>
      <c r="V22" s="237"/>
      <c r="W22" s="237"/>
      <c r="X22" s="237"/>
    </row>
    <row r="23" spans="1:24">
      <c r="A23" s="206">
        <v>1996</v>
      </c>
      <c r="B23" s="204">
        <v>68.099999999999994</v>
      </c>
      <c r="C23" s="204">
        <v>46.6</v>
      </c>
      <c r="D23" s="204">
        <v>57.3</v>
      </c>
    </row>
    <row r="24" spans="1:24">
      <c r="A24" s="206">
        <v>1997</v>
      </c>
      <c r="B24" s="204">
        <v>67.900000000000006</v>
      </c>
      <c r="C24" s="204">
        <v>47.6</v>
      </c>
      <c r="D24" s="204">
        <v>57.7</v>
      </c>
    </row>
    <row r="25" spans="1:24">
      <c r="A25" s="206">
        <v>1998</v>
      </c>
      <c r="B25" s="204">
        <v>67.7</v>
      </c>
      <c r="C25" s="204">
        <v>49</v>
      </c>
      <c r="D25" s="204">
        <v>58.3</v>
      </c>
    </row>
    <row r="26" spans="1:24">
      <c r="A26" s="206">
        <v>1999</v>
      </c>
      <c r="B26" s="204">
        <v>70.099999999999994</v>
      </c>
      <c r="C26" s="204">
        <v>51.6</v>
      </c>
      <c r="D26" s="204">
        <v>60.8</v>
      </c>
    </row>
    <row r="27" spans="1:24">
      <c r="A27" s="206">
        <v>2000</v>
      </c>
      <c r="B27" s="204">
        <v>71.2</v>
      </c>
      <c r="C27" s="204">
        <v>54.1</v>
      </c>
      <c r="D27" s="204">
        <v>62.6</v>
      </c>
    </row>
    <row r="28" spans="1:24">
      <c r="A28" s="207">
        <v>2001</v>
      </c>
      <c r="B28" s="204">
        <v>70.900000000000006</v>
      </c>
      <c r="C28" s="204">
        <v>55.6</v>
      </c>
      <c r="D28" s="204">
        <v>63.2</v>
      </c>
    </row>
    <row r="29" spans="1:24">
      <c r="A29" s="206">
        <v>2002</v>
      </c>
      <c r="B29" s="204">
        <v>69.7</v>
      </c>
      <c r="C29" s="204">
        <v>54.9</v>
      </c>
      <c r="D29" s="204">
        <v>62.3</v>
      </c>
    </row>
    <row r="30" spans="1:24">
      <c r="A30" s="206">
        <v>2003</v>
      </c>
      <c r="B30" s="204">
        <v>70.099999999999994</v>
      </c>
      <c r="C30" s="204">
        <v>51.9</v>
      </c>
      <c r="D30" s="204">
        <v>61</v>
      </c>
    </row>
    <row r="31" spans="1:24">
      <c r="A31" s="206" t="s">
        <v>205</v>
      </c>
      <c r="B31" s="204">
        <v>71.2</v>
      </c>
      <c r="C31" s="204">
        <v>51.6</v>
      </c>
      <c r="D31" s="204">
        <v>61.4</v>
      </c>
    </row>
    <row r="32" spans="1:24">
      <c r="A32" s="206">
        <v>2005</v>
      </c>
      <c r="B32" s="204">
        <v>72.099999999999994</v>
      </c>
      <c r="C32" s="204">
        <v>51.2</v>
      </c>
      <c r="D32" s="204">
        <v>61.6</v>
      </c>
    </row>
    <row r="33" spans="1:4">
      <c r="A33" s="206">
        <v>2006</v>
      </c>
      <c r="B33" s="204">
        <v>72</v>
      </c>
      <c r="C33" s="204">
        <v>53.7</v>
      </c>
      <c r="D33" s="204">
        <v>62.8</v>
      </c>
    </row>
    <row r="34" spans="1:4">
      <c r="A34" s="206">
        <v>2007</v>
      </c>
      <c r="B34" s="204">
        <v>73.7</v>
      </c>
      <c r="C34" s="204">
        <v>55.6</v>
      </c>
      <c r="D34" s="204">
        <v>64.599999999999994</v>
      </c>
    </row>
    <row r="35" spans="1:4">
      <c r="A35" s="206">
        <v>2008</v>
      </c>
      <c r="B35" s="204">
        <v>74.099999999999994</v>
      </c>
      <c r="C35" s="204">
        <v>56.7</v>
      </c>
      <c r="D35" s="204">
        <v>65.3</v>
      </c>
    </row>
    <row r="36" spans="1:4">
      <c r="A36" s="206">
        <v>2009</v>
      </c>
      <c r="B36" s="204">
        <v>72.599999999999994</v>
      </c>
      <c r="C36" s="204">
        <v>53.3</v>
      </c>
      <c r="D36" s="204">
        <v>62.9</v>
      </c>
    </row>
    <row r="37" spans="1:4">
      <c r="A37" s="206">
        <v>2010</v>
      </c>
      <c r="B37" s="204">
        <v>72.5</v>
      </c>
      <c r="C37" s="204">
        <v>53</v>
      </c>
      <c r="D37" s="204">
        <v>62.6</v>
      </c>
    </row>
    <row r="38" spans="1:4">
      <c r="A38" s="208" t="s">
        <v>206</v>
      </c>
      <c r="B38" s="204">
        <v>71.400000000000006</v>
      </c>
      <c r="C38" s="204">
        <v>53.4</v>
      </c>
      <c r="D38" s="204">
        <v>62.2</v>
      </c>
    </row>
    <row r="39" spans="1:4">
      <c r="A39" s="209" t="s">
        <v>207</v>
      </c>
      <c r="B39" s="204">
        <v>69.900000000000006</v>
      </c>
      <c r="C39" s="204">
        <v>53.3</v>
      </c>
      <c r="D39" s="204">
        <v>61.5</v>
      </c>
    </row>
    <row r="40" spans="1:4">
      <c r="A40" s="209" t="s">
        <v>208</v>
      </c>
      <c r="B40" s="204">
        <v>68.400000000000006</v>
      </c>
      <c r="C40" s="204">
        <v>53.7</v>
      </c>
      <c r="D40" s="204">
        <v>60.9</v>
      </c>
    </row>
    <row r="41" spans="1:4">
      <c r="A41" s="209" t="s">
        <v>209</v>
      </c>
      <c r="B41" s="204">
        <v>68.7</v>
      </c>
      <c r="C41" s="204">
        <v>53.6</v>
      </c>
      <c r="D41" s="204">
        <v>61</v>
      </c>
    </row>
    <row r="42" spans="1:4">
      <c r="A42" s="209" t="s">
        <v>210</v>
      </c>
      <c r="B42" s="204">
        <v>71.099999999999994</v>
      </c>
      <c r="C42" s="204">
        <v>55.3</v>
      </c>
      <c r="D42" s="204">
        <v>63.1</v>
      </c>
    </row>
    <row r="43" spans="1:4">
      <c r="A43" s="209" t="s">
        <v>211</v>
      </c>
      <c r="B43" s="204">
        <v>70.506464326494537</v>
      </c>
      <c r="C43" s="204">
        <v>55.208029119090519</v>
      </c>
      <c r="D43" s="204">
        <v>62.728602779809805</v>
      </c>
    </row>
    <row r="44" spans="1:4">
      <c r="A44" s="209" t="s">
        <v>212</v>
      </c>
      <c r="B44" s="210">
        <v>71.031933767001775</v>
      </c>
      <c r="C44" s="210">
        <v>55.104964737149388</v>
      </c>
      <c r="D44" s="210">
        <v>62.943270474343734</v>
      </c>
    </row>
    <row r="45" spans="1:4">
      <c r="A45" s="209" t="s">
        <v>213</v>
      </c>
      <c r="B45" s="204">
        <v>71.172037000000003</v>
      </c>
      <c r="C45" s="204">
        <v>54.609527</v>
      </c>
      <c r="D45" s="204">
        <v>62.781385999999998</v>
      </c>
    </row>
    <row r="46" spans="1:4">
      <c r="A46" s="209" t="s">
        <v>214</v>
      </c>
      <c r="B46" s="204">
        <v>71.419368000000006</v>
      </c>
      <c r="C46" s="204">
        <v>57.774244000000003</v>
      </c>
      <c r="D46" s="204">
        <v>64.517030000000005</v>
      </c>
    </row>
    <row r="47" spans="1:4">
      <c r="A47" s="209" t="s">
        <v>215</v>
      </c>
      <c r="B47" s="204">
        <v>69.628855000000001</v>
      </c>
      <c r="C47" s="204">
        <v>56.327986000000003</v>
      </c>
      <c r="D47" s="204">
        <v>62.905648999999997</v>
      </c>
    </row>
    <row r="48" spans="1:4">
      <c r="A48" s="209" t="s">
        <v>216</v>
      </c>
      <c r="B48" s="204">
        <v>71.369696000000005</v>
      </c>
      <c r="C48" s="204">
        <v>57.603642000000001</v>
      </c>
      <c r="D48" s="204">
        <v>64.415710000000004</v>
      </c>
    </row>
    <row r="49" spans="1:4">
      <c r="A49" s="209" t="s">
        <v>217</v>
      </c>
      <c r="B49" s="204">
        <v>71.773679000000001</v>
      </c>
      <c r="C49" s="204">
        <v>58.074044000000001</v>
      </c>
      <c r="D49" s="204">
        <v>64.854641999999998</v>
      </c>
    </row>
    <row r="50" spans="1:4">
      <c r="A50" s="209" t="s">
        <v>218</v>
      </c>
      <c r="B50" s="204">
        <v>74.342971000000006</v>
      </c>
      <c r="C50" s="204">
        <v>58.755071000000001</v>
      </c>
      <c r="D50" s="204">
        <v>66.486458999999996</v>
      </c>
    </row>
    <row r="51" spans="1:4">
      <c r="A51" s="209" t="s">
        <v>219</v>
      </c>
      <c r="B51" s="204">
        <v>74.597645</v>
      </c>
      <c r="C51" s="204">
        <v>61.530410000000003</v>
      </c>
      <c r="D51" s="204">
        <v>68.015375000000006</v>
      </c>
    </row>
    <row r="52" spans="1:4">
      <c r="A52" s="209" t="s">
        <v>220</v>
      </c>
      <c r="B52" s="204">
        <v>75.290093999999996</v>
      </c>
      <c r="C52" s="204">
        <v>62.994765000000001</v>
      </c>
      <c r="D52" s="204">
        <v>69.111832000000007</v>
      </c>
    </row>
    <row r="55" spans="1:4">
      <c r="B55" s="5"/>
      <c r="C55" s="5"/>
      <c r="D55" s="5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16499C-2BC7-421E-8F99-093E0A28BD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3a1ff754-36f3-4d66-bfea-29f5a64ff94e"/>
    <ds:schemaRef ds:uri="633c7600-75e8-4485-bf3a-2b882dd4d97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2026-10-15T07:24:59Z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