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.xml" ContentType="application/vnd.openxmlformats-officedocument.themeOverrid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5440" windowHeight="15276" tabRatio="599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definedNames>
    <definedName name="_Order1" hidden="1">0</definedName>
    <definedName name="AVAR37" localSheetId="11">#REF!</definedName>
    <definedName name="AVAR37" localSheetId="3">#REF!</definedName>
    <definedName name="AVAR37" localSheetId="5">#REF!</definedName>
    <definedName name="AVAR37" localSheetId="7">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#REF!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#REF!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#REF!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75" l="1"/>
  <c r="G22" i="75"/>
  <c r="F22" i="75"/>
  <c r="I21" i="75"/>
  <c r="G21" i="75"/>
  <c r="F21" i="75"/>
  <c r="I20" i="75"/>
  <c r="G20" i="75"/>
  <c r="F20" i="75"/>
  <c r="I19" i="75"/>
  <c r="G19" i="75"/>
  <c r="F19" i="75"/>
  <c r="I18" i="75"/>
  <c r="G18" i="75"/>
  <c r="F18" i="75"/>
  <c r="I17" i="75"/>
  <c r="G17" i="75"/>
  <c r="F17" i="75"/>
  <c r="I16" i="75"/>
  <c r="G16" i="75"/>
  <c r="F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G5" i="43"/>
  <c r="G6" i="43"/>
  <c r="G7" i="43"/>
  <c r="G8" i="43"/>
  <c r="G9" i="43"/>
  <c r="G10" i="43"/>
  <c r="G11" i="43"/>
  <c r="G12" i="43"/>
  <c r="G13" i="43"/>
  <c r="G14" i="43"/>
  <c r="G15" i="43"/>
  <c r="G16" i="43"/>
  <c r="G17" i="43"/>
  <c r="G18" i="43"/>
  <c r="G19" i="43"/>
  <c r="G20" i="43"/>
  <c r="G21" i="43"/>
  <c r="G22" i="43"/>
  <c r="G23" i="43"/>
  <c r="G24" i="43"/>
  <c r="G25" i="43"/>
  <c r="G26" i="43"/>
  <c r="G27" i="43"/>
  <c r="G28" i="43"/>
  <c r="G29" i="43"/>
  <c r="G30" i="43"/>
  <c r="G31" i="43"/>
  <c r="G32" i="43"/>
  <c r="G33" i="43"/>
  <c r="G34" i="43"/>
  <c r="G35" i="43"/>
  <c r="G36" i="43"/>
  <c r="G37" i="43"/>
  <c r="G38" i="43"/>
  <c r="G39" i="43"/>
  <c r="G40" i="43"/>
  <c r="G41" i="43"/>
  <c r="G42" i="43"/>
  <c r="G43" i="43"/>
  <c r="G44" i="43"/>
  <c r="G45" i="43"/>
  <c r="G46" i="43"/>
  <c r="G47" i="43"/>
  <c r="G48" i="43"/>
  <c r="G49" i="43"/>
  <c r="G50" i="43"/>
  <c r="G51" i="43"/>
  <c r="G52" i="43"/>
  <c r="G53" i="43"/>
  <c r="G54" i="43"/>
  <c r="G55" i="43"/>
  <c r="G56" i="43"/>
  <c r="G57" i="43"/>
  <c r="G58" i="43"/>
  <c r="G59" i="43"/>
  <c r="G60" i="43"/>
  <c r="G61" i="43"/>
  <c r="G62" i="43"/>
  <c r="G63" i="43"/>
  <c r="G64" i="43"/>
  <c r="G65" i="43"/>
  <c r="G66" i="43"/>
  <c r="G67" i="43"/>
  <c r="G68" i="43"/>
  <c r="G69" i="43"/>
  <c r="G93" i="43"/>
  <c r="G94" i="43"/>
  <c r="G95" i="43"/>
  <c r="G96" i="43"/>
  <c r="G97" i="43"/>
  <c r="G98" i="43"/>
  <c r="G99" i="43"/>
  <c r="G100" i="43"/>
  <c r="G101" i="43"/>
  <c r="G102" i="43"/>
  <c r="G4" i="43"/>
  <c r="H16" i="75" l="1"/>
  <c r="H17" i="75"/>
  <c r="H18" i="75"/>
  <c r="H19" i="75"/>
  <c r="H20" i="75"/>
  <c r="H21" i="75"/>
  <c r="H22" i="75"/>
  <c r="K22" i="6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E7" i="2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<sst xmlns="http://schemas.openxmlformats.org/spreadsheetml/2006/main" count="426" uniqueCount="252">
  <si>
    <t>FIGURA 4. SPERANZA DI VITA ALLA NASCITA PER REGIONE. ANNI 1974 e 2025 (a). Valori in anni</t>
  </si>
  <si>
    <t>Marche</t>
  </si>
  <si>
    <t>Italia</t>
  </si>
  <si>
    <t>Fonte: Istat, Censimenti della popolazione</t>
  </si>
  <si>
    <t>(a) Dati ai confini dell’epoca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</si>
  <si>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</si>
  <si>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</si>
  <si>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</si>
  <si>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</si>
  <si>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</si>
  <si>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</si>
  <si>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</si>
  <si>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</si>
  <si>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</si>
  <si>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</si>
  <si>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</si>
  <si>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</si>
  <si>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</si>
  <si>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</si>
  <si>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</si>
  <si>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</si>
  <si>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</si>
  <si>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</si>
  <si>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</si>
  <si>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</si>
  <si>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</si>
  <si>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</si>
  <si>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</si>
  <si>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</si>
  <si>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</si>
  <si>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</si>
  <si>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</si>
  <si>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</si>
  <si>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</si>
  <si>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</si>
  <si>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</si>
  <si>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</si>
  <si>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</si>
  <si>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</si>
  <si>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</si>
  <si>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</si>
  <si>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</si>
  <si>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</si>
  <si>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</si>
  <si>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</si>
  <si>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</si>
  <si>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</si>
  <si>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</si>
  <si>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</si>
  <si>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</si>
  <si>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</si>
  <si>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</si>
  <si>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</si>
  <si>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</si>
  <si>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</si>
  <si>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</si>
  <si>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</si>
  <si>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</si>
  <si>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</si>
  <si>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</si>
  <si>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</si>
  <si>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</si>
  <si>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</si>
  <si>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</si>
  <si>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</si>
  <si>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</si>
  <si>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</si>
  <si>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</si>
  <si>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</si>
  <si>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</si>
  <si>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Agric-ITA</t>
  </si>
  <si>
    <t>Ind-ITA</t>
  </si>
  <si>
    <t>Anni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</si>
  <si>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</si>
  <si>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</si>
  <si>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</si>
  <si>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</si>
  <si>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</si>
  <si>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</si>
  <si>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</si>
  <si>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</si>
  <si>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</si>
  <si>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</si>
  <si>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</si>
  <si>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</si>
  <si>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</si>
  <si>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</si>
  <si>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</si>
  <si>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</si>
  <si>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</si>
  <si>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</si>
  <si>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</si>
  <si>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</si>
  <si>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</si>
  <si>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</si>
  <si>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</si>
  <si>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</si>
  <si>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</si>
  <si>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</si>
  <si>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</si>
  <si>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</si>
  <si>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</si>
  <si>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</si>
  <si>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</si>
  <si>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</si>
  <si>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</si>
  <si>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La Toscana</t>
  </si>
  <si>
    <t>TOSCANA</t>
  </si>
  <si>
    <t>Agric-Tos</t>
  </si>
  <si>
    <t>Ind-Tos</t>
  </si>
  <si>
    <t>Servizi-Toscana</t>
  </si>
  <si>
    <t>Firenze</t>
  </si>
  <si>
    <t>Analfeta</t>
  </si>
  <si>
    <t>Alfabeta 
(max lic.elem.)</t>
  </si>
  <si>
    <t>(a) Rapporto tra le persone di 65 anni e oltre e quelle tra 0 e 14 anni; dati ai confini dell’epoca</t>
  </si>
  <si>
    <r>
      <t xml:space="preserve">FIGURA 3. INDICE DI VECCHIAIA IN TOSCANA E IN ITALIA. </t>
    </r>
    <r>
      <rPr>
        <sz val="9.5"/>
        <color theme="1"/>
        <rFont val="Times New Roman"/>
        <family val="1"/>
      </rPr>
      <t>Anni 1881-2024. Valori percentuali (a)</t>
    </r>
  </si>
  <si>
    <r>
      <t xml:space="preserve">FIGURA 4. SPERANZA DI VITA ALLA NASCITA PER REGIONE. </t>
    </r>
    <r>
      <rPr>
        <sz val="9.5"/>
        <color theme="1"/>
        <rFont val="Times New Roman"/>
        <family val="1"/>
      </rPr>
      <t>Anni 1974 e 2025 (a). Valori in anni</t>
    </r>
  </si>
  <si>
    <t>(a) 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</si>
  <si>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 xml:space="preserve">Fonte: Istat, Censimenti della popolazione 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</si>
  <si>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</si>
  <si>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</si>
  <si>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</si>
  <si>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</si>
  <si>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</si>
  <si>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</si>
  <si>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</si>
  <si>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</si>
  <si>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</si>
  <si>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</si>
  <si>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</si>
  <si>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</si>
  <si>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</si>
  <si>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</si>
  <si>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</si>
  <si>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</si>
  <si>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</si>
  <si>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</si>
  <si>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</si>
  <si>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</si>
  <si>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</si>
  <si>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</si>
  <si>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</si>
  <si>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</si>
  <si>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</si>
  <si>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</si>
  <si>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</si>
  <si>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</si>
  <si>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</si>
  <si>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</si>
  <si>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</si>
  <si>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</si>
  <si>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</si>
  <si>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</si>
  <si>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</si>
  <si>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</si>
  <si>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Analfabeti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</si>
  <si>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</si>
  <si>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</si>
  <si>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</si>
  <si>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</si>
  <si>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</si>
  <si>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</si>
  <si>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</si>
  <si>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</si>
  <si>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</si>
  <si>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</si>
  <si>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</si>
  <si>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</si>
  <si>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</si>
  <si>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IN TOSCANA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</si>
  <si>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</si>
  <si>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</si>
  <si>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</si>
  <si>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</si>
  <si>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</si>
  <si>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</si>
  <si>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</si>
  <si>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FIGURA 3. INDICE DI VECCHIAIA IN TOSCANA E IN ITALIA. ANNI 1881-2024. Valori percentuali (a)</t>
  </si>
  <si>
    <t>FIGURA 6. POPOLAZIONE CON ALMENO 6 ANNI PER LIVELLO DI ISTRUZIONE IN TOSCANA E IN ITALIA. ANNI 1951 E 2024. Valori percentuali (a)</t>
  </si>
  <si>
    <t>FIGURA 8. POPOLAZIONE ATTIVA IN CONDIZIONE PROFESSIONALE IN TOSCANA E IN ITALIA. Anni 1861-2024 Valori percentuali (a)</t>
  </si>
  <si>
    <t>FIGURA 6. POPOLAZIONE CON ALMENO 6 ANNI PER LIVELLO DI ISTRUZIONE IN TOSCANA E IN ITALIA. Anni 1951 e 2024. Valori percentuali (a)</t>
  </si>
  <si>
    <t>FIGURA 12. POPOLAZIONE TOTALE (sinistra) E ULTRA 65ENNE (destra) A FIRENZE E NEGLI ALTRI COMUNI DELLA TOSCANA. ANNI 1861 – 2024. Numeri indice 1861=100 e valori per 100 abitanti (a)</t>
  </si>
  <si>
    <t>FIGURA 12. POPOLAZIONE TOTALE (SINISTRA) E ULTRA 65ENNE (DESTRA) A FIRENZE E NEGLI ALTRI COMUNI DELLA TOSCANA. Anni 1861 – 2024. Numeri indice 1861=100 e valori per 100 abitanti (a)</t>
  </si>
  <si>
    <t>App_1</t>
  </si>
  <si>
    <t>App_2</t>
  </si>
  <si>
    <t>App_3</t>
  </si>
  <si>
    <t>App_4</t>
  </si>
  <si>
    <t>App_5</t>
  </si>
  <si>
    <t>App_6</t>
  </si>
  <si>
    <t>Appendice 5. POPOLAZIONE RESIDENTE IN ETÀ DI 6 ANNI E OLTRE PER GRADO DI ISTRUZIONE. TOSCANA. Censimenti popolazione 1951-2024</t>
  </si>
  <si>
    <t>Toscana (1861=100, sc. destra)</t>
  </si>
  <si>
    <t>Italia (1861=100, sc. destra)</t>
  </si>
  <si>
    <t>Fonte: Istat, Rilevazione sui decessi</t>
  </si>
  <si>
    <t>Fonte: Ministero Agricoltura Industria e Commercio (fino al 1921); Istat (dal 1931), Censimento della popolazione</t>
  </si>
  <si>
    <t>(a) Dal 1861 al 1991 i dati sono riportati ai confini del 1991. Dal 2001 i confini
sono quelli dell’epoca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</si>
  <si>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</si>
  <si>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</si>
  <si>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TOSCANA. Censimenti popolazione 1951-2024 (a)</t>
  </si>
  <si>
    <t>Appendice 6. AZIENDE E RELATIVE SUPERFICI PER UBICAZIONE DEL CENTRO AZIENDALE IN TOSCANA (Universo Italia). Censimenti Agricoltura 1961-2020 (a)</t>
  </si>
  <si>
    <t>Toscana (milioni)</t>
  </si>
  <si>
    <t>Bassa tecn</t>
  </si>
  <si>
    <t>Alta tecn</t>
  </si>
  <si>
    <t>industria</t>
  </si>
  <si>
    <t xml:space="preserve">
Altra</t>
  </si>
  <si>
    <t>Intens. in conosc</t>
  </si>
  <si>
    <t>Tasso di occupazione 15-64 anni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</si>
  <si>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</si>
  <si>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</si>
  <si>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</si>
  <si>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</si>
  <si>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</si>
  <si>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</si>
  <si>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</si>
  <si>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</si>
  <si>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</si>
  <si>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</si>
  <si>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</si>
  <si>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</si>
  <si>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</si>
  <si>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</si>
  <si>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</si>
  <si>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</si>
  <si>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</si>
  <si>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</si>
  <si>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</si>
  <si>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</si>
  <si>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r>
      <t xml:space="preserve">FIGURA 1. POPOLAZIONE RESIDENTE IN TOSCANA E IN ITALIA. </t>
    </r>
    <r>
      <rPr>
        <sz val="9.5"/>
        <color theme="1"/>
        <rFont val="Times New Roman"/>
        <family val="1"/>
      </rPr>
      <t>Anni 1861-2024. Valori in milioni e indici base 1861=100 (a)</t>
    </r>
  </si>
  <si>
    <t>FIGURA 8. POPOLAZIONE ATTIVA IN CONDIZIONE PROFESSIONALE PER SETTORE DI ATTIVITÀ IN TOSCANA E IN ITALIA. Anni 1861-2024. Valori percentuali (a)</t>
  </si>
  <si>
    <t>FIGURA 10. ADDETTI EXTRA-AGRICOLI PER MACRO-SETTORE IN TOSCANA E IN ITALIA. Anno 2023. Composizione percentuale</t>
  </si>
  <si>
    <t>FIGURA 13. DIPLOMATI E LAUREATI A PERUGIA E NEGLI ALTRI COMUNI DELL’UMBRIA. Anni 1951, 1991, 2024 Valori per 100 residenti di 6 anni e più (a)</t>
  </si>
  <si>
    <t>FIGURA 14.  OCCUPATI SULLA POPOLAZIONE IN ETÀ LAVORATIVA, PER GENERE (SINISTRA) E PER SETTORE DI ATTIVITÀ (DESTRA) A FIRENZE E NEGLI ALTRI COMUNI DELLA TOSCANA. Anni 1951 e 2024. Valori percentuali (a)</t>
  </si>
  <si>
    <t>FIGURA 1. POPOLAZIONE RESIDENTE IN TOSCANA E IN ITALIA. Anni 1861-2024. Valori in milioni e indici base 1861=100 (a)</t>
  </si>
  <si>
    <t>FIGURA 10. ADDETTI EXTRA-AGRICOLI PER MACRO-SETTORE IN TOSCANA E IN ITALIA. ANNO 2023. Composizione percentuale</t>
  </si>
  <si>
    <t>FIGURA 11. COMUNI DELLA TOSCANA (SINISTRA) E QUOTE DI COMUNI E POPOLAZIONE (DESTRA) PER QUINTI DELL’INDICE DI FRAGILITÀ. Anno 2022. Quinti e valori percentuali</t>
  </si>
  <si>
    <t>FIGURA 14. OCCUPATI SULLA POPOLAZIONE IN ETÀ LAVORATIVA, PER GENERE (SINISTRA) E PER SETTORE DI ATTIVITÀ (DESTRA) A FIRENZE E NEGLI ALTRI COMUNI DELLA TOSCANA. Anni 1951 e 2024. Valori percentuali (a)</t>
  </si>
  <si>
    <r>
      <t xml:space="preserve">FIGURA 5. </t>
    </r>
    <r>
      <rPr>
        <sz val="11"/>
        <color rgb="FF44546A"/>
        <rFont val="Times New Roman"/>
        <family val="1"/>
      </rPr>
      <t>ANDAMENTO DEL PIL (SINISTRA) IN TOSCANA E IN ITALIA, E LIVELLI DEL PIL PROCAPITE NELLE REGIONI (DESTRA).</t>
    </r>
    <r>
      <rPr>
        <sz val="10"/>
        <color rgb="FF44546A"/>
        <rFont val="Times New Roman"/>
        <family val="1"/>
      </rPr>
      <t xml:space="preserve"> </t>
    </r>
    <r>
      <rPr>
        <sz val="9.5"/>
        <color rgb="FF44546A"/>
        <rFont val="Times New Roman"/>
        <family val="1"/>
      </rPr>
      <t>Anni 1980-2024. Numeri indice 1980=100 e Italia=100, su dati in volume (a)</t>
    </r>
  </si>
  <si>
    <t>FIGURA 5. ANDAMENTO DEL PIL (SINISTRA) IN TOSCANA E IN ITALIA, E LIVELLI DEL PIL PROCAPITE NELLE REGIONI (DESTRA). ANNI 1980-2024. Numeri indice 1980=100 e italia=100, su dati in volume (a)</t>
  </si>
  <si>
    <t>FIGURA 13. DIPLOMATI E LAUREATI A FIRENZE E NEGLI ALTRI COMUNI DELLA TOSCANA. Anni 1951, 1991, 2024 Valori per 100 residenti di 6 anni e più (a)</t>
  </si>
  <si>
    <t>FIGURA 2. TASSO DI CRESCITA NATURALE, MIGRATORIO E TOTALE DELLA POPOLAZIONE IN TOSCANA (SINISTRA) E CONFRONTO CON L’ITALIA (DESTRA). Anni 1926-2024 e media 2020-2024. Valori per 1.000 (a)</t>
  </si>
  <si>
    <t xml:space="preserve">Appendice 1. POPOLAZIONE PER GRANDI CLASSI DI ETÀ. TOSCANA. Anni 1861-2024. Valori assoluti </t>
  </si>
  <si>
    <t xml:space="preserve">Appendice 3. SPERANZA DI VITA ALLA NASCITA. TOSCANA. Anni 1974-2025. Valori assoluti </t>
  </si>
  <si>
    <t xml:space="preserve">Appendice 4. NUMERO MEDIO DI FIGLI PER DONNA (TFT) E ETÀ MEDIA AL PARTO. TOSCANA. Anni 1952-2025. Valori assoluti </t>
  </si>
  <si>
    <t>Appendice 7. TASSO DI OCCUPAZIONE 15-64 ANNI. TOSCANA. Anni 1977-2025. Percentuali</t>
  </si>
  <si>
    <t>Appendice 2. PIRAMIDI PER ETÀ E PER GENERE. TOSCANA. Anni 1881, 1951 e 2024. Valori percentuali</t>
  </si>
  <si>
    <t>(a) Dal 1861 al 1991 i dati sono riportati ai confini del 1991. Dal 2001 i confini sono quelli dell’epoca</t>
  </si>
  <si>
    <t>(a) Serie 1980-1994 (SEC1995) raccordate al valore 1995 stimato sulla base del SEC2010.</t>
  </si>
  <si>
    <t>(a) Popolazione 2024 di 9 anni e oltre</t>
  </si>
  <si>
    <t>FIGURA 7. TASSO DI OCCUPAZIONE (15-64 ANNI) PER GENERE IN TOSCANA E ITALIA. Anni 1977 e 2025. Valori percentuali</t>
  </si>
  <si>
    <t xml:space="preserve">FIGURA 9. AZIENDE AGRICOLE (sinistra) E UNITÀ LOCALI DELLE IMPRESE DI INDUSTRIA E SERVIZI (DESTRA) IN TOSCANA E IN ITALIA. Anni 1961-2020 e 1951-2023. Valori per 1.000 abitanti </t>
  </si>
  <si>
    <t>(a) 2024 popolazione di 9 anni e più</t>
  </si>
  <si>
    <t>(a) 1951: popolazione di 10 anni ed oltre in condizione professionale; 2024: occupati e popolazione in età 15-64 anni, occupati per settore di attività stimati</t>
  </si>
  <si>
    <t>FIGURA 9. AZIENDE AGRICOLE (sinistra) E UNITÀ LOCALI DELLE IMPRESE DI INDUSTRIA E SERVIZI  (DESTRA) IN TOSCANA E IN ITALIA. Anni 1961-2020 e 1951-2023. Valori per 1.000 abitanti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</si>
</sst>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_-* #,##0.0\ _€_-;\-* #,##0.0\ _€_-;_-* &quot;-&quot;?\ _€_-;_-@_-"/>
  </numFmts>
  <fonts count="88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9.5"/>
      <color theme="1"/>
      <name val="Times New Roman"/>
      <family val="1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9.5"/>
      <color rgb="FF44546A"/>
      <name val="Times New Roman"/>
      <family val="1"/>
    </font>
    <font>
      <sz val="10"/>
      <color rgb="FF44546A"/>
      <name val="Times New Roman"/>
      <family val="1"/>
    </font>
    <font>
      <sz val="11"/>
      <color rgb="FF44546A"/>
      <name val="Times New Roman"/>
      <family val="1"/>
    </font>
    <font>
      <sz val="10"/>
      <name val="Times New Roman"/>
      <family val="1"/>
    </font>
    <font>
      <sz val="7"/>
      <color theme="1"/>
      <name val="Arial Narrow"/>
      <family val="2"/>
    </font>
    <font>
      <b/>
      <sz val="9"/>
      <name val="Calibri"/>
      <family val="2"/>
      <scheme val="minor"/>
    </font>
    <font>
      <sz val="7.5"/>
      <color theme="1"/>
      <name val="Times New Roman"/>
      <family val="1"/>
    </font>
    <font>
      <sz val="7.5"/>
      <color theme="1"/>
      <name val="Calibri"/>
      <family val="2"/>
      <scheme val="minor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4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5" fillId="0" borderId="0" xfId="0" applyFont="1" applyAlignment="1">
      <alignment horizontal="justify"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0" fontId="46" fillId="0" borderId="20" xfId="0" applyFont="1" applyBorder="1" applyAlignment="1">
      <alignment horizontal="left" vertical="center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2" fontId="59" fillId="0" borderId="0" xfId="102" applyNumberFormat="1" applyFont="1" applyFill="1" applyBorder="1"/>
    <xf numFmtId="172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2" fontId="59" fillId="0" borderId="20" xfId="102" applyNumberFormat="1" applyFont="1" applyFill="1" applyBorder="1" applyAlignment="1">
      <alignment horizontal="right" vertical="center"/>
    </xf>
    <xf numFmtId="170" fontId="46" fillId="0" borderId="20" xfId="101" applyNumberFormat="1" applyFont="1" applyBorder="1" applyAlignment="1">
      <alignment horizontal="right" vertical="center"/>
    </xf>
    <xf numFmtId="172" fontId="46" fillId="0" borderId="20" xfId="101" applyNumberFormat="1" applyFont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166" fontId="61" fillId="0" borderId="20" xfId="0" applyNumberFormat="1" applyFont="1" applyBorder="1"/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5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1" fontId="59" fillId="0" borderId="20" xfId="100" applyNumberFormat="1" applyFont="1" applyFill="1" applyBorder="1"/>
    <xf numFmtId="171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7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8" fillId="0" borderId="0" xfId="0" applyFont="1"/>
    <xf numFmtId="4" fontId="59" fillId="0" borderId="20" xfId="0" applyNumberFormat="1" applyFont="1" applyBorder="1"/>
    <xf numFmtId="0" fontId="66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0" fillId="0" borderId="20" xfId="104" applyFont="1" applyBorder="1"/>
    <xf numFmtId="0" fontId="66" fillId="0" borderId="0" xfId="0" applyFont="1" applyAlignment="1">
      <alignment vertical="center"/>
    </xf>
    <xf numFmtId="0" fontId="70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2" fontId="59" fillId="0" borderId="0" xfId="102" applyNumberFormat="1" applyFont="1" applyFill="1" applyBorder="1" applyAlignment="1">
      <alignment vertical="center"/>
    </xf>
    <xf numFmtId="172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69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0" fontId="61" fillId="0" borderId="20" xfId="0" applyFont="1" applyBorder="1" applyAlignment="1">
      <alignment horizontal="right"/>
    </xf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2" fillId="0" borderId="0" xfId="0" applyFont="1"/>
    <xf numFmtId="0" fontId="73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3" fillId="0" borderId="0" xfId="0" applyFont="1"/>
    <xf numFmtId="0" fontId="75" fillId="0" borderId="0" xfId="0" applyFont="1" applyAlignment="1">
      <alignment horizontal="right" vertical="center" wrapText="1"/>
    </xf>
    <xf numFmtId="173" fontId="75" fillId="0" borderId="0" xfId="0" applyNumberFormat="1" applyFont="1" applyAlignment="1">
      <alignment horizontal="right" vertical="center" wrapText="1"/>
    </xf>
    <xf numFmtId="0" fontId="76" fillId="0" borderId="0" xfId="0" applyFont="1"/>
    <xf numFmtId="0" fontId="75" fillId="0" borderId="0" xfId="0" applyFont="1"/>
    <xf numFmtId="0" fontId="76" fillId="0" borderId="0" xfId="0" applyFont="1" applyAlignment="1">
      <alignment vertical="center"/>
    </xf>
    <xf numFmtId="43" fontId="58" fillId="0" borderId="0" xfId="100" applyFont="1"/>
    <xf numFmtId="0" fontId="78" fillId="0" borderId="0" xfId="0" applyFont="1" applyAlignment="1">
      <alignment horizontal="left" vertical="center"/>
    </xf>
    <xf numFmtId="0" fontId="80" fillId="0" borderId="0" xfId="104" applyFont="1"/>
    <xf numFmtId="2" fontId="46" fillId="0" borderId="20" xfId="0" applyNumberFormat="1" applyFont="1" applyBorder="1" applyAlignment="1">
      <alignment horizontal="right"/>
    </xf>
    <xf numFmtId="0" fontId="81" fillId="0" borderId="0" xfId="0" applyFont="1"/>
    <xf numFmtId="0" fontId="82" fillId="0" borderId="20" xfId="0" applyFont="1" applyBorder="1" applyAlignment="1">
      <alignment horizontal="left" vertical="center"/>
    </xf>
    <xf numFmtId="0" fontId="46" fillId="0" borderId="20" xfId="0" applyFont="1" applyBorder="1" applyAlignment="1">
      <alignment horizontal="center"/>
    </xf>
    <xf numFmtId="0" fontId="46" fillId="0" borderId="20" xfId="0" applyFont="1" applyBorder="1" applyAlignment="1">
      <alignment horizontal="right"/>
    </xf>
    <xf numFmtId="166" fontId="46" fillId="0" borderId="20" xfId="0" applyNumberFormat="1" applyFont="1" applyBorder="1" applyAlignment="1">
      <alignment horizontal="center"/>
    </xf>
    <xf numFmtId="0" fontId="59" fillId="0" borderId="20" xfId="0" applyFont="1" applyBorder="1" applyAlignment="1">
      <alignment wrapText="1"/>
    </xf>
    <xf numFmtId="0" fontId="59" fillId="0" borderId="25" xfId="0" applyFont="1" applyBorder="1" applyAlignment="1">
      <alignment horizontal="center" vertical="center"/>
    </xf>
    <xf numFmtId="0" fontId="59" fillId="0" borderId="26" xfId="0" applyFont="1" applyBorder="1" applyAlignment="1">
      <alignment horizontal="right" vertical="center" wrapText="1"/>
    </xf>
    <xf numFmtId="0" fontId="46" fillId="0" borderId="26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3" fontId="59" fillId="0" borderId="0" xfId="100" applyNumberFormat="1" applyFont="1" applyBorder="1" applyAlignment="1">
      <alignment vertical="center"/>
    </xf>
    <xf numFmtId="173" fontId="59" fillId="0" borderId="0" xfId="100" applyNumberFormat="1" applyFont="1" applyAlignment="1">
      <alignment vertical="center"/>
    </xf>
    <xf numFmtId="173" fontId="59" fillId="0" borderId="0" xfId="100" applyNumberFormat="1" applyFont="1" applyFill="1" applyBorder="1" applyAlignment="1">
      <alignment vertical="center"/>
    </xf>
    <xf numFmtId="173" fontId="59" fillId="0" borderId="0" xfId="100" applyNumberFormat="1" applyFont="1" applyFill="1" applyAlignment="1">
      <alignment vertical="center"/>
    </xf>
    <xf numFmtId="0" fontId="46" fillId="0" borderId="26" xfId="0" applyFont="1" applyBorder="1" applyAlignment="1">
      <alignment horizontal="center" vertical="center"/>
    </xf>
    <xf numFmtId="173" fontId="59" fillId="0" borderId="26" xfId="100" applyNumberFormat="1" applyFont="1" applyFill="1" applyBorder="1" applyAlignment="1">
      <alignment vertical="center"/>
    </xf>
    <xf numFmtId="0" fontId="46" fillId="0" borderId="20" xfId="0" applyFont="1" applyBorder="1" applyAlignment="1">
      <alignment horizontal="center" vertical="center"/>
    </xf>
    <xf numFmtId="2" fontId="59" fillId="0" borderId="20" xfId="0" applyNumberFormat="1" applyFont="1" applyBorder="1"/>
    <xf numFmtId="174" fontId="59" fillId="0" borderId="20" xfId="0" applyNumberFormat="1" applyFont="1" applyBorder="1"/>
    <xf numFmtId="0" fontId="59" fillId="0" borderId="0" xfId="0" applyFont="1" applyAlignment="1">
      <alignment vertical="center" wrapText="1"/>
    </xf>
    <xf numFmtId="0" fontId="59" fillId="0" borderId="20" xfId="0" applyFont="1" applyBorder="1" applyAlignment="1">
      <alignment vertical="center" wrapText="1"/>
    </xf>
    <xf numFmtId="0" fontId="59" fillId="0" borderId="0" xfId="0" applyFont="1" applyAlignment="1">
      <alignment horizontal="right" vertical="center" wrapText="1"/>
    </xf>
    <xf numFmtId="43" fontId="59" fillId="0" borderId="20" xfId="100" applyFont="1" applyBorder="1" applyAlignment="1">
      <alignment vertical="center"/>
    </xf>
    <xf numFmtId="4" fontId="59" fillId="0" borderId="20" xfId="100" applyNumberFormat="1" applyFont="1" applyFill="1" applyBorder="1"/>
    <xf numFmtId="4" fontId="59" fillId="0" borderId="20" xfId="100" applyNumberFormat="1" applyFont="1" applyBorder="1"/>
    <xf numFmtId="43" fontId="59" fillId="0" borderId="0" xfId="100" applyFont="1"/>
    <xf numFmtId="173" fontId="59" fillId="0" borderId="20" xfId="100" applyNumberFormat="1" applyFont="1" applyBorder="1" applyAlignment="1">
      <alignment vertical="center"/>
    </xf>
    <xf numFmtId="0" fontId="59" fillId="0" borderId="20" xfId="100" applyNumberFormat="1" applyFont="1" applyFill="1" applyBorder="1"/>
    <xf numFmtId="43" fontId="59" fillId="0" borderId="20" xfId="100" applyFont="1" applyBorder="1"/>
    <xf numFmtId="173" fontId="59" fillId="0" borderId="20" xfId="100" applyNumberFormat="1" applyFont="1" applyBorder="1"/>
    <xf numFmtId="43" fontId="59" fillId="0" borderId="20" xfId="100" applyFont="1" applyFill="1" applyBorder="1" applyAlignment="1">
      <alignment vertical="center"/>
    </xf>
    <xf numFmtId="173" fontId="59" fillId="0" borderId="20" xfId="100" applyNumberFormat="1" applyFont="1" applyFill="1" applyBorder="1" applyAlignment="1">
      <alignment vertical="center"/>
    </xf>
    <xf numFmtId="0" fontId="59" fillId="0" borderId="20" xfId="100" applyNumberFormat="1" applyFont="1" applyBorder="1"/>
    <xf numFmtId="170" fontId="59" fillId="0" borderId="20" xfId="100" applyNumberFormat="1" applyFont="1" applyFill="1" applyBorder="1" applyAlignment="1">
      <alignment vertical="center"/>
    </xf>
    <xf numFmtId="0" fontId="83" fillId="0" borderId="0" xfId="0" applyFont="1"/>
    <xf numFmtId="0" fontId="84" fillId="0" borderId="0" xfId="0" applyFont="1"/>
    <xf numFmtId="0" fontId="83" fillId="0" borderId="0" xfId="0" applyFont="1" applyAlignment="1">
      <alignment horizontal="left" vertical="center"/>
    </xf>
    <xf numFmtId="2" fontId="46" fillId="0" borderId="20" xfId="0" applyNumberFormat="1" applyFont="1" applyBorder="1" applyAlignment="1">
      <alignment horizontal="right" wrapText="1"/>
    </xf>
    <xf numFmtId="2" fontId="46" fillId="0" borderId="20" xfId="0" applyNumberFormat="1" applyFont="1" applyBorder="1" applyAlignment="1">
      <alignment horizontal="right" vertical="center" wrapText="1"/>
    </xf>
    <xf numFmtId="2" fontId="46" fillId="0" borderId="20" xfId="100" applyNumberFormat="1" applyFont="1" applyBorder="1" applyAlignment="1">
      <alignment horizontal="right" wrapText="1"/>
    </xf>
    <xf numFmtId="2" fontId="46" fillId="0" borderId="20" xfId="100" applyNumberFormat="1" applyFont="1" applyBorder="1" applyAlignment="1">
      <alignment horizontal="right" vertical="center" wrapText="1"/>
    </xf>
    <xf numFmtId="0" fontId="59" fillId="0" borderId="20" xfId="0" quotePrefix="1" applyFont="1" applyBorder="1" applyAlignment="1">
      <alignment horizontal="right" vertical="center" wrapText="1"/>
    </xf>
    <xf numFmtId="3" fontId="2" fillId="0" borderId="0" xfId="0" applyNumberFormat="1" applyFont="1"/>
    <xf numFmtId="0" fontId="46" fillId="0" borderId="0" xfId="0" applyFont="1"/>
    <xf numFmtId="0" fontId="47" fillId="0" borderId="0" xfId="0" applyFont="1" applyFill="1"/>
    <xf numFmtId="0" fontId="0" fillId="0" borderId="0" xfId="0" applyFill="1"/>
    <xf numFmtId="0" fontId="47" fillId="0" borderId="0" xfId="0" applyFont="1" applyFill="1" applyAlignment="1">
      <alignment vertical="center"/>
    </xf>
    <xf numFmtId="0" fontId="47" fillId="0" borderId="0" xfId="0" applyFont="1" applyFill="1" applyAlignment="1">
      <alignment horizontal="left" vertical="center"/>
    </xf>
    <xf numFmtId="0" fontId="59" fillId="0" borderId="0" xfId="0" applyFont="1" applyFill="1"/>
    <xf numFmtId="49" fontId="24" fillId="0" borderId="20" xfId="0" applyNumberFormat="1" applyFont="1" applyBorder="1" applyAlignment="1">
      <alignment horizontal="left" vertical="center"/>
    </xf>
    <xf numFmtId="167" fontId="24" fillId="0" borderId="20" xfId="0" applyNumberFormat="1" applyFont="1" applyBorder="1"/>
    <xf numFmtId="49" fontId="85" fillId="0" borderId="20" xfId="0" applyNumberFormat="1" applyFont="1" applyBorder="1" applyAlignment="1">
      <alignment horizontal="left" vertical="center"/>
    </xf>
    <xf numFmtId="49" fontId="86" fillId="0" borderId="20" xfId="0" applyNumberFormat="1" applyFont="1" applyBorder="1" applyAlignment="1">
      <alignment wrapText="1"/>
    </xf>
    <xf numFmtId="49" fontId="87" fillId="0" borderId="20" xfId="0" applyNumberFormat="1" applyFont="1" applyBorder="1" applyAlignment="1">
      <alignment wrapText="1"/>
    </xf>
    <xf numFmtId="49" fontId="85" fillId="0" borderId="20" xfId="0" applyNumberFormat="1" applyFont="1" applyBorder="1" applyAlignment="1">
      <alignment wrapText="1"/>
    </xf>
    <xf numFmtId="49" fontId="24" fillId="0" borderId="20" xfId="0" applyNumberFormat="1" applyFont="1" applyBorder="1" applyAlignment="1">
      <alignment wrapText="1"/>
    </xf>
    <xf numFmtId="3" fontId="59" fillId="0" borderId="26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57" fillId="0" borderId="0" xfId="0" applyFont="1" applyAlignment="1">
      <alignment horizontal="left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27" xfId="0" applyFont="1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59" fillId="0" borderId="0" xfId="0" applyFont="1" applyAlignment="1">
      <alignment horizontal="center" wrapText="1"/>
    </xf>
    <xf numFmtId="0" fontId="83" fillId="0" borderId="0" xfId="0" applyFont="1" applyAlignment="1">
      <alignment horizontal="left" wrapText="1"/>
    </xf>
    <xf numFmtId="0" fontId="46" fillId="0" borderId="25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right" vertical="center" wrapText="1"/>
    </xf>
    <xf numFmtId="0" fontId="59" fillId="0" borderId="26" xfId="0" applyFont="1" applyBorder="1" applyAlignment="1">
      <alignment horizontal="right" vertical="center" wrapText="1"/>
    </xf>
    <xf numFmtId="0" fontId="59" fillId="0" borderId="21" xfId="0" applyFont="1" applyBorder="1" applyAlignment="1">
      <alignment vertical="center"/>
    </xf>
    <xf numFmtId="0" fontId="59" fillId="0" borderId="23" xfId="0" applyFont="1" applyBorder="1" applyAlignment="1">
      <alignment vertical="center"/>
    </xf>
    <xf numFmtId="0" fontId="59" fillId="0" borderId="22" xfId="0" applyFont="1" applyBorder="1" applyAlignment="1">
      <alignment vertical="center"/>
    </xf>
    <xf numFmtId="0" fontId="59" fillId="0" borderId="21" xfId="0" applyFont="1" applyBorder="1" applyAlignment="1">
      <alignment vertical="center" wrapText="1"/>
    </xf>
    <xf numFmtId="0" fontId="59" fillId="0" borderId="23" xfId="0" applyFont="1" applyBorder="1" applyAlignment="1">
      <alignment vertical="center" wrapText="1"/>
    </xf>
    <xf numFmtId="0" fontId="59" fillId="0" borderId="22" xfId="0" applyFont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4" fontId="23" fillId="0" borderId="0" xfId="104" applyNumberFormat="1"/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0E7863"/>
      <color rgb="FF0070C0"/>
      <color rgb="FF095CA1"/>
      <color rgb="FFE5B946"/>
      <color rgb="FFC1002A"/>
      <color rgb="FF5B44B8"/>
      <color rgb="FF96B5DB"/>
      <color rgb="FFCB3706"/>
      <color rgb="FFA0D9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Toscana (milioni)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0.00</c:formatCode>
                <c:ptCount val="19"/>
                <c:pt idx="0">
                  <c:v>1.92</c:v>
                </c:pt>
                <c:pt idx="1">
                  <c:v>2.1240000000000001</c:v>
                </c:pt>
                <c:pt idx="2">
                  <c:v>2.1869999999999998</c:v>
                </c:pt>
                <c:pt idx="4">
                  <c:v>2.5030000000000001</c:v>
                </c:pt>
                <c:pt idx="5">
                  <c:v>2.67</c:v>
                </c:pt>
                <c:pt idx="6">
                  <c:v>2.81</c:v>
                </c:pt>
                <c:pt idx="7">
                  <c:v>2.9140000000000001</c:v>
                </c:pt>
                <c:pt idx="8">
                  <c:v>2.9780000000000002</c:v>
                </c:pt>
                <c:pt idx="10">
                  <c:v>3.1589999999999998</c:v>
                </c:pt>
                <c:pt idx="11">
                  <c:v>3.286</c:v>
                </c:pt>
                <c:pt idx="12">
                  <c:v>3.4729999999999999</c:v>
                </c:pt>
                <c:pt idx="13">
                  <c:v>3.581</c:v>
                </c:pt>
                <c:pt idx="14">
                  <c:v>3.53</c:v>
                </c:pt>
                <c:pt idx="15">
                  <c:v>3.4980000000000002</c:v>
                </c:pt>
                <c:pt idx="16">
                  <c:v>3.6720000000000002</c:v>
                </c:pt>
                <c:pt idx="17">
                  <c:v>3.6629999999999998</c:v>
                </c:pt>
                <c:pt idx="18">
                  <c:v>3.6579999999999999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Toscana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110.62500000000001</c:v>
                </c:pt>
                <c:pt idx="2">
                  <c:v>113.90624999999999</c:v>
                </c:pt>
                <c:pt idx="4">
                  <c:v>130.36458333333334</c:v>
                </c:pt>
                <c:pt idx="5">
                  <c:v>139.0625</c:v>
                </c:pt>
                <c:pt idx="6">
                  <c:v>146.35416666666669</c:v>
                </c:pt>
                <c:pt idx="7">
                  <c:v>151.77083333333334</c:v>
                </c:pt>
                <c:pt idx="8">
                  <c:v>155.10416666666669</c:v>
                </c:pt>
                <c:pt idx="10">
                  <c:v>164.53125</c:v>
                </c:pt>
                <c:pt idx="11">
                  <c:v>171.14583333333334</c:v>
                </c:pt>
                <c:pt idx="12">
                  <c:v>180.88541666666666</c:v>
                </c:pt>
                <c:pt idx="13">
                  <c:v>186.51041666666669</c:v>
                </c:pt>
                <c:pt idx="14">
                  <c:v>183.85416666666669</c:v>
                </c:pt>
                <c:pt idx="15">
                  <c:v>182.1875</c:v>
                </c:pt>
                <c:pt idx="16">
                  <c:v>191.25</c:v>
                </c:pt>
                <c:pt idx="17">
                  <c:v>190.78125</c:v>
                </c:pt>
                <c:pt idx="18">
                  <c:v>190.52083333333334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4"/>
          <c:min val="1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milioni</a:t>
                </a:r>
              </a:p>
            </c:rich>
          </c:tx>
          <c:layout>
            <c:manualLayout>
              <c:xMode val="edge"/>
              <c:yMode val="edge"/>
              <c:x val="0"/>
              <c:y val="9.223981572668568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0.5"/>
      </c:valAx>
      <c:valAx>
        <c:axId val="1425742704"/>
        <c:scaling>
          <c:orientation val="minMax"/>
          <c:max val="25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1861=100</a:t>
                </a:r>
              </a:p>
            </c:rich>
          </c:tx>
          <c:layout>
            <c:manualLayout>
              <c:xMode val="edge"/>
              <c:yMode val="edge"/>
              <c:x val="0.8222092397228502"/>
              <c:y val="9.568393678809118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4686690363535204"/>
          <c:y val="1.6666299880611139E-2"/>
          <c:w val="0.70626619272929592"/>
          <c:h val="0.127675933516359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8196435185185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7.8846960167714881</c:v>
                </c:pt>
                <c:pt idx="1">
                  <c:v>8.1719119899735411</c:v>
                </c:pt>
                <c:pt idx="2">
                  <c:v>7.565908144859165</c:v>
                </c:pt>
                <c:pt idx="3">
                  <c:v>5.1036914143508918</c:v>
                </c:pt>
                <c:pt idx="4">
                  <c:v>8.3520457363273177</c:v>
                </c:pt>
                <c:pt idx="5">
                  <c:v>7.0686341798215508</c:v>
                </c:pt>
                <c:pt idx="6">
                  <c:v>4.3224682246822468</c:v>
                </c:pt>
                <c:pt idx="7">
                  <c:v>5.5422506463464414</c:v>
                </c:pt>
                <c:pt idx="8">
                  <c:v>5.7556564151199021</c:v>
                </c:pt>
                <c:pt idx="9">
                  <c:v>5.4883313098610547</c:v>
                </c:pt>
                <c:pt idx="10">
                  <c:v>4.724647414372062</c:v>
                </c:pt>
                <c:pt idx="11">
                  <c:v>5.0306570645024644</c:v>
                </c:pt>
                <c:pt idx="12">
                  <c:v>6.2142476461183156</c:v>
                </c:pt>
                <c:pt idx="13">
                  <c:v>5.6940481719859335</c:v>
                </c:pt>
                <c:pt idx="14">
                  <c:v>5.6432568180816851</c:v>
                </c:pt>
                <c:pt idx="15">
                  <c:v>3.3304443225452549</c:v>
                </c:pt>
                <c:pt idx="16">
                  <c:v>1.1467348544453186</c:v>
                </c:pt>
                <c:pt idx="17">
                  <c:v>1.9882665389555261</c:v>
                </c:pt>
                <c:pt idx="18">
                  <c:v>-5.7862439828266616</c:v>
                </c:pt>
                <c:pt idx="19">
                  <c:v>1.1394414566189335</c:v>
                </c:pt>
                <c:pt idx="20">
                  <c:v>7.0604561101549059</c:v>
                </c:pt>
                <c:pt idx="21">
                  <c:v>6.6646664237800302</c:v>
                </c:pt>
                <c:pt idx="22">
                  <c:v>6.7292173690277952</c:v>
                </c:pt>
                <c:pt idx="23">
                  <c:v>4.6761159432618085</c:v>
                </c:pt>
                <c:pt idx="24">
                  <c:v>3.9714854673332765</c:v>
                </c:pt>
                <c:pt idx="25">
                  <c:v>2.7999366888255777</c:v>
                </c:pt>
                <c:pt idx="26">
                  <c:v>2.3381999747187461</c:v>
                </c:pt>
                <c:pt idx="27">
                  <c:v>2.2541860757900039</c:v>
                </c:pt>
                <c:pt idx="28">
                  <c:v>3.3241500219147206</c:v>
                </c:pt>
                <c:pt idx="29">
                  <c:v>2.9797507788161992</c:v>
                </c:pt>
                <c:pt idx="30">
                  <c:v>1.6789295582254509</c:v>
                </c:pt>
                <c:pt idx="31">
                  <c:v>2.4283592251036703</c:v>
                </c:pt>
                <c:pt idx="32">
                  <c:v>2.7682396819036463</c:v>
                </c:pt>
                <c:pt idx="33">
                  <c:v>3.3905171090992789</c:v>
                </c:pt>
                <c:pt idx="34">
                  <c:v>2.8456191276449467</c:v>
                </c:pt>
                <c:pt idx="35">
                  <c:v>3.6183168919741808</c:v>
                </c:pt>
                <c:pt idx="36">
                  <c:v>2.7643829800139508</c:v>
                </c:pt>
                <c:pt idx="37">
                  <c:v>3.2355869309439766</c:v>
                </c:pt>
                <c:pt idx="38">
                  <c:v>4.862572310643527</c:v>
                </c:pt>
                <c:pt idx="39">
                  <c:v>3.9724314507725742</c:v>
                </c:pt>
                <c:pt idx="40">
                  <c:v>4.1091027423601458</c:v>
                </c:pt>
                <c:pt idx="41">
                  <c:v>3.272465302281816</c:v>
                </c:pt>
                <c:pt idx="42">
                  <c:v>2.5005850690381464</c:v>
                </c:pt>
                <c:pt idx="43">
                  <c:v>2.5061146051712089</c:v>
                </c:pt>
                <c:pt idx="44">
                  <c:v>2.6541465605935457</c:v>
                </c:pt>
                <c:pt idx="45">
                  <c:v>2.6956926172028512</c:v>
                </c:pt>
                <c:pt idx="46">
                  <c:v>2.5512600880992311</c:v>
                </c:pt>
                <c:pt idx="47">
                  <c:v>1.6607911768364567</c:v>
                </c:pt>
                <c:pt idx="48">
                  <c:v>1.5585406608780177</c:v>
                </c:pt>
                <c:pt idx="49">
                  <c:v>0.71193195411472787</c:v>
                </c:pt>
                <c:pt idx="50">
                  <c:v>-7.9131747319095253E-2</c:v>
                </c:pt>
                <c:pt idx="51">
                  <c:v>-1.0393417969997816</c:v>
                </c:pt>
                <c:pt idx="52">
                  <c:v>-1.2609891703447853</c:v>
                </c:pt>
                <c:pt idx="53">
                  <c:v>-2.0738512618096641</c:v>
                </c:pt>
                <c:pt idx="54">
                  <c:v>-3.0542912428555695</c:v>
                </c:pt>
                <c:pt idx="55">
                  <c:v>-3.2196892143206433</c:v>
                </c:pt>
                <c:pt idx="56">
                  <c:v>-2.916670687683367</c:v>
                </c:pt>
                <c:pt idx="57">
                  <c:v>-3.8195217133699515</c:v>
                </c:pt>
                <c:pt idx="58">
                  <c:v>-3.7177764736397232</c:v>
                </c:pt>
                <c:pt idx="59">
                  <c:v>-4.0003604992380168</c:v>
                </c:pt>
                <c:pt idx="60">
                  <c:v>-4.2738111429973786</c:v>
                </c:pt>
                <c:pt idx="61">
                  <c:v>-3.933473205206484</c:v>
                </c:pt>
                <c:pt idx="62">
                  <c:v>-3.6303768370147562</c:v>
                </c:pt>
                <c:pt idx="63">
                  <c:v>-4.0225797377219177</c:v>
                </c:pt>
                <c:pt idx="64">
                  <c:v>-3.8729118691725839</c:v>
                </c:pt>
                <c:pt idx="65">
                  <c:v>-4.3991417069094858</c:v>
                </c:pt>
                <c:pt idx="66">
                  <c:v>-4.0045837203584407</c:v>
                </c:pt>
                <c:pt idx="67">
                  <c:v>-4.2214108983004355</c:v>
                </c:pt>
                <c:pt idx="68">
                  <c:v>-4.636950507048943</c:v>
                </c:pt>
                <c:pt idx="69">
                  <c:v>-4.4670522766773724</c:v>
                </c:pt>
                <c:pt idx="70">
                  <c:v>-4.3244875825427984</c:v>
                </c:pt>
                <c:pt idx="71">
                  <c:v>-4.1724563780519688</c:v>
                </c:pt>
                <c:pt idx="72">
                  <c:v>-4.3376678984650612</c:v>
                </c:pt>
                <c:pt idx="73">
                  <c:v>-4.1849178528326325</c:v>
                </c:pt>
                <c:pt idx="74">
                  <c:v>-3.6077017934732432</c:v>
                </c:pt>
                <c:pt idx="75">
                  <c:v>-3.371256153142856</c:v>
                </c:pt>
                <c:pt idx="76">
                  <c:v>-3.1541350713637675</c:v>
                </c:pt>
                <c:pt idx="77">
                  <c:v>-3.7562991129590619</c:v>
                </c:pt>
                <c:pt idx="78">
                  <c:v>-2.0751157629990789</c:v>
                </c:pt>
                <c:pt idx="79">
                  <c:v>-2.5972112830960299</c:v>
                </c:pt>
                <c:pt idx="80">
                  <c:v>-2.281916009944934</c:v>
                </c:pt>
                <c:pt idx="81">
                  <c:v>-2.3965861111486011</c:v>
                </c:pt>
                <c:pt idx="82">
                  <c:v>-2.3486598021365932</c:v>
                </c:pt>
                <c:pt idx="83">
                  <c:v>-2.6333046186755698</c:v>
                </c:pt>
                <c:pt idx="84">
                  <c:v>-2.3907368030184903</c:v>
                </c:pt>
                <c:pt idx="85">
                  <c:v>-2.7129420930700805</c:v>
                </c:pt>
                <c:pt idx="86">
                  <c:v>-3.298082457946105</c:v>
                </c:pt>
                <c:pt idx="87">
                  <c:v>-3.3937736300102967</c:v>
                </c:pt>
                <c:pt idx="88">
                  <c:v>-3.3110896916709751</c:v>
                </c:pt>
                <c:pt idx="89">
                  <c:v>-4.7836263670613466</c:v>
                </c:pt>
                <c:pt idx="90">
                  <c:v>-4.1786763443174531</c:v>
                </c:pt>
                <c:pt idx="91">
                  <c:v>-4.9584048513749828</c:v>
                </c:pt>
                <c:pt idx="92">
                  <c:v>-5.0122811544676384</c:v>
                </c:pt>
                <c:pt idx="93">
                  <c:v>-5.4709978417338192</c:v>
                </c:pt>
                <c:pt idx="94">
                  <c:v>-6.8895201626989389</c:v>
                </c:pt>
                <c:pt idx="95">
                  <c:v>-6.7734666511511064</c:v>
                </c:pt>
                <c:pt idx="96">
                  <c:v>-7.4518386735492355</c:v>
                </c:pt>
                <c:pt idx="97">
                  <c:v>-6.3855144772059749</c:v>
                </c:pt>
                <c:pt idx="98">
                  <c:v>-6.4745022236202496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038560527"/>
        <c:axId val="1038567599"/>
      </c:barChart>
      <c:barChart>
        <c:barDir val="col"/>
        <c:grouping val="stacked"/>
        <c:varyColors val="0"/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1.0751222921034242</c:v>
                </c:pt>
                <c:pt idx="1">
                  <c:v>0.53509260548670101</c:v>
                </c:pt>
                <c:pt idx="2">
                  <c:v>0.88941307062578046</c:v>
                </c:pt>
                <c:pt idx="3">
                  <c:v>0.46868519286603072</c:v>
                </c:pt>
                <c:pt idx="4">
                  <c:v>-0.6691693070670891</c:v>
                </c:pt>
                <c:pt idx="5">
                  <c:v>-0.28586135895676046</c:v>
                </c:pt>
                <c:pt idx="6">
                  <c:v>0.31296979636463029</c:v>
                </c:pt>
                <c:pt idx="7">
                  <c:v>0.57116614505374885</c:v>
                </c:pt>
                <c:pt idx="8">
                  <c:v>0.25470803414171522</c:v>
                </c:pt>
                <c:pt idx="9">
                  <c:v>0.46674760555780387</c:v>
                </c:pt>
                <c:pt idx="10">
                  <c:v>5.6413700470114174E-2</c:v>
                </c:pt>
                <c:pt idx="11">
                  <c:v>-0.27056252926356156</c:v>
                </c:pt>
                <c:pt idx="12">
                  <c:v>6.2289038905667081E-2</c:v>
                </c:pt>
                <c:pt idx="13">
                  <c:v>-4.8437396324066087E-2</c:v>
                </c:pt>
                <c:pt idx="14">
                  <c:v>-0.21181213376217123</c:v>
                </c:pt>
                <c:pt idx="15">
                  <c:v>0.18299506308283048</c:v>
                </c:pt>
                <c:pt idx="16">
                  <c:v>-0.15833988985051139</c:v>
                </c:pt>
                <c:pt idx="17">
                  <c:v>0.49437272786642578</c:v>
                </c:pt>
                <c:pt idx="18">
                  <c:v>0.34118999089292684</c:v>
                </c:pt>
                <c:pt idx="19">
                  <c:v>0.26760837167109441</c:v>
                </c:pt>
                <c:pt idx="20">
                  <c:v>0.25591652323580033</c:v>
                </c:pt>
                <c:pt idx="21">
                  <c:v>0.60757377681575619</c:v>
                </c:pt>
                <c:pt idx="22">
                  <c:v>1.2815422057128218</c:v>
                </c:pt>
                <c:pt idx="23">
                  <c:v>1.4319588286583163</c:v>
                </c:pt>
                <c:pt idx="24">
                  <c:v>1.6800483009914413</c:v>
                </c:pt>
                <c:pt idx="25">
                  <c:v>1.8493194048749604</c:v>
                </c:pt>
                <c:pt idx="26">
                  <c:v>2.3634812286689422</c:v>
                </c:pt>
                <c:pt idx="27">
                  <c:v>3.1112300138486719</c:v>
                </c:pt>
                <c:pt idx="28">
                  <c:v>2.9894809341932254</c:v>
                </c:pt>
                <c:pt idx="29">
                  <c:v>2.3274143302180685</c:v>
                </c:pt>
                <c:pt idx="30">
                  <c:v>2.0368818105616096</c:v>
                </c:pt>
                <c:pt idx="31">
                  <c:v>2.291266943120629</c:v>
                </c:pt>
                <c:pt idx="32">
                  <c:v>2.0062879511759086</c:v>
                </c:pt>
                <c:pt idx="33">
                  <c:v>1.2646923431026547</c:v>
                </c:pt>
                <c:pt idx="34">
                  <c:v>1.9534031013673516</c:v>
                </c:pt>
                <c:pt idx="35">
                  <c:v>1.541529655340397</c:v>
                </c:pt>
                <c:pt idx="36">
                  <c:v>3.0961695933036122</c:v>
                </c:pt>
                <c:pt idx="37">
                  <c:v>2.1618849367966937</c:v>
                </c:pt>
                <c:pt idx="38">
                  <c:v>1.7918052932889728</c:v>
                </c:pt>
                <c:pt idx="39">
                  <c:v>1.4037333650897614</c:v>
                </c:pt>
                <c:pt idx="40">
                  <c:v>1.8060527172144485</c:v>
                </c:pt>
                <c:pt idx="41">
                  <c:v>2.42884027287697</c:v>
                </c:pt>
                <c:pt idx="42">
                  <c:v>3.838930493798268</c:v>
                </c:pt>
                <c:pt idx="43">
                  <c:v>3.3866177498252972</c:v>
                </c:pt>
                <c:pt idx="44">
                  <c:v>4.167572345636076</c:v>
                </c:pt>
                <c:pt idx="45">
                  <c:v>2.3934150799860112</c:v>
                </c:pt>
                <c:pt idx="46">
                  <c:v>4.3356790409809598</c:v>
                </c:pt>
                <c:pt idx="47">
                  <c:v>4.4422811584510615</c:v>
                </c:pt>
                <c:pt idx="48">
                  <c:v>4.5365172606249038</c:v>
                </c:pt>
                <c:pt idx="49">
                  <c:v>2.6046704601513824</c:v>
                </c:pt>
                <c:pt idx="50">
                  <c:v>2.612192484455258</c:v>
                </c:pt>
                <c:pt idx="51">
                  <c:v>2.7796285076205995</c:v>
                </c:pt>
                <c:pt idx="52">
                  <c:v>2.6004398890665792</c:v>
                </c:pt>
                <c:pt idx="53">
                  <c:v>2.8205272388459508</c:v>
                </c:pt>
                <c:pt idx="54">
                  <c:v>2.7314186100990088</c:v>
                </c:pt>
                <c:pt idx="55">
                  <c:v>1.63122721197806</c:v>
                </c:pt>
                <c:pt idx="56">
                  <c:v>3.0162520404037352</c:v>
                </c:pt>
                <c:pt idx="57">
                  <c:v>2.8186769791137074</c:v>
                </c:pt>
                <c:pt idx="58">
                  <c:v>2.7802575593079717</c:v>
                </c:pt>
                <c:pt idx="59">
                  <c:v>2.0949448699088444</c:v>
                </c:pt>
                <c:pt idx="60">
                  <c:v>2.2415191868128836</c:v>
                </c:pt>
                <c:pt idx="61">
                  <c:v>1.9081901790984472</c:v>
                </c:pt>
                <c:pt idx="62">
                  <c:v>1.8887905016299824</c:v>
                </c:pt>
                <c:pt idx="63">
                  <c:v>1.9871051724559785</c:v>
                </c:pt>
                <c:pt idx="64">
                  <c:v>2.0380915603927949</c:v>
                </c:pt>
                <c:pt idx="65">
                  <c:v>0.40860304936318703</c:v>
                </c:pt>
                <c:pt idx="66">
                  <c:v>2.1638882910404216</c:v>
                </c:pt>
                <c:pt idx="67">
                  <c:v>1.8691084074349358</c:v>
                </c:pt>
                <c:pt idx="68">
                  <c:v>1.4221956826731581</c:v>
                </c:pt>
                <c:pt idx="69">
                  <c:v>1.8922572807354729</c:v>
                </c:pt>
                <c:pt idx="70">
                  <c:v>2.1576676139353754</c:v>
                </c:pt>
                <c:pt idx="71">
                  <c:v>2.2392211185772486</c:v>
                </c:pt>
                <c:pt idx="72">
                  <c:v>2.3998229990913669</c:v>
                </c:pt>
                <c:pt idx="73">
                  <c:v>3.0579778272974436</c:v>
                </c:pt>
                <c:pt idx="74">
                  <c:v>3.165971602445691</c:v>
                </c:pt>
                <c:pt idx="75">
                  <c:v>3.015318745522193</c:v>
                </c:pt>
                <c:pt idx="76">
                  <c:v>2.5435009102470461</c:v>
                </c:pt>
                <c:pt idx="77">
                  <c:v>2.4285292816467634</c:v>
                </c:pt>
                <c:pt idx="78">
                  <c:v>2.3571921542867957</c:v>
                </c:pt>
                <c:pt idx="79">
                  <c:v>1.925658209896745</c:v>
                </c:pt>
                <c:pt idx="80">
                  <c:v>2.2688685583065631</c:v>
                </c:pt>
                <c:pt idx="81">
                  <c:v>1.7024823299631657</c:v>
                </c:pt>
                <c:pt idx="82">
                  <c:v>2.3025702170737641</c:v>
                </c:pt>
                <c:pt idx="83">
                  <c:v>2.1115151731661657</c:v>
                </c:pt>
                <c:pt idx="84">
                  <c:v>1.9015573423670986</c:v>
                </c:pt>
                <c:pt idx="85">
                  <c:v>1.5037940705633048</c:v>
                </c:pt>
                <c:pt idx="86">
                  <c:v>1.1648944934594718</c:v>
                </c:pt>
                <c:pt idx="87">
                  <c:v>0.74173692511715672</c:v>
                </c:pt>
                <c:pt idx="88">
                  <c:v>1.2775049419797613</c:v>
                </c:pt>
                <c:pt idx="89">
                  <c:v>1.0496330704607053</c:v>
                </c:pt>
                <c:pt idx="90">
                  <c:v>1.2465404273710954</c:v>
                </c:pt>
                <c:pt idx="91">
                  <c:v>0.77433876836818061</c:v>
                </c:pt>
                <c:pt idx="92">
                  <c:v>0.63938351558686168</c:v>
                </c:pt>
                <c:pt idx="93">
                  <c:v>1.5961810671448267</c:v>
                </c:pt>
                <c:pt idx="94">
                  <c:v>1.2968795275014826</c:v>
                </c:pt>
                <c:pt idx="95">
                  <c:v>1.0271808697486806</c:v>
                </c:pt>
                <c:pt idx="96">
                  <c:v>1.3236549257819474</c:v>
                </c:pt>
                <c:pt idx="97">
                  <c:v>1.120380700008508</c:v>
                </c:pt>
                <c:pt idx="98">
                  <c:v>0.96088598278877202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-1.3343815513626835</c:v>
                </c:pt>
                <c:pt idx="1">
                  <c:v>-0.86861161398133968</c:v>
                </c:pt>
                <c:pt idx="2">
                  <c:v>-0.15575135285139446</c:v>
                </c:pt>
                <c:pt idx="3">
                  <c:v>-0.30830913866998477</c:v>
                </c:pt>
                <c:pt idx="4">
                  <c:v>-1.5398126463700235</c:v>
                </c:pt>
                <c:pt idx="5">
                  <c:v>-1.0686341798215511</c:v>
                </c:pt>
                <c:pt idx="6">
                  <c:v>-0.44997949979499796</c:v>
                </c:pt>
                <c:pt idx="7">
                  <c:v>-0.26602258810722546</c:v>
                </c:pt>
                <c:pt idx="8">
                  <c:v>-0.32448177753691909</c:v>
                </c:pt>
                <c:pt idx="9">
                  <c:v>-6.7449075947659514E-4</c:v>
                </c:pt>
                <c:pt idx="10">
                  <c:v>-1.2760241773002015E-2</c:v>
                </c:pt>
                <c:pt idx="11">
                  <c:v>-0.16521370760964083</c:v>
                </c:pt>
                <c:pt idx="12">
                  <c:v>2.764700657310357E-2</c:v>
                </c:pt>
                <c:pt idx="13">
                  <c:v>2.5379868621856545</c:v>
                </c:pt>
                <c:pt idx="14">
                  <c:v>1.0567475877869323</c:v>
                </c:pt>
                <c:pt idx="15">
                  <c:v>0.846516730663741</c:v>
                </c:pt>
                <c:pt idx="16">
                  <c:v>0.40289798059270915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-1.3802710843373496</c:v>
                </c:pt>
                <c:pt idx="21">
                  <c:v>-2.1602623175671329</c:v>
                </c:pt>
                <c:pt idx="22">
                  <c:v>-0.90495708979121303</c:v>
                </c:pt>
                <c:pt idx="23">
                  <c:v>0.19873253514237715</c:v>
                </c:pt>
                <c:pt idx="24">
                  <c:v>-0.4963562409965257</c:v>
                </c:pt>
                <c:pt idx="25">
                  <c:v>-1.2415321304210194</c:v>
                </c:pt>
                <c:pt idx="26">
                  <c:v>-0.95436733661989637</c:v>
                </c:pt>
                <c:pt idx="27">
                  <c:v>-5.4135716983507491E-2</c:v>
                </c:pt>
                <c:pt idx="28">
                  <c:v>-0.21351199048274999</c:v>
                </c:pt>
                <c:pt idx="29">
                  <c:v>-0.68504672897196262</c:v>
                </c:pt>
                <c:pt idx="30">
                  <c:v>-1.080686721927292</c:v>
                </c:pt>
                <c:pt idx="31">
                  <c:v>-1.2199046852757318</c:v>
                </c:pt>
                <c:pt idx="32">
                  <c:v>-0.81620072126498777</c:v>
                </c:pt>
                <c:pt idx="33">
                  <c:v>-0.66717814945527087</c:v>
                </c:pt>
                <c:pt idx="34">
                  <c:v>-0.89588266748147583</c:v>
                </c:pt>
                <c:pt idx="35">
                  <c:v>-0.56357325538911218</c:v>
                </c:pt>
                <c:pt idx="36">
                  <c:v>-0.28113911382039852</c:v>
                </c:pt>
                <c:pt idx="37">
                  <c:v>6.4560895405315719E-2</c:v>
                </c:pt>
                <c:pt idx="38">
                  <c:v>-0.19662500374666547</c:v>
                </c:pt>
                <c:pt idx="39">
                  <c:v>-0.34148084194230255</c:v>
                </c:pt>
                <c:pt idx="40">
                  <c:v>-0.44286010117445196</c:v>
                </c:pt>
                <c:pt idx="41">
                  <c:v>-7.9099035521053865E-2</c:v>
                </c:pt>
                <c:pt idx="42">
                  <c:v>-6.611280131055465E-2</c:v>
                </c:pt>
                <c:pt idx="43">
                  <c:v>0.214593524341952</c:v>
                </c:pt>
                <c:pt idx="44">
                  <c:v>0.27706531032184206</c:v>
                </c:pt>
                <c:pt idx="45">
                  <c:v>0.19036562458312453</c:v>
                </c:pt>
                <c:pt idx="46">
                  <c:v>0.28487588749381942</c:v>
                </c:pt>
                <c:pt idx="47">
                  <c:v>0.31441193555639502</c:v>
                </c:pt>
                <c:pt idx="48">
                  <c:v>0.16266735859437234</c:v>
                </c:pt>
                <c:pt idx="49">
                  <c:v>0.29534295039693953</c:v>
                </c:pt>
                <c:pt idx="50">
                  <c:v>0.22162521402180771</c:v>
                </c:pt>
                <c:pt idx="51">
                  <c:v>0.19489413864302849</c:v>
                </c:pt>
                <c:pt idx="52">
                  <c:v>5.3241764970113153E-2</c:v>
                </c:pt>
                <c:pt idx="53">
                  <c:v>0.13204610759128038</c:v>
                </c:pt>
                <c:pt idx="54">
                  <c:v>0.12132183776307132</c:v>
                </c:pt>
                <c:pt idx="55">
                  <c:v>7.2952416436990006E-2</c:v>
                </c:pt>
                <c:pt idx="56">
                  <c:v>5.1189290864683629E-2</c:v>
                </c:pt>
                <c:pt idx="57">
                  <c:v>-1.9899181218760387E-2</c:v>
                </c:pt>
                <c:pt idx="58">
                  <c:v>0.10728946233514954</c:v>
                </c:pt>
                <c:pt idx="59">
                  <c:v>6.0176939887314464E-2</c:v>
                </c:pt>
                <c:pt idx="60">
                  <c:v>2.5343809901150694E-2</c:v>
                </c:pt>
                <c:pt idx="61">
                  <c:v>0.28666586159456192</c:v>
                </c:pt>
                <c:pt idx="62">
                  <c:v>0.21416652209955522</c:v>
                </c:pt>
                <c:pt idx="63">
                  <c:v>0.12247922272931512</c:v>
                </c:pt>
                <c:pt idx="64">
                  <c:v>0.37766552876288212</c:v>
                </c:pt>
                <c:pt idx="65">
                  <c:v>0.19325054068356004</c:v>
                </c:pt>
                <c:pt idx="66">
                  <c:v>0.3501492461505219</c:v>
                </c:pt>
                <c:pt idx="67">
                  <c:v>0.45931861107281879</c:v>
                </c:pt>
                <c:pt idx="68">
                  <c:v>0.44586062567778295</c:v>
                </c:pt>
                <c:pt idx="69">
                  <c:v>0.53689159187785829</c:v>
                </c:pt>
                <c:pt idx="70">
                  <c:v>1.1932382403682908</c:v>
                </c:pt>
                <c:pt idx="71">
                  <c:v>1.3375789706137651</c:v>
                </c:pt>
                <c:pt idx="72">
                  <c:v>1.320632993055292</c:v>
                </c:pt>
                <c:pt idx="73">
                  <c:v>1.3784533306749696</c:v>
                </c:pt>
                <c:pt idx="74">
                  <c:v>1.4577382584007106</c:v>
                </c:pt>
                <c:pt idx="75">
                  <c:v>1.5715565700327576</c:v>
                </c:pt>
                <c:pt idx="76">
                  <c:v>4.6503456314844227</c:v>
                </c:pt>
                <c:pt idx="77">
                  <c:v>9.9433947772875122</c:v>
                </c:pt>
                <c:pt idx="78">
                  <c:v>8.5097727248143915</c:v>
                </c:pt>
                <c:pt idx="79">
                  <c:v>5.8403076365935327</c:v>
                </c:pt>
                <c:pt idx="80">
                  <c:v>4.8678098825285181</c:v>
                </c:pt>
                <c:pt idx="81">
                  <c:v>11.49182458675347</c:v>
                </c:pt>
                <c:pt idx="82">
                  <c:v>9.0949205459188622</c:v>
                </c:pt>
                <c:pt idx="83">
                  <c:v>6.8087027334676238</c:v>
                </c:pt>
                <c:pt idx="84">
                  <c:v>5.7821658030460705</c:v>
                </c:pt>
                <c:pt idx="85">
                  <c:v>3.1587986698835544</c:v>
                </c:pt>
                <c:pt idx="86">
                  <c:v>4.8085667758716246</c:v>
                </c:pt>
                <c:pt idx="87">
                  <c:v>2.8539643661781851</c:v>
                </c:pt>
                <c:pt idx="88">
                  <c:v>0.63073465754649294</c:v>
                </c:pt>
                <c:pt idx="89">
                  <c:v>0.35255669237526499</c:v>
                </c:pt>
                <c:pt idx="90">
                  <c:v>1.5811352943474817</c:v>
                </c:pt>
                <c:pt idx="91">
                  <c:v>1.6702901577587439</c:v>
                </c:pt>
                <c:pt idx="92">
                  <c:v>1.4848805357764079</c:v>
                </c:pt>
                <c:pt idx="93">
                  <c:v>4.5664681876866569</c:v>
                </c:pt>
                <c:pt idx="94">
                  <c:v>2.6351920405339166</c:v>
                </c:pt>
                <c:pt idx="95">
                  <c:v>3.8319447269025684</c:v>
                </c:pt>
                <c:pt idx="96">
                  <c:v>6.0667517431672593</c:v>
                </c:pt>
                <c:pt idx="97">
                  <c:v>6.1579968947810393</c:v>
                </c:pt>
                <c:pt idx="98">
                  <c:v>5.8000236668731828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244035360"/>
        <c:axId val="1244013280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7.6254367575122277</c:v>
                </c:pt>
                <c:pt idx="1">
                  <c:v>7.8383929814789024</c:v>
                </c:pt>
                <c:pt idx="2">
                  <c:v>8.2995698626335503</c:v>
                </c:pt>
                <c:pt idx="3">
                  <c:v>5.2640674685469371</c:v>
                </c:pt>
                <c:pt idx="4">
                  <c:v>6.1430637828902048</c:v>
                </c:pt>
                <c:pt idx="5">
                  <c:v>5.71413864104324</c:v>
                </c:pt>
                <c:pt idx="6">
                  <c:v>4.1854585212518787</c:v>
                </c:pt>
                <c:pt idx="7">
                  <c:v>5.8473942032929651</c:v>
                </c:pt>
                <c:pt idx="8">
                  <c:v>5.6858826717246984</c:v>
                </c:pt>
                <c:pt idx="9">
                  <c:v>5.9544044246593817</c:v>
                </c:pt>
                <c:pt idx="10">
                  <c:v>4.7683008730691743</c:v>
                </c:pt>
                <c:pt idx="11">
                  <c:v>4.5948808276292619</c:v>
                </c:pt>
                <c:pt idx="12">
                  <c:v>6.3041836915970864</c:v>
                </c:pt>
                <c:pt idx="13">
                  <c:v>8.183597637847523</c:v>
                </c:pt>
                <c:pt idx="14">
                  <c:v>6.4881922721064464</c:v>
                </c:pt>
                <c:pt idx="15">
                  <c:v>4.3599561162918263</c:v>
                </c:pt>
                <c:pt idx="16">
                  <c:v>1.3912929451875164</c:v>
                </c:pt>
                <c:pt idx="17">
                  <c:v>2.4826392668219519</c:v>
                </c:pt>
                <c:pt idx="18">
                  <c:v>-5.4450539919337348</c:v>
                </c:pt>
                <c:pt idx="19">
                  <c:v>1.4070498282900279</c:v>
                </c:pt>
                <c:pt idx="20">
                  <c:v>5.9361015490533564</c:v>
                </c:pt>
                <c:pt idx="21">
                  <c:v>5.1119778830286533</c:v>
                </c:pt>
                <c:pt idx="22">
                  <c:v>7.1058024849494048</c:v>
                </c:pt>
                <c:pt idx="23">
                  <c:v>6.3068073070625017</c:v>
                </c:pt>
                <c:pt idx="24">
                  <c:v>5.1551775273281928</c:v>
                </c:pt>
                <c:pt idx="25">
                  <c:v>3.4077239632795191</c:v>
                </c:pt>
                <c:pt idx="26">
                  <c:v>3.7473138667677914</c:v>
                </c:pt>
                <c:pt idx="27">
                  <c:v>5.3112803726551681</c:v>
                </c:pt>
                <c:pt idx="28">
                  <c:v>6.1001189656251968</c:v>
                </c:pt>
                <c:pt idx="29">
                  <c:v>4.6221183800623047</c:v>
                </c:pt>
                <c:pt idx="30">
                  <c:v>2.6351246468597687</c:v>
                </c:pt>
                <c:pt idx="31">
                  <c:v>3.4997214829485674</c:v>
                </c:pt>
                <c:pt idx="32">
                  <c:v>3.9583269118145674</c:v>
                </c:pt>
                <c:pt idx="33">
                  <c:v>3.9880313027466627</c:v>
                </c:pt>
                <c:pt idx="34">
                  <c:v>3.9031395615308222</c:v>
                </c:pt>
                <c:pt idx="35">
                  <c:v>4.5962732919254652</c:v>
                </c:pt>
                <c:pt idx="36">
                  <c:v>5.5794134594971636</c:v>
                </c:pt>
                <c:pt idx="37">
                  <c:v>5.4620327631459853</c:v>
                </c:pt>
                <c:pt idx="38">
                  <c:v>6.4577526001858345</c:v>
                </c:pt>
                <c:pt idx="39">
                  <c:v>5.0346839739200329</c:v>
                </c:pt>
                <c:pt idx="40">
                  <c:v>5.4722953584001424</c:v>
                </c:pt>
                <c:pt idx="41">
                  <c:v>5.6222065396377321</c:v>
                </c:pt>
                <c:pt idx="42">
                  <c:v>6.2734027615258601</c:v>
                </c:pt>
                <c:pt idx="43">
                  <c:v>6.1073258793384575</c:v>
                </c:pt>
                <c:pt idx="44">
                  <c:v>7.0987842165514641</c:v>
                </c:pt>
                <c:pt idx="45">
                  <c:v>5.2794733217719871</c:v>
                </c:pt>
                <c:pt idx="46">
                  <c:v>7.1718150165740102</c:v>
                </c:pt>
                <c:pt idx="47">
                  <c:v>6.4174842708439126</c:v>
                </c:pt>
                <c:pt idx="48">
                  <c:v>6.2577252800972945</c:v>
                </c:pt>
                <c:pt idx="49">
                  <c:v>3.6119453646630499</c:v>
                </c:pt>
                <c:pt idx="50">
                  <c:v>2.7546859511579704</c:v>
                </c:pt>
                <c:pt idx="51">
                  <c:v>1.9351808492638465</c:v>
                </c:pt>
                <c:pt idx="52">
                  <c:v>1.392692483691907</c:v>
                </c:pt>
                <c:pt idx="53">
                  <c:v>0.87872208462756718</c:v>
                </c:pt>
                <c:pt idx="54">
                  <c:v>-0.20155079499348943</c:v>
                </c:pt>
                <c:pt idx="55">
                  <c:v>-1.5155095859055934</c:v>
                </c:pt>
                <c:pt idx="56">
                  <c:v>0.15077064358505179</c:v>
                </c:pt>
                <c:pt idx="57">
                  <c:v>-1.0207439154750044</c:v>
                </c:pt>
                <c:pt idx="58">
                  <c:v>-0.83022945199660192</c:v>
                </c:pt>
                <c:pt idx="59">
                  <c:v>-1.845238689441858</c:v>
                </c:pt>
                <c:pt idx="60">
                  <c:v>-2.0069481462833445</c:v>
                </c:pt>
                <c:pt idx="61">
                  <c:v>-1.7386171645134747</c:v>
                </c:pt>
                <c:pt idx="62">
                  <c:v>-1.5274198132852186</c:v>
                </c:pt>
                <c:pt idx="63">
                  <c:v>-1.912995342536624</c:v>
                </c:pt>
                <c:pt idx="64">
                  <c:v>-1.4571547800169069</c:v>
                </c:pt>
                <c:pt idx="65">
                  <c:v>-3.7972881168627386</c:v>
                </c:pt>
                <c:pt idx="66">
                  <c:v>-1.4905461831674973</c:v>
                </c:pt>
                <c:pt idx="67">
                  <c:v>-1.892983879792681</c:v>
                </c:pt>
                <c:pt idx="68">
                  <c:v>-2.7688941986980016</c:v>
                </c:pt>
                <c:pt idx="69">
                  <c:v>-2.0379034040640409</c:v>
                </c:pt>
                <c:pt idx="70">
                  <c:v>-0.97358172823913214</c:v>
                </c:pt>
                <c:pt idx="71">
                  <c:v>-0.59565628886095512</c:v>
                </c:pt>
                <c:pt idx="72">
                  <c:v>-0.61721190631840228</c:v>
                </c:pt>
                <c:pt idx="73">
                  <c:v>0.25151330513978065</c:v>
                </c:pt>
                <c:pt idx="74">
                  <c:v>1.0160080673731584</c:v>
                </c:pt>
                <c:pt idx="75">
                  <c:v>1.2156191624120947</c:v>
                </c:pt>
                <c:pt idx="76">
                  <c:v>4.0397114703677008</c:v>
                </c:pt>
                <c:pt idx="77">
                  <c:v>8.6156249459752132</c:v>
                </c:pt>
                <c:pt idx="78">
                  <c:v>8.7918491161021084</c:v>
                </c:pt>
                <c:pt idx="79">
                  <c:v>5.1687545633942475</c:v>
                </c:pt>
                <c:pt idx="80">
                  <c:v>4.8547624308901476</c:v>
                </c:pt>
                <c:pt idx="81">
                  <c:v>10.797720805568035</c:v>
                </c:pt>
                <c:pt idx="82">
                  <c:v>9.0488309608560336</c:v>
                </c:pt>
                <c:pt idx="83">
                  <c:v>6.2869132879582192</c:v>
                </c:pt>
                <c:pt idx="84">
                  <c:v>5.2929863423946788</c:v>
                </c:pt>
                <c:pt idx="85">
                  <c:v>1.9496506473767787</c:v>
                </c:pt>
                <c:pt idx="86">
                  <c:v>2.6753788113849915</c:v>
                </c:pt>
                <c:pt idx="87">
                  <c:v>0.20192766128504491</c:v>
                </c:pt>
                <c:pt idx="88">
                  <c:v>-1.4028500921447209</c:v>
                </c:pt>
                <c:pt idx="89">
                  <c:v>-3.3814366042253763</c:v>
                </c:pt>
                <c:pt idx="90">
                  <c:v>-1.351000622598876</c:v>
                </c:pt>
                <c:pt idx="91">
                  <c:v>-2.513775925248058</c:v>
                </c:pt>
                <c:pt idx="92">
                  <c:v>-2.8880171031043691</c:v>
                </c:pt>
                <c:pt idx="93">
                  <c:v>0.69165141309766431</c:v>
                </c:pt>
                <c:pt idx="94">
                  <c:v>-2.95744859466354</c:v>
                </c:pt>
                <c:pt idx="95">
                  <c:v>-1.9143410544998574</c:v>
                </c:pt>
                <c:pt idx="96">
                  <c:v>-6.1432004600028733E-2</c:v>
                </c:pt>
                <c:pt idx="97">
                  <c:v>0.8928631175835724</c:v>
                </c:pt>
                <c:pt idx="98">
                  <c:v>0.28640742604170555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valAx>
        <c:axId val="1244013280"/>
        <c:scaling>
          <c:orientation val="minMax"/>
          <c:max val="15"/>
          <c:min val="-15"/>
        </c:scaling>
        <c:delete val="1"/>
        <c:axPos val="r"/>
        <c:numFmt formatCode="#,##0.00" sourceLinked="1"/>
        <c:majorTickMark val="out"/>
        <c:minorTickMark val="none"/>
        <c:tickLblPos val="nextTo"/>
        <c:crossAx val="1244035360"/>
        <c:crosses val="max"/>
        <c:crossBetween val="between"/>
      </c:valAx>
      <c:catAx>
        <c:axId val="12440353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244013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Toscana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-6.7951956832688118</c:v>
                </c:pt>
                <c:pt idx="1">
                  <c:v>6.0394898522518821</c:v>
                </c:pt>
                <c:pt idx="2" formatCode="#,##0.0_ ;\-#,##0.0\ ">
                  <c:v>-1.8982001043113779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Toscana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17.106021757710081</c:v>
                </c:pt>
                <c:pt idx="2">
                  <c:v>20.635880034639378</c:v>
                </c:pt>
                <c:pt idx="3">
                  <c:v>20.863949489875928</c:v>
                </c:pt>
                <c:pt idx="4">
                  <c:v>23.975827875979373</c:v>
                </c:pt>
                <c:pt idx="5">
                  <c:v>29.483835106451739</c:v>
                </c:pt>
                <c:pt idx="6">
                  <c:v>31.234705732625333</c:v>
                </c:pt>
                <c:pt idx="8">
                  <c:v>48.729563931191443</c:v>
                </c:pt>
                <c:pt idx="9">
                  <c:v>67.146062096716093</c:v>
                </c:pt>
                <c:pt idx="10">
                  <c:v>73.268367671484611</c:v>
                </c:pt>
                <c:pt idx="11">
                  <c:v>96.427748255330044</c:v>
                </c:pt>
                <c:pt idx="12">
                  <c:v>158.34544248325952</c:v>
                </c:pt>
                <c:pt idx="13">
                  <c:v>192.29754533662907</c:v>
                </c:pt>
                <c:pt idx="14">
                  <c:v>187.3342160949295</c:v>
                </c:pt>
                <c:pt idx="15">
                  <c:v>219.9133451666448</c:v>
                </c:pt>
                <c:pt idx="16">
                  <c:v>242.51422510359046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  <c:max val="2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dPt>
            <c:idx val="1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531F-4167-8822-440419E9C8C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7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13CB-40F8-A318-D51E30133DD8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Toscana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103.1667771499726</c:v>
                </c:pt>
                <c:pt idx="2">
                  <c:v>104.67434867046556</c:v>
                </c:pt>
                <c:pt idx="3">
                  <c:v>103.03160590677641</c:v>
                </c:pt>
                <c:pt idx="4">
                  <c:v>104.13886239806394</c:v>
                </c:pt>
                <c:pt idx="5">
                  <c:v>108.66742557611812</c:v>
                </c:pt>
                <c:pt idx="6">
                  <c:v>110.21366364969725</c:v>
                </c:pt>
                <c:pt idx="7">
                  <c:v>111.88662489484658</c:v>
                </c:pt>
                <c:pt idx="8">
                  <c:v>114.54770139585241</c:v>
                </c:pt>
                <c:pt idx="9">
                  <c:v>117.56511882893381</c:v>
                </c:pt>
                <c:pt idx="10">
                  <c:v>119.31454725448671</c:v>
                </c:pt>
                <c:pt idx="11">
                  <c:v>121.80330180117109</c:v>
                </c:pt>
                <c:pt idx="12">
                  <c:v>122.56006597695843</c:v>
                </c:pt>
                <c:pt idx="13">
                  <c:v>122.98377610161941</c:v>
                </c:pt>
                <c:pt idx="14">
                  <c:v>125.0408059391963</c:v>
                </c:pt>
                <c:pt idx="15">
                  <c:v>130.15455709605078</c:v>
                </c:pt>
                <c:pt idx="16">
                  <c:v>131.75115013577141</c:v>
                </c:pt>
                <c:pt idx="17">
                  <c:v>133.29011114913973</c:v>
                </c:pt>
                <c:pt idx="18">
                  <c:v>135.92234550541878</c:v>
                </c:pt>
                <c:pt idx="19">
                  <c:v>139.33378964594897</c:v>
                </c:pt>
                <c:pt idx="20">
                  <c:v>144.75243952147957</c:v>
                </c:pt>
                <c:pt idx="21">
                  <c:v>147.02859471279064</c:v>
                </c:pt>
                <c:pt idx="22">
                  <c:v>147.42098825135261</c:v>
                </c:pt>
                <c:pt idx="23">
                  <c:v>147.78871776143265</c:v>
                </c:pt>
                <c:pt idx="24">
                  <c:v>149.56403205276615</c:v>
                </c:pt>
                <c:pt idx="25">
                  <c:v>149.65587147540495</c:v>
                </c:pt>
                <c:pt idx="26">
                  <c:v>152.88995770258003</c:v>
                </c:pt>
                <c:pt idx="27">
                  <c:v>155.55825855276987</c:v>
                </c:pt>
                <c:pt idx="28">
                  <c:v>153.16076625651496</c:v>
                </c:pt>
                <c:pt idx="29">
                  <c:v>147.43338223551442</c:v>
                </c:pt>
                <c:pt idx="30">
                  <c:v>148.65778393085674</c:v>
                </c:pt>
                <c:pt idx="31">
                  <c:v>149.93250520189591</c:v>
                </c:pt>
                <c:pt idx="32">
                  <c:v>147.06404150749333</c:v>
                </c:pt>
                <c:pt idx="33">
                  <c:v>144.20871543630224</c:v>
                </c:pt>
                <c:pt idx="34">
                  <c:v>145.50810073582335</c:v>
                </c:pt>
                <c:pt idx="35">
                  <c:v>145.45988813743404</c:v>
                </c:pt>
                <c:pt idx="36">
                  <c:v>146.4033182118288</c:v>
                </c:pt>
                <c:pt idx="37">
                  <c:v>148.5567729599382</c:v>
                </c:pt>
                <c:pt idx="38">
                  <c:v>150.32291570299199</c:v>
                </c:pt>
                <c:pt idx="39">
                  <c:v>154.34823387905519</c:v>
                </c:pt>
                <c:pt idx="40">
                  <c:v>133.98975155507227</c:v>
                </c:pt>
                <c:pt idx="41">
                  <c:v>146.40083941499643</c:v>
                </c:pt>
                <c:pt idx="42">
                  <c:v>155.89351582434605</c:v>
                </c:pt>
                <c:pt idx="43">
                  <c:v>156.43215837601701</c:v>
                </c:pt>
                <c:pt idx="44">
                  <c:v>157.21161603995145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>
                    <a:solidFill>
                      <a:sysClr val="windowText" lastClr="000000"/>
                    </a:solidFill>
                  </a:rPr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65348658621721367"/>
          <c:h val="5.83076123405566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BA94-45F0-A41B-A41A4391B1A0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3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307376543209875"/>
          <c:y val="0.11926881112026276"/>
          <c:w val="0.57951419753086419"/>
          <c:h val="0.683233363378357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Analfeta</c:v>
                </c:pt>
              </c:strCache>
            </c:strRef>
          </c:tx>
          <c:spPr>
            <a:solidFill>
              <a:srgbClr val="095CA1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Toscana</c:v>
                  </c:pt>
                  <c:pt idx="1">
                    <c:v>Italia</c:v>
                  </c:pt>
                  <c:pt idx="3">
                    <c:v>Toscana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10.995490808185918</c:v>
                </c:pt>
                <c:pt idx="1">
                  <c:v>12.898040235455399</c:v>
                </c:pt>
                <c:pt idx="3">
                  <c:v>0.4648460197559558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E-4C64-91B7-894A8530C9BF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Alfabeta 
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Toscana</c:v>
                  </c:pt>
                  <c:pt idx="1">
                    <c:v>Italia</c:v>
                  </c:pt>
                  <c:pt idx="3">
                    <c:v>Toscana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79.465834200485602</c:v>
                </c:pt>
                <c:pt idx="1">
                  <c:v>76.896527268858904</c:v>
                </c:pt>
                <c:pt idx="3">
                  <c:v>17.112144102266125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E-4C64-91B7-894A8530C9BF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Toscana</c:v>
                  </c:pt>
                  <c:pt idx="1">
                    <c:v>Italia</c:v>
                  </c:pt>
                  <c:pt idx="3">
                    <c:v>Toscana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5.4804023586541799</c:v>
                </c:pt>
                <c:pt idx="1">
                  <c:v>5.9454859223186212</c:v>
                </c:pt>
                <c:pt idx="3">
                  <c:v>29.169087739686226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FE-4C64-91B7-894A8530C9BF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Toscana</c:v>
                  </c:pt>
                  <c:pt idx="1">
                    <c:v>Italia</c:v>
                  </c:pt>
                  <c:pt idx="3">
                    <c:v>Toscana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3.1217481789802286</c:v>
                </c:pt>
                <c:pt idx="1">
                  <c:v>3.2623342237772155</c:v>
                </c:pt>
                <c:pt idx="3">
                  <c:v>36.083672283556076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FE-4C64-91B7-894A8530C9BF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Toscana</c:v>
                  </c:pt>
                  <c:pt idx="1">
                    <c:v>Italia</c:v>
                  </c:pt>
                  <c:pt idx="3">
                    <c:v>Toscana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0.93652445369406867</c:v>
                </c:pt>
                <c:pt idx="1">
                  <c:v>0.99761234958984424</c:v>
                </c:pt>
                <c:pt idx="3">
                  <c:v>17.170249854735619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FE-4C64-91B7-894A8530C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577623456790118"/>
          <c:y val="0.16028796296296297"/>
          <c:w val="0.26679996845294152"/>
          <c:h val="0.634623266695219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Toscana</c:v>
                  </c:pt>
                  <c:pt idx="1">
                    <c:v>Italia</c:v>
                  </c:pt>
                  <c:pt idx="3">
                    <c:v>Toscana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55.9</c:v>
                </c:pt>
                <c:pt idx="1">
                  <c:v>53.8</c:v>
                </c:pt>
                <c:pt idx="3">
                  <c:v>70.5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13-40B4-ADFB-5AFD95EC79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Toscana</c:v>
                  </c:pt>
                  <c:pt idx="1">
                    <c:v>Italia</c:v>
                  </c:pt>
                  <c:pt idx="3">
                    <c:v>Toscana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78.8</c:v>
                </c:pt>
                <c:pt idx="1">
                  <c:v>74.599999999999994</c:v>
                </c:pt>
                <c:pt idx="3">
                  <c:v>76.599999999999994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13-40B4-ADFB-5AFD95EC7979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Toscana</c:v>
                  </c:pt>
                  <c:pt idx="1">
                    <c:v>Italia</c:v>
                  </c:pt>
                  <c:pt idx="3">
                    <c:v>Toscana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33.799999999999997</c:v>
                </c:pt>
                <c:pt idx="1">
                  <c:v>33.5</c:v>
                </c:pt>
                <c:pt idx="3">
                  <c:v>64.3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13-40B4-ADFB-5AFD95EC79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Agric-Tos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67.8</c:v>
                </c:pt>
                <c:pt idx="1">
                  <c:v>64.7</c:v>
                </c:pt>
                <c:pt idx="2">
                  <c:v>62.9</c:v>
                </c:pt>
                <c:pt idx="4">
                  <c:v>57.9</c:v>
                </c:pt>
                <c:pt idx="5">
                  <c:v>54.7</c:v>
                </c:pt>
                <c:pt idx="6">
                  <c:v>52.1</c:v>
                </c:pt>
                <c:pt idx="7">
                  <c:v>49.9</c:v>
                </c:pt>
                <c:pt idx="8">
                  <c:v>48.1</c:v>
                </c:pt>
                <c:pt idx="10">
                  <c:v>39.6</c:v>
                </c:pt>
                <c:pt idx="11">
                  <c:v>24.1</c:v>
                </c:pt>
                <c:pt idx="12">
                  <c:v>11.5</c:v>
                </c:pt>
                <c:pt idx="13">
                  <c:v>6.7</c:v>
                </c:pt>
                <c:pt idx="14">
                  <c:v>4.5999999999999996</c:v>
                </c:pt>
                <c:pt idx="15">
                  <c:v>4.0999999999999996</c:v>
                </c:pt>
                <c:pt idx="16">
                  <c:v>4.0999999999999996</c:v>
                </c:pt>
                <c:pt idx="17">
                  <c:v>3.4</c:v>
                </c:pt>
                <c:pt idx="18" formatCode="0.0">
                  <c:v>3.2651535189988254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Ind-Tos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18.5</c:v>
                </c:pt>
                <c:pt idx="1">
                  <c:v>20.6</c:v>
                </c:pt>
                <c:pt idx="2">
                  <c:v>21.8</c:v>
                </c:pt>
                <c:pt idx="4">
                  <c:v>25.4</c:v>
                </c:pt>
                <c:pt idx="5">
                  <c:v>26.9</c:v>
                </c:pt>
                <c:pt idx="6">
                  <c:v>27.8</c:v>
                </c:pt>
                <c:pt idx="7">
                  <c:v>28</c:v>
                </c:pt>
                <c:pt idx="8">
                  <c:v>29</c:v>
                </c:pt>
                <c:pt idx="10">
                  <c:v>34</c:v>
                </c:pt>
                <c:pt idx="11">
                  <c:v>44</c:v>
                </c:pt>
                <c:pt idx="12">
                  <c:v>48.4</c:v>
                </c:pt>
                <c:pt idx="13">
                  <c:v>43.7</c:v>
                </c:pt>
                <c:pt idx="14">
                  <c:v>37.799999999999997</c:v>
                </c:pt>
                <c:pt idx="15">
                  <c:v>34.799999999999997</c:v>
                </c:pt>
                <c:pt idx="16">
                  <c:v>28.2</c:v>
                </c:pt>
                <c:pt idx="17">
                  <c:v>26.5</c:v>
                </c:pt>
                <c:pt idx="18" formatCode="0.0">
                  <c:v>26.68527336572512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Servizi-Toscana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13.8</c:v>
                </c:pt>
                <c:pt idx="1">
                  <c:v>14.7</c:v>
                </c:pt>
                <c:pt idx="2">
                  <c:v>15.3</c:v>
                </c:pt>
                <c:pt idx="4">
                  <c:v>16.7</c:v>
                </c:pt>
                <c:pt idx="5">
                  <c:v>18.399999999999999</c:v>
                </c:pt>
                <c:pt idx="6">
                  <c:v>20.100000000000001</c:v>
                </c:pt>
                <c:pt idx="7">
                  <c:v>22.1</c:v>
                </c:pt>
                <c:pt idx="8">
                  <c:v>22.9</c:v>
                </c:pt>
                <c:pt idx="10">
                  <c:v>26.4</c:v>
                </c:pt>
                <c:pt idx="11">
                  <c:v>31.9</c:v>
                </c:pt>
                <c:pt idx="12">
                  <c:v>40.1</c:v>
                </c:pt>
                <c:pt idx="13">
                  <c:v>49.6</c:v>
                </c:pt>
                <c:pt idx="14">
                  <c:v>57.6</c:v>
                </c:pt>
                <c:pt idx="15">
                  <c:v>61.1</c:v>
                </c:pt>
                <c:pt idx="16">
                  <c:v>67.7</c:v>
                </c:pt>
                <c:pt idx="17">
                  <c:v>70.099999999999994</c:v>
                </c:pt>
                <c:pt idx="18" formatCode="0.0">
                  <c:v>70.049573115276047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Toscana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70.966416729556684</c:v>
                </c:pt>
                <c:pt idx="1">
                  <c:v>51.67894821250313</c:v>
                </c:pt>
                <c:pt idx="2">
                  <c:v>45.740761580887849</c:v>
                </c:pt>
                <c:pt idx="3">
                  <c:v>42.420195663049803</c:v>
                </c:pt>
                <c:pt idx="4">
                  <c:v>34.64371666124422</c:v>
                </c:pt>
                <c:pt idx="5">
                  <c:v>19.793573447212324</c:v>
                </c:pt>
                <c:pt idx="6">
                  <c:v>14.08171181901244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653012438718042"/>
          <c:y val="1.3980555555555555E-2"/>
          <c:w val="0.80897502127142351"/>
          <c:h val="0.11939907407407409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Toscana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37.880708912309089</c:v>
                </c:pt>
                <c:pt idx="1">
                  <c:v>49.668001558049518</c:v>
                </c:pt>
                <c:pt idx="2">
                  <c:v>56.838320380916507</c:v>
                </c:pt>
                <c:pt idx="3">
                  <c:v>69.674796589046068</c:v>
                </c:pt>
                <c:pt idx="4">
                  <c:v>72.060309137873503</c:v>
                </c:pt>
                <c:pt idx="5">
                  <c:v>79.313718370887344</c:v>
                </c:pt>
                <c:pt idx="6">
                  <c:v>97.131639272567242</c:v>
                </c:pt>
                <c:pt idx="7">
                  <c:v>100.08650927565613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2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696641006111383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Toscana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in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5.074046818349478</c:v>
                </c:pt>
                <c:pt idx="1">
                  <c:v>19.278521567722954</c:v>
                </c:pt>
                <c:pt idx="2">
                  <c:v>10.156567316291804</c:v>
                </c:pt>
                <c:pt idx="3">
                  <c:v>22.40288283335417</c:v>
                </c:pt>
                <c:pt idx="4">
                  <c:v>43.087983801203706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in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0"/>
        <c:noMultiLvlLbl val="0"/>
      </c:catAx>
      <c:valAx>
        <c:axId val="1384273023"/>
        <c:scaling>
          <c:orientation val="minMax"/>
          <c:max val="5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43817373737373738"/>
          <c:h val="8.8014351851851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Toscana</c:v>
                  </c:pt>
                  <c:pt idx="3">
                    <c:v>Italia</c:v>
                  </c:pt>
                  <c:pt idx="4">
                    <c:v>Toscana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44.847549632057969</c:v>
                </c:pt>
                <c:pt idx="1">
                  <c:v>64.725431399016003</c:v>
                </c:pt>
                <c:pt idx="3">
                  <c:v>26.799949386308995</c:v>
                </c:pt>
                <c:pt idx="4">
                  <c:v>28.571428571428569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Toscana</c:v>
                  </c:pt>
                  <c:pt idx="3">
                    <c:v>Italia</c:v>
                  </c:pt>
                  <c:pt idx="4">
                    <c:v>Toscana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16.8061633974805</c:v>
                </c:pt>
                <c:pt idx="1">
                  <c:v>25.373397622762106</c:v>
                </c:pt>
                <c:pt idx="3">
                  <c:v>18.575224598253829</c:v>
                </c:pt>
                <c:pt idx="4">
                  <c:v>34.432234432234431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Toscana</c:v>
                  </c:pt>
                  <c:pt idx="3">
                    <c:v>Italia</c:v>
                  </c:pt>
                  <c:pt idx="4">
                    <c:v>Toscana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16.187305224869906</c:v>
                </c:pt>
                <c:pt idx="1">
                  <c:v>6.6510448852683837</c:v>
                </c:pt>
                <c:pt idx="3">
                  <c:v>19.815260027837532</c:v>
                </c:pt>
                <c:pt idx="4">
                  <c:v>16.483516483516482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Toscana</c:v>
                  </c:pt>
                  <c:pt idx="3">
                    <c:v>Italia</c:v>
                  </c:pt>
                  <c:pt idx="4">
                    <c:v>Toscana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14.217298207079349</c:v>
                </c:pt>
                <c:pt idx="1">
                  <c:v>2.6748090719203623</c:v>
                </c:pt>
                <c:pt idx="3">
                  <c:v>19.865873718840945</c:v>
                </c:pt>
                <c:pt idx="4">
                  <c:v>15.018315018315018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Toscana</c:v>
                  </c:pt>
                  <c:pt idx="3">
                    <c:v>Italia</c:v>
                  </c:pt>
                  <c:pt idx="4">
                    <c:v>Toscana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7.9416835385122759</c:v>
                </c:pt>
                <c:pt idx="1">
                  <c:v>0.57531702103315119</c:v>
                </c:pt>
                <c:pt idx="3">
                  <c:v>14.943692268758699</c:v>
                </c:pt>
                <c:pt idx="4">
                  <c:v>5.4945054945054945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Firenze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133.32891422510934</c:v>
                </c:pt>
                <c:pt idx="2">
                  <c:v>129.96818242078746</c:v>
                </c:pt>
                <c:pt idx="4">
                  <c:v>156.86066551769849</c:v>
                </c:pt>
                <c:pt idx="5">
                  <c:v>171.05926024128328</c:v>
                </c:pt>
                <c:pt idx="6">
                  <c:v>185.6887180167042</c:v>
                </c:pt>
                <c:pt idx="7">
                  <c:v>201.6173936099695</c:v>
                </c:pt>
                <c:pt idx="8">
                  <c:v>212.89937690574038</c:v>
                </c:pt>
                <c:pt idx="10">
                  <c:v>248.32957709134297</c:v>
                </c:pt>
                <c:pt idx="11">
                  <c:v>289.35436828847935</c:v>
                </c:pt>
                <c:pt idx="12">
                  <c:v>303.46016173936101</c:v>
                </c:pt>
                <c:pt idx="13">
                  <c:v>297.18281850722519</c:v>
                </c:pt>
                <c:pt idx="14">
                  <c:v>267.32732334614877</c:v>
                </c:pt>
                <c:pt idx="15">
                  <c:v>236.05992310751688</c:v>
                </c:pt>
                <c:pt idx="16">
                  <c:v>237.3591409253612</c:v>
                </c:pt>
                <c:pt idx="17">
                  <c:v>239.7056873922842</c:v>
                </c:pt>
                <c:pt idx="18">
                  <c:v>239.76534535330765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108.68896752094237</c:v>
                </c:pt>
                <c:pt idx="2">
                  <c:v>112.53659970381089</c:v>
                </c:pt>
                <c:pt idx="4">
                  <c:v>128.10574629480988</c:v>
                </c:pt>
                <c:pt idx="5">
                  <c:v>136.33403800716732</c:v>
                </c:pt>
                <c:pt idx="6">
                  <c:v>142.99998869507218</c:v>
                </c:pt>
                <c:pt idx="7">
                  <c:v>147.52026408311383</c:v>
                </c:pt>
                <c:pt idx="8">
                  <c:v>150.17579162757048</c:v>
                </c:pt>
                <c:pt idx="10">
                  <c:v>157.38607458991373</c:v>
                </c:pt>
                <c:pt idx="11">
                  <c:v>161.0658285946844</c:v>
                </c:pt>
                <c:pt idx="12">
                  <c:v>170.43309178470892</c:v>
                </c:pt>
                <c:pt idx="13">
                  <c:v>177.07304113863231</c:v>
                </c:pt>
                <c:pt idx="14">
                  <c:v>176.73615428965485</c:v>
                </c:pt>
                <c:pt idx="15">
                  <c:v>177.59363306465289</c:v>
                </c:pt>
                <c:pt idx="16">
                  <c:v>187.31813197372733</c:v>
                </c:pt>
                <c:pt idx="17">
                  <c:v>186.60931299953648</c:v>
                </c:pt>
                <c:pt idx="18">
                  <c:v>186.32216783295837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53232006558497491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239203431372549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4795259259259259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Firenze</c:v>
                  </c:pt>
                  <c:pt idx="1">
                    <c:v>Altri comuni</c:v>
                  </c:pt>
                  <c:pt idx="2">
                    <c:v>Firenze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5.9739291483482342</c:v>
                </c:pt>
                <c:pt idx="1">
                  <c:v>5.294068047540331</c:v>
                </c:pt>
                <c:pt idx="2">
                  <c:v>25.315104850637947</c:v>
                </c:pt>
                <c:pt idx="3">
                  <c:v>26.911560671369116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Firenze</c:v>
                  </c:pt>
                  <c:pt idx="1">
                    <c:v>Altri comuni</c:v>
                  </c:pt>
                  <c:pt idx="2">
                    <c:v>Firenze</c:v>
                  </c:pt>
                  <c:pt idx="3">
                    <c:v>Altri comuni</c:v>
                  </c:pt>
                  <c:pt idx="4">
                    <c:v>Firenze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6.9534364512310809</c:v>
                </c:pt>
                <c:pt idx="1">
                  <c:v>2.5836011389895575</c:v>
                </c:pt>
                <c:pt idx="2">
                  <c:v>25.592115761784402</c:v>
                </c:pt>
                <c:pt idx="3">
                  <c:v>17.812288962257071</c:v>
                </c:pt>
                <c:pt idx="4">
                  <c:v>35.299999999999997</c:v>
                </c:pt>
                <c:pt idx="5">
                  <c:v>36.200000000000003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32-4831-8DE2-CE039FB5CA73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Firenze</c:v>
                  </c:pt>
                  <c:pt idx="1">
                    <c:v>Altri comuni</c:v>
                  </c:pt>
                  <c:pt idx="2">
                    <c:v>Firenze</c:v>
                  </c:pt>
                  <c:pt idx="3">
                    <c:v>Altri comuni</c:v>
                  </c:pt>
                  <c:pt idx="4">
                    <c:v>Firenze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2.8169700304653489</c:v>
                </c:pt>
                <c:pt idx="1">
                  <c:v>0.68487745128988675</c:v>
                </c:pt>
                <c:pt idx="2">
                  <c:v>8.7853454888011502</c:v>
                </c:pt>
                <c:pt idx="3">
                  <c:v>3.1425864785773241</c:v>
                </c:pt>
                <c:pt idx="4">
                  <c:v>28.3</c:v>
                </c:pt>
                <c:pt idx="5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32-4831-8DE2-CE039FB5C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538310288533520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Firenze</c:v>
                  </c:pt>
                  <c:pt idx="1">
                    <c:v>Altri comuni</c:v>
                  </c:pt>
                  <c:pt idx="3">
                    <c:v>Firenze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4.2</c:v>
                </c:pt>
                <c:pt idx="1">
                  <c:v>44.1</c:v>
                </c:pt>
                <c:pt idx="3">
                  <c:v>0.62696116284351588</c:v>
                </c:pt>
                <c:pt idx="4">
                  <c:v>3.4987061030997548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F4-45AE-9D9F-C247809C8AFB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9F4-45AE-9D9F-C247809C8AFB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Firenze</c:v>
                  </c:pt>
                  <c:pt idx="1">
                    <c:v>Altri comuni</c:v>
                  </c:pt>
                  <c:pt idx="3">
                    <c:v>Firenze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38</c:v>
                </c:pt>
                <c:pt idx="1">
                  <c:v>33.5</c:v>
                </c:pt>
                <c:pt idx="3">
                  <c:v>15.136502709191785</c:v>
                </c:pt>
                <c:pt idx="4">
                  <c:v>27.287170165960113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F4-45AE-9D9F-C247809C8AFB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Firenze</c:v>
                  </c:pt>
                  <c:pt idx="1">
                    <c:v>Altri comuni</c:v>
                  </c:pt>
                  <c:pt idx="3">
                    <c:v>Firenze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57.8</c:v>
                </c:pt>
                <c:pt idx="1">
                  <c:v>22.4</c:v>
                </c:pt>
                <c:pt idx="3">
                  <c:v>84.236536127964698</c:v>
                </c:pt>
                <c:pt idx="4">
                  <c:v>69.21412373094013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9F4-45AE-9D9F-C247809C8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3666111706300328"/>
          <c:y val="1.5649731925888307E-2"/>
          <c:w val="0.50591083900576694"/>
          <c:h val="8.80128442244276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68872182932968"/>
          <c:y val="0.12821742980602249"/>
          <c:w val="0.82699994223516893"/>
          <c:h val="0.74263456669961592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Firenze</c:v>
                  </c:pt>
                  <c:pt idx="1">
                    <c:v>Altri comuni</c:v>
                  </c:pt>
                  <c:pt idx="3">
                    <c:v>Firenze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50.75</c:v>
                </c:pt>
                <c:pt idx="1">
                  <c:v>55.21</c:v>
                </c:pt>
                <c:pt idx="3">
                  <c:v>70.38</c:v>
                </c:pt>
                <c:pt idx="4">
                  <c:v>68.319999999999993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B4-40B1-BCBB-CC3CCD72D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Firenze</c:v>
                  </c:pt>
                  <c:pt idx="1">
                    <c:v>Altri comuni</c:v>
                  </c:pt>
                  <c:pt idx="3">
                    <c:v>Firenze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79.290000000000006</c:v>
                </c:pt>
                <c:pt idx="1">
                  <c:v>87.17</c:v>
                </c:pt>
                <c:pt idx="3">
                  <c:v>74.099999999999994</c:v>
                </c:pt>
                <c:pt idx="4">
                  <c:v>73.86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B4-40B1-BCBB-CC3CCD72D73F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Firenze</c:v>
                  </c:pt>
                  <c:pt idx="1">
                    <c:v>Altri comuni</c:v>
                  </c:pt>
                  <c:pt idx="3">
                    <c:v>Firenze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26.24</c:v>
                </c:pt>
                <c:pt idx="1">
                  <c:v>23.84</c:v>
                </c:pt>
                <c:pt idx="3">
                  <c:v>66.790000000000006</c:v>
                </c:pt>
                <c:pt idx="4">
                  <c:v>62.7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3B4-40B1-BCBB-CC3CCD72D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1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690330</c:v>
                </c:pt>
                <c:pt idx="1">
                  <c:v>848745</c:v>
                </c:pt>
                <c:pt idx="2">
                  <c:v>879982</c:v>
                </c:pt>
                <c:pt idx="3">
                  <c:v>830378</c:v>
                </c:pt>
                <c:pt idx="4">
                  <c:v>773590</c:v>
                </c:pt>
                <c:pt idx="5">
                  <c:v>793598</c:v>
                </c:pt>
                <c:pt idx="6">
                  <c:v>637537</c:v>
                </c:pt>
                <c:pt idx="7">
                  <c:v>583026</c:v>
                </c:pt>
                <c:pt idx="8">
                  <c:v>679128</c:v>
                </c:pt>
                <c:pt idx="9">
                  <c:v>624760</c:v>
                </c:pt>
                <c:pt idx="10">
                  <c:v>435621</c:v>
                </c:pt>
                <c:pt idx="11">
                  <c:v>408610</c:v>
                </c:pt>
                <c:pt idx="12">
                  <c:v>469738</c:v>
                </c:pt>
                <c:pt idx="13">
                  <c:v>434367</c:v>
                </c:pt>
                <c:pt idx="14">
                  <c:v>403512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18-44B8-81D2-31307419450C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1400451</c:v>
                </c:pt>
                <c:pt idx="1">
                  <c:v>386935</c:v>
                </c:pt>
                <c:pt idx="2">
                  <c:v>1628744</c:v>
                </c:pt>
                <c:pt idx="3">
                  <c:v>1783972</c:v>
                </c:pt>
                <c:pt idx="4">
                  <c:v>1889980</c:v>
                </c:pt>
                <c:pt idx="5">
                  <c:v>1932845</c:v>
                </c:pt>
                <c:pt idx="6">
                  <c:v>2210605</c:v>
                </c:pt>
                <c:pt idx="7">
                  <c:v>2311655</c:v>
                </c:pt>
                <c:pt idx="8">
                  <c:v>2296383</c:v>
                </c:pt>
                <c:pt idx="9">
                  <c:v>2353849</c:v>
                </c:pt>
                <c:pt idx="10">
                  <c:v>2404539</c:v>
                </c:pt>
                <c:pt idx="11">
                  <c:v>2303449</c:v>
                </c:pt>
                <c:pt idx="12">
                  <c:v>2322484</c:v>
                </c:pt>
                <c:pt idx="13">
                  <c:v>2273593</c:v>
                </c:pt>
                <c:pt idx="14">
                  <c:v>2275630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18-44B8-81D2-31307419450C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118088</c:v>
                </c:pt>
                <c:pt idx="1">
                  <c:v>175146</c:v>
                </c:pt>
                <c:pt idx="2">
                  <c:v>183599</c:v>
                </c:pt>
                <c:pt idx="3">
                  <c:v>199090</c:v>
                </c:pt>
                <c:pt idx="4">
                  <c:v>228084</c:v>
                </c:pt>
                <c:pt idx="5">
                  <c:v>247878</c:v>
                </c:pt>
                <c:pt idx="6">
                  <c:v>310669</c:v>
                </c:pt>
                <c:pt idx="7">
                  <c:v>391479</c:v>
                </c:pt>
                <c:pt idx="8">
                  <c:v>497586</c:v>
                </c:pt>
                <c:pt idx="9">
                  <c:v>602442</c:v>
                </c:pt>
                <c:pt idx="10">
                  <c:v>689786</c:v>
                </c:pt>
                <c:pt idx="11">
                  <c:v>785747</c:v>
                </c:pt>
                <c:pt idx="12">
                  <c:v>879980</c:v>
                </c:pt>
                <c:pt idx="13">
                  <c:v>955231</c:v>
                </c:pt>
                <c:pt idx="14">
                  <c:v>978574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18-44B8-81D2-3130741945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50656167979004"/>
          <c:y val="0.88245584587552917"/>
          <c:w val="0.26043132108486439"/>
          <c:h val="8.2015703388724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-5.8017359524897216</c:v>
                </c:pt>
                <c:pt idx="1">
                  <c:v>-5.2513672063353072</c:v>
                </c:pt>
                <c:pt idx="2">
                  <c:v>-4.8697401775976017</c:v>
                </c:pt>
                <c:pt idx="3">
                  <c:v>-4.7855730585534211</c:v>
                </c:pt>
                <c:pt idx="4">
                  <c:v>-4.043190997785576</c:v>
                </c:pt>
                <c:pt idx="5">
                  <c:v>-3.4319720052646328</c:v>
                </c:pt>
                <c:pt idx="6">
                  <c:v>-3.6425482670583298</c:v>
                </c:pt>
                <c:pt idx="7">
                  <c:v>-3.1935060472196102</c:v>
                </c:pt>
                <c:pt idx="8">
                  <c:v>-3.0783704992210352</c:v>
                </c:pt>
                <c:pt idx="9">
                  <c:v>-2.7124087868842364</c:v>
                </c:pt>
                <c:pt idx="10">
                  <c:v>-2.9186386025088953</c:v>
                </c:pt>
                <c:pt idx="11">
                  <c:v>-2.1487290493371445</c:v>
                </c:pt>
                <c:pt idx="12">
                  <c:v>-2.0402489970349089</c:v>
                </c:pt>
                <c:pt idx="13">
                  <c:v>-1.1030918173170565</c:v>
                </c:pt>
                <c:pt idx="14">
                  <c:v>-0.95517682112698821</c:v>
                </c:pt>
                <c:pt idx="15">
                  <c:v>-0.48209332091577811</c:v>
                </c:pt>
                <c:pt idx="16">
                  <c:v>-0.24494035181765209</c:v>
                </c:pt>
                <c:pt idx="17">
                  <c:v>-6.7324640139158717E-2</c:v>
                </c:pt>
                <c:pt idx="18">
                  <c:v>-1.5438938996269753E-2</c:v>
                </c:pt>
                <c:pt idx="19">
                  <c:v>-3.214559145850887E-3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FA-42F6-A713-18F734D31988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5.6373406812420512</c:v>
                </c:pt>
                <c:pt idx="1">
                  <c:v>5.084572334598481</c:v>
                </c:pt>
                <c:pt idx="2">
                  <c:v>4.6102663964022295</c:v>
                </c:pt>
                <c:pt idx="3">
                  <c:v>4.932310892239375</c:v>
                </c:pt>
                <c:pt idx="4">
                  <c:v>4.180511531438615</c:v>
                </c:pt>
                <c:pt idx="5">
                  <c:v>3.5510917955848256</c:v>
                </c:pt>
                <c:pt idx="6">
                  <c:v>3.6249361049775413</c:v>
                </c:pt>
                <c:pt idx="7">
                  <c:v>3.1341046162427597</c:v>
                </c:pt>
                <c:pt idx="8">
                  <c:v>3.0127210518761931</c:v>
                </c:pt>
                <c:pt idx="9">
                  <c:v>2.5480135156365664</c:v>
                </c:pt>
                <c:pt idx="10">
                  <c:v>2.6790407574406858</c:v>
                </c:pt>
                <c:pt idx="11">
                  <c:v>1.9677176765890902</c:v>
                </c:pt>
                <c:pt idx="12">
                  <c:v>1.772852006677228</c:v>
                </c:pt>
                <c:pt idx="13">
                  <c:v>0.96364333606042651</c:v>
                </c:pt>
                <c:pt idx="14">
                  <c:v>0.81772046103116713</c:v>
                </c:pt>
                <c:pt idx="15">
                  <c:v>0.40200099515507076</c:v>
                </c:pt>
                <c:pt idx="16">
                  <c:v>0.21247783199265088</c:v>
                </c:pt>
                <c:pt idx="17">
                  <c:v>5.7545136258823626E-2</c:v>
                </c:pt>
                <c:pt idx="18">
                  <c:v>1.7340509195223799E-2</c:v>
                </c:pt>
                <c:pt idx="19">
                  <c:v>4.4822726118202505E-3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FA-42F6-A713-18F734D319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 w="9525"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-2.8432709148959523</c:v>
                </c:pt>
                <c:pt idx="1">
                  <c:v>-3.650484324864343</c:v>
                </c:pt>
                <c:pt idx="2">
                  <c:v>-3.8582134783736102</c:v>
                </c:pt>
                <c:pt idx="3">
                  <c:v>-3.7287208064816331</c:v>
                </c:pt>
                <c:pt idx="4">
                  <c:v>-4.0301492029201071</c:v>
                </c:pt>
                <c:pt idx="5">
                  <c:v>-4.2289061369027072</c:v>
                </c:pt>
                <c:pt idx="6">
                  <c:v>-3.6163135313478851</c:v>
                </c:pt>
                <c:pt idx="7">
                  <c:v>-3.4098570330906273</c:v>
                </c:pt>
                <c:pt idx="8">
                  <c:v>-3.9541080516125335</c:v>
                </c:pt>
                <c:pt idx="9">
                  <c:v>-3.4131659367458522</c:v>
                </c:pt>
                <c:pt idx="10">
                  <c:v>-2.9540555545833884</c:v>
                </c:pt>
                <c:pt idx="11">
                  <c:v>-2.4609016444296676</c:v>
                </c:pt>
                <c:pt idx="12">
                  <c:v>-2.2283875298875131</c:v>
                </c:pt>
                <c:pt idx="13">
                  <c:v>-1.8940609951845906</c:v>
                </c:pt>
                <c:pt idx="14">
                  <c:v>-1.409942937320138</c:v>
                </c:pt>
                <c:pt idx="15">
                  <c:v>-0.8690326388347569</c:v>
                </c:pt>
                <c:pt idx="16">
                  <c:v>-0.39401406602217282</c:v>
                </c:pt>
                <c:pt idx="17">
                  <c:v>-0.14256920460637568</c:v>
                </c:pt>
                <c:pt idx="18">
                  <c:v>-2.2462365197969479E-2</c:v>
                </c:pt>
                <c:pt idx="19">
                  <c:v>-2.4498613601184843E-3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03-4BD7-8E26-E3074B66750F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2.71037389020485</c:v>
                </c:pt>
                <c:pt idx="1">
                  <c:v>3.4974157144288882</c:v>
                </c:pt>
                <c:pt idx="2">
                  <c:v>3.7243619622435005</c:v>
                </c:pt>
                <c:pt idx="3">
                  <c:v>3.6219450308380274</c:v>
                </c:pt>
                <c:pt idx="4">
                  <c:v>3.9354318357892928</c:v>
                </c:pt>
                <c:pt idx="5">
                  <c:v>4.2111207797558725</c:v>
                </c:pt>
                <c:pt idx="6">
                  <c:v>3.7223257138402848</c:v>
                </c:pt>
                <c:pt idx="7">
                  <c:v>3.5101104505676837</c:v>
                </c:pt>
                <c:pt idx="8">
                  <c:v>4.0224496386454494</c:v>
                </c:pt>
                <c:pt idx="9">
                  <c:v>3.5219461444113729</c:v>
                </c:pt>
                <c:pt idx="10">
                  <c:v>3.2289172726361621</c:v>
                </c:pt>
                <c:pt idx="11">
                  <c:v>2.9639186327864628</c:v>
                </c:pt>
                <c:pt idx="12">
                  <c:v>2.6508136244108003</c:v>
                </c:pt>
                <c:pt idx="13">
                  <c:v>2.2150564661227126</c:v>
                </c:pt>
                <c:pt idx="14">
                  <c:v>1.6193265426570178</c:v>
                </c:pt>
                <c:pt idx="15">
                  <c:v>1.004252259360777</c:v>
                </c:pt>
                <c:pt idx="16">
                  <c:v>0.48720424685057595</c:v>
                </c:pt>
                <c:pt idx="17">
                  <c:v>0.19866148483869889</c:v>
                </c:pt>
                <c:pt idx="18">
                  <c:v>3.7734228222084706E-2</c:v>
                </c:pt>
                <c:pt idx="19">
                  <c:v>5.5678667275420096E-3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03-4BD7-8E26-E3074B6675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-1.5553422064672127</c:v>
                </c:pt>
                <c:pt idx="1">
                  <c:v>-1.875147019403826</c:v>
                </c:pt>
                <c:pt idx="2">
                  <c:v>-2.2369378388284398</c:v>
                </c:pt>
                <c:pt idx="3">
                  <c:v>-2.4901941476703922</c:v>
                </c:pt>
                <c:pt idx="4">
                  <c:v>-2.5256155668247637</c:v>
                </c:pt>
                <c:pt idx="5">
                  <c:v>-2.5551835622733168</c:v>
                </c:pt>
                <c:pt idx="6">
                  <c:v>-2.6220329432874361</c:v>
                </c:pt>
                <c:pt idx="7">
                  <c:v>-2.7192435407195883</c:v>
                </c:pt>
                <c:pt idx="8">
                  <c:v>-2.9786267977395937</c:v>
                </c:pt>
                <c:pt idx="9">
                  <c:v>-3.5417042762815991</c:v>
                </c:pt>
                <c:pt idx="10">
                  <c:v>-4.0713297118693212</c:v>
                </c:pt>
                <c:pt idx="11">
                  <c:v>-4.072369104863812</c:v>
                </c:pt>
                <c:pt idx="12">
                  <c:v>-3.6900639500216084</c:v>
                </c:pt>
                <c:pt idx="13">
                  <c:v>-3.0706130777520664</c:v>
                </c:pt>
                <c:pt idx="14">
                  <c:v>-2.6573996575473608</c:v>
                </c:pt>
                <c:pt idx="15">
                  <c:v>-2.5717864977379525</c:v>
                </c:pt>
                <c:pt idx="16">
                  <c:v>-1.7666398612683878</c:v>
                </c:pt>
                <c:pt idx="17">
                  <c:v>-1.2074464302321128</c:v>
                </c:pt>
                <c:pt idx="18">
                  <c:v>-0.43999146603646627</c:v>
                </c:pt>
                <c:pt idx="19">
                  <c:v>-8.4765233945481105E-2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21-49A9-82A1-5FDE3485CF17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1.4689084732411009</c:v>
                </c:pt>
                <c:pt idx="1">
                  <c:v>1.7813007729801584</c:v>
                </c:pt>
                <c:pt idx="2">
                  <c:v>2.119404373109262</c:v>
                </c:pt>
                <c:pt idx="3">
                  <c:v>2.2738089376856547</c:v>
                </c:pt>
                <c:pt idx="4">
                  <c:v>2.2470582443011176</c:v>
                </c:pt>
                <c:pt idx="5">
                  <c:v>2.2569871826432313</c:v>
                </c:pt>
                <c:pt idx="6">
                  <c:v>2.4674095591332557</c:v>
                </c:pt>
                <c:pt idx="7">
                  <c:v>2.7005618192659697</c:v>
                </c:pt>
                <c:pt idx="8">
                  <c:v>2.9967341178015197</c:v>
                </c:pt>
                <c:pt idx="9">
                  <c:v>3.650019967286473</c:v>
                </c:pt>
                <c:pt idx="10">
                  <c:v>4.2020744095974267</c:v>
                </c:pt>
                <c:pt idx="11">
                  <c:v>4.2523482075941335</c:v>
                </c:pt>
                <c:pt idx="12">
                  <c:v>3.9306834282463252</c:v>
                </c:pt>
                <c:pt idx="13">
                  <c:v>3.3789572153020533</c:v>
                </c:pt>
                <c:pt idx="14">
                  <c:v>3.0141576266828594</c:v>
                </c:pt>
                <c:pt idx="15">
                  <c:v>3.0905256593307402</c:v>
                </c:pt>
                <c:pt idx="16">
                  <c:v>2.3781038189486812</c:v>
                </c:pt>
                <c:pt idx="17">
                  <c:v>1.8824774752597115</c:v>
                </c:pt>
                <c:pt idx="18">
                  <c:v>0.90635069119634137</c:v>
                </c:pt>
                <c:pt idx="19">
                  <c:v>0.26969512962324738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21-49A9-82A1-5FDE3485C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71.099999999999994</c:v>
                </c:pt>
                <c:pt idx="1">
                  <c:v>71.099999999999994</c:v>
                </c:pt>
                <c:pt idx="2">
                  <c:v>71.400000000000006</c:v>
                </c:pt>
                <c:pt idx="3">
                  <c:v>71.400000000000006</c:v>
                </c:pt>
                <c:pt idx="4">
                  <c:v>71.7</c:v>
                </c:pt>
                <c:pt idx="5">
                  <c:v>71.652000000000001</c:v>
                </c:pt>
                <c:pt idx="6">
                  <c:v>71.63</c:v>
                </c:pt>
                <c:pt idx="7">
                  <c:v>72.2</c:v>
                </c:pt>
                <c:pt idx="8">
                  <c:v>72.495999999999995</c:v>
                </c:pt>
                <c:pt idx="9">
                  <c:v>72.430000000000007</c:v>
                </c:pt>
                <c:pt idx="10">
                  <c:v>73.099999999999994</c:v>
                </c:pt>
                <c:pt idx="11">
                  <c:v>73</c:v>
                </c:pt>
                <c:pt idx="12">
                  <c:v>73.358000000000004</c:v>
                </c:pt>
                <c:pt idx="13">
                  <c:v>73.8</c:v>
                </c:pt>
                <c:pt idx="14">
                  <c:v>74.233000000000004</c:v>
                </c:pt>
                <c:pt idx="15">
                  <c:v>74.5</c:v>
                </c:pt>
                <c:pt idx="16">
                  <c:v>74.7</c:v>
                </c:pt>
                <c:pt idx="17">
                  <c:v>74.712000000000003</c:v>
                </c:pt>
                <c:pt idx="18">
                  <c:v>75.105999999999995</c:v>
                </c:pt>
                <c:pt idx="19">
                  <c:v>75.2</c:v>
                </c:pt>
                <c:pt idx="20">
                  <c:v>75.358000000000004</c:v>
                </c:pt>
                <c:pt idx="21">
                  <c:v>75.8</c:v>
                </c:pt>
                <c:pt idx="22">
                  <c:v>76</c:v>
                </c:pt>
                <c:pt idx="23">
                  <c:v>76.3</c:v>
                </c:pt>
                <c:pt idx="24">
                  <c:v>76.5</c:v>
                </c:pt>
                <c:pt idx="25">
                  <c:v>76.900000000000006</c:v>
                </c:pt>
                <c:pt idx="26">
                  <c:v>77.308000000000007</c:v>
                </c:pt>
                <c:pt idx="27">
                  <c:v>77.7</c:v>
                </c:pt>
                <c:pt idx="28">
                  <c:v>78.099999999999994</c:v>
                </c:pt>
                <c:pt idx="29">
                  <c:v>78.2</c:v>
                </c:pt>
                <c:pt idx="30">
                  <c:v>78.900000000000006</c:v>
                </c:pt>
                <c:pt idx="31">
                  <c:v>79</c:v>
                </c:pt>
                <c:pt idx="32">
                  <c:v>79.3</c:v>
                </c:pt>
                <c:pt idx="33">
                  <c:v>79.400000000000006</c:v>
                </c:pt>
                <c:pt idx="34">
                  <c:v>79.5</c:v>
                </c:pt>
                <c:pt idx="35">
                  <c:v>79.8</c:v>
                </c:pt>
                <c:pt idx="36">
                  <c:v>80.2</c:v>
                </c:pt>
                <c:pt idx="37">
                  <c:v>80.400000000000006</c:v>
                </c:pt>
                <c:pt idx="38">
                  <c:v>80.3</c:v>
                </c:pt>
                <c:pt idx="39">
                  <c:v>80.8</c:v>
                </c:pt>
                <c:pt idx="40">
                  <c:v>81.099999999999994</c:v>
                </c:pt>
                <c:pt idx="41">
                  <c:v>80.599999999999994</c:v>
                </c:pt>
                <c:pt idx="42">
                  <c:v>81.3</c:v>
                </c:pt>
                <c:pt idx="43">
                  <c:v>81.3</c:v>
                </c:pt>
                <c:pt idx="44">
                  <c:v>81.599999999999994</c:v>
                </c:pt>
                <c:pt idx="45">
                  <c:v>81.7</c:v>
                </c:pt>
                <c:pt idx="46">
                  <c:v>81.099999999999994</c:v>
                </c:pt>
                <c:pt idx="47">
                  <c:v>81.2</c:v>
                </c:pt>
                <c:pt idx="48">
                  <c:v>81.3</c:v>
                </c:pt>
                <c:pt idx="49">
                  <c:v>81.900000000000006</c:v>
                </c:pt>
                <c:pt idx="50">
                  <c:v>82.3</c:v>
                </c:pt>
                <c:pt idx="51">
                  <c:v>82.5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86-4259-8FE7-E819929E59B4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77.5</c:v>
                </c:pt>
                <c:pt idx="1">
                  <c:v>77.400000000000006</c:v>
                </c:pt>
                <c:pt idx="2">
                  <c:v>78</c:v>
                </c:pt>
                <c:pt idx="3">
                  <c:v>78.2</c:v>
                </c:pt>
                <c:pt idx="4">
                  <c:v>78.5</c:v>
                </c:pt>
                <c:pt idx="5">
                  <c:v>78.787999999999997</c:v>
                </c:pt>
                <c:pt idx="6">
                  <c:v>78.569000000000003</c:v>
                </c:pt>
                <c:pt idx="7">
                  <c:v>78.900000000000006</c:v>
                </c:pt>
                <c:pt idx="8">
                  <c:v>79.311999999999998</c:v>
                </c:pt>
                <c:pt idx="9">
                  <c:v>79.176000000000002</c:v>
                </c:pt>
                <c:pt idx="10">
                  <c:v>79.591999999999999</c:v>
                </c:pt>
                <c:pt idx="11">
                  <c:v>79.599999999999994</c:v>
                </c:pt>
                <c:pt idx="12">
                  <c:v>80.096000000000004</c:v>
                </c:pt>
                <c:pt idx="13">
                  <c:v>80.599999999999994</c:v>
                </c:pt>
                <c:pt idx="14">
                  <c:v>80.664000000000001</c:v>
                </c:pt>
                <c:pt idx="15">
                  <c:v>80.900000000000006</c:v>
                </c:pt>
                <c:pt idx="16">
                  <c:v>81</c:v>
                </c:pt>
                <c:pt idx="17">
                  <c:v>81.105999999999995</c:v>
                </c:pt>
                <c:pt idx="18">
                  <c:v>81.391999999999996</c:v>
                </c:pt>
                <c:pt idx="19">
                  <c:v>81.400000000000006</c:v>
                </c:pt>
                <c:pt idx="20">
                  <c:v>81.488</c:v>
                </c:pt>
                <c:pt idx="21">
                  <c:v>81.7</c:v>
                </c:pt>
                <c:pt idx="22">
                  <c:v>82</c:v>
                </c:pt>
                <c:pt idx="23">
                  <c:v>82</c:v>
                </c:pt>
                <c:pt idx="24">
                  <c:v>82.2</c:v>
                </c:pt>
                <c:pt idx="25">
                  <c:v>82.5</c:v>
                </c:pt>
                <c:pt idx="26">
                  <c:v>82.897999999999996</c:v>
                </c:pt>
                <c:pt idx="27">
                  <c:v>83.5</c:v>
                </c:pt>
                <c:pt idx="28">
                  <c:v>83.6</c:v>
                </c:pt>
                <c:pt idx="29">
                  <c:v>83.6</c:v>
                </c:pt>
                <c:pt idx="30">
                  <c:v>84.3</c:v>
                </c:pt>
                <c:pt idx="31">
                  <c:v>84.2</c:v>
                </c:pt>
                <c:pt idx="32">
                  <c:v>84.6</c:v>
                </c:pt>
                <c:pt idx="33">
                  <c:v>84.5</c:v>
                </c:pt>
                <c:pt idx="34">
                  <c:v>84.4</c:v>
                </c:pt>
                <c:pt idx="35">
                  <c:v>84.5</c:v>
                </c:pt>
                <c:pt idx="36">
                  <c:v>84.9</c:v>
                </c:pt>
                <c:pt idx="37">
                  <c:v>85</c:v>
                </c:pt>
                <c:pt idx="38">
                  <c:v>84.9</c:v>
                </c:pt>
                <c:pt idx="39">
                  <c:v>85.2</c:v>
                </c:pt>
                <c:pt idx="40">
                  <c:v>85.5</c:v>
                </c:pt>
                <c:pt idx="41">
                  <c:v>85.1</c:v>
                </c:pt>
                <c:pt idx="42">
                  <c:v>85.5</c:v>
                </c:pt>
                <c:pt idx="43">
                  <c:v>85.4</c:v>
                </c:pt>
                <c:pt idx="44">
                  <c:v>85.6</c:v>
                </c:pt>
                <c:pt idx="45">
                  <c:v>85.7</c:v>
                </c:pt>
                <c:pt idx="46">
                  <c:v>85.3</c:v>
                </c:pt>
                <c:pt idx="47">
                  <c:v>85.3</c:v>
                </c:pt>
                <c:pt idx="48">
                  <c:v>85.4</c:v>
                </c:pt>
                <c:pt idx="49">
                  <c:v>85.7</c:v>
                </c:pt>
                <c:pt idx="50">
                  <c:v>85.9</c:v>
                </c:pt>
                <c:pt idx="51">
                  <c:v>86.2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86-4259-8FE7-E819929E59B4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74.2</c:v>
                </c:pt>
                <c:pt idx="1">
                  <c:v>74.2</c:v>
                </c:pt>
                <c:pt idx="2">
                  <c:v>74.599999999999994</c:v>
                </c:pt>
                <c:pt idx="3">
                  <c:v>74.7</c:v>
                </c:pt>
                <c:pt idx="4">
                  <c:v>75.099999999999994</c:v>
                </c:pt>
                <c:pt idx="5">
                  <c:v>75.14</c:v>
                </c:pt>
                <c:pt idx="6">
                  <c:v>75.021000000000001</c:v>
                </c:pt>
                <c:pt idx="7">
                  <c:v>75.5</c:v>
                </c:pt>
                <c:pt idx="8">
                  <c:v>75.825999999999993</c:v>
                </c:pt>
                <c:pt idx="9">
                  <c:v>75.725999999999999</c:v>
                </c:pt>
                <c:pt idx="10">
                  <c:v>76.272000000000006</c:v>
                </c:pt>
                <c:pt idx="11">
                  <c:v>76.3</c:v>
                </c:pt>
                <c:pt idx="12">
                  <c:v>76.650000000000006</c:v>
                </c:pt>
                <c:pt idx="13">
                  <c:v>77.099999999999994</c:v>
                </c:pt>
                <c:pt idx="14">
                  <c:v>77.373999999999995</c:v>
                </c:pt>
                <c:pt idx="15">
                  <c:v>77.599999999999994</c:v>
                </c:pt>
                <c:pt idx="16">
                  <c:v>77.8</c:v>
                </c:pt>
                <c:pt idx="17">
                  <c:v>77.834999999999994</c:v>
                </c:pt>
                <c:pt idx="18">
                  <c:v>78.174999999999997</c:v>
                </c:pt>
                <c:pt idx="19">
                  <c:v>78.2</c:v>
                </c:pt>
                <c:pt idx="20">
                  <c:v>78.350999999999999</c:v>
                </c:pt>
                <c:pt idx="21">
                  <c:v>78.7</c:v>
                </c:pt>
                <c:pt idx="22">
                  <c:v>78.900000000000006</c:v>
                </c:pt>
                <c:pt idx="23">
                  <c:v>79.099999999999994</c:v>
                </c:pt>
                <c:pt idx="24">
                  <c:v>79.3</c:v>
                </c:pt>
                <c:pt idx="25">
                  <c:v>79.599999999999994</c:v>
                </c:pt>
                <c:pt idx="26">
                  <c:v>80.039000000000001</c:v>
                </c:pt>
                <c:pt idx="27">
                  <c:v>80.599999999999994</c:v>
                </c:pt>
                <c:pt idx="28">
                  <c:v>80.8</c:v>
                </c:pt>
                <c:pt idx="29">
                  <c:v>80.8</c:v>
                </c:pt>
                <c:pt idx="30">
                  <c:v>81.5</c:v>
                </c:pt>
                <c:pt idx="31">
                  <c:v>81.5</c:v>
                </c:pt>
                <c:pt idx="32">
                  <c:v>81.900000000000006</c:v>
                </c:pt>
                <c:pt idx="33">
                  <c:v>81.900000000000006</c:v>
                </c:pt>
                <c:pt idx="34">
                  <c:v>81.900000000000006</c:v>
                </c:pt>
                <c:pt idx="35">
                  <c:v>82.1</c:v>
                </c:pt>
                <c:pt idx="36">
                  <c:v>82.5</c:v>
                </c:pt>
                <c:pt idx="37">
                  <c:v>82.7</c:v>
                </c:pt>
                <c:pt idx="38">
                  <c:v>82.6</c:v>
                </c:pt>
                <c:pt idx="39">
                  <c:v>83</c:v>
                </c:pt>
                <c:pt idx="40">
                  <c:v>83.2</c:v>
                </c:pt>
                <c:pt idx="41">
                  <c:v>82.8</c:v>
                </c:pt>
                <c:pt idx="42">
                  <c:v>83.4</c:v>
                </c:pt>
                <c:pt idx="43">
                  <c:v>83.3</c:v>
                </c:pt>
                <c:pt idx="44">
                  <c:v>83.6</c:v>
                </c:pt>
                <c:pt idx="45">
                  <c:v>83.6</c:v>
                </c:pt>
                <c:pt idx="46">
                  <c:v>83.1</c:v>
                </c:pt>
                <c:pt idx="47">
                  <c:v>83.2</c:v>
                </c:pt>
                <c:pt idx="48">
                  <c:v>83.3</c:v>
                </c:pt>
                <c:pt idx="49">
                  <c:v>83.8</c:v>
                </c:pt>
                <c:pt idx="50">
                  <c:v>84.1</c:v>
                </c:pt>
                <c:pt idx="51">
                  <c:v>84.3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86-4259-8FE7-E819929E5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1.64</c:v>
                </c:pt>
                <c:pt idx="1">
                  <c:v>1.63</c:v>
                </c:pt>
                <c:pt idx="2">
                  <c:v>1.67</c:v>
                </c:pt>
                <c:pt idx="3">
                  <c:v>1.66</c:v>
                </c:pt>
                <c:pt idx="4">
                  <c:v>1.69</c:v>
                </c:pt>
                <c:pt idx="5">
                  <c:v>1.68</c:v>
                </c:pt>
                <c:pt idx="6">
                  <c:v>1.71</c:v>
                </c:pt>
                <c:pt idx="7">
                  <c:v>1.77</c:v>
                </c:pt>
                <c:pt idx="8">
                  <c:v>1.79</c:v>
                </c:pt>
                <c:pt idx="9">
                  <c:v>1.84</c:v>
                </c:pt>
                <c:pt idx="10">
                  <c:v>1.88</c:v>
                </c:pt>
                <c:pt idx="11">
                  <c:v>1.98</c:v>
                </c:pt>
                <c:pt idx="12">
                  <c:v>2.13</c:v>
                </c:pt>
                <c:pt idx="13">
                  <c:v>2.12</c:v>
                </c:pt>
                <c:pt idx="14">
                  <c:v>2.09</c:v>
                </c:pt>
                <c:pt idx="15">
                  <c:v>2.0099999999999998</c:v>
                </c:pt>
                <c:pt idx="16">
                  <c:v>1.97</c:v>
                </c:pt>
                <c:pt idx="17">
                  <c:v>1.98</c:v>
                </c:pt>
                <c:pt idx="18">
                  <c:v>1.95</c:v>
                </c:pt>
                <c:pt idx="19">
                  <c:v>1.99</c:v>
                </c:pt>
                <c:pt idx="20">
                  <c:v>1.98</c:v>
                </c:pt>
                <c:pt idx="21">
                  <c:v>1.97</c:v>
                </c:pt>
                <c:pt idx="22">
                  <c:v>1.94</c:v>
                </c:pt>
                <c:pt idx="23">
                  <c:v>1.84</c:v>
                </c:pt>
                <c:pt idx="24">
                  <c:v>1.71</c:v>
                </c:pt>
                <c:pt idx="25">
                  <c:v>1.58</c:v>
                </c:pt>
                <c:pt idx="26">
                  <c:v>1.52</c:v>
                </c:pt>
                <c:pt idx="27">
                  <c:v>1.41</c:v>
                </c:pt>
                <c:pt idx="28">
                  <c:v>1.31</c:v>
                </c:pt>
                <c:pt idx="29">
                  <c:v>1.25</c:v>
                </c:pt>
                <c:pt idx="30">
                  <c:v>1.23</c:v>
                </c:pt>
                <c:pt idx="31">
                  <c:v>1.19</c:v>
                </c:pt>
                <c:pt idx="32">
                  <c:v>1.1399999999999999</c:v>
                </c:pt>
                <c:pt idx="33">
                  <c:v>1.1399999999999999</c:v>
                </c:pt>
                <c:pt idx="34">
                  <c:v>1.06</c:v>
                </c:pt>
                <c:pt idx="35">
                  <c:v>1.05</c:v>
                </c:pt>
                <c:pt idx="36">
                  <c:v>1.1000000000000001</c:v>
                </c:pt>
                <c:pt idx="37">
                  <c:v>1.05</c:v>
                </c:pt>
                <c:pt idx="38">
                  <c:v>1.08</c:v>
                </c:pt>
                <c:pt idx="39">
                  <c:v>1.05</c:v>
                </c:pt>
                <c:pt idx="40">
                  <c:v>1.05</c:v>
                </c:pt>
                <c:pt idx="41">
                  <c:v>1.02</c:v>
                </c:pt>
                <c:pt idx="42">
                  <c:v>0.99</c:v>
                </c:pt>
                <c:pt idx="43">
                  <c:v>0.99</c:v>
                </c:pt>
                <c:pt idx="44">
                  <c:v>1.01</c:v>
                </c:pt>
                <c:pt idx="45">
                  <c:v>1.05</c:v>
                </c:pt>
                <c:pt idx="46">
                  <c:v>1.05</c:v>
                </c:pt>
                <c:pt idx="47">
                  <c:v>1.06</c:v>
                </c:pt>
                <c:pt idx="48">
                  <c:v>1.1200000000000001</c:v>
                </c:pt>
                <c:pt idx="49">
                  <c:v>1.1299999999999999</c:v>
                </c:pt>
                <c:pt idx="50">
                  <c:v>1.18</c:v>
                </c:pt>
                <c:pt idx="51">
                  <c:v>1.1599999999999999</c:v>
                </c:pt>
                <c:pt idx="52">
                  <c:v>1.28</c:v>
                </c:pt>
                <c:pt idx="53">
                  <c:v>1.28</c:v>
                </c:pt>
                <c:pt idx="54">
                  <c:v>1.3</c:v>
                </c:pt>
                <c:pt idx="55">
                  <c:v>1.34</c:v>
                </c:pt>
                <c:pt idx="56">
                  <c:v>1.41</c:v>
                </c:pt>
                <c:pt idx="57">
                  <c:v>1.37</c:v>
                </c:pt>
                <c:pt idx="58">
                  <c:v>1.4</c:v>
                </c:pt>
                <c:pt idx="59">
                  <c:v>1.38</c:v>
                </c:pt>
                <c:pt idx="60">
                  <c:v>1.39</c:v>
                </c:pt>
                <c:pt idx="61">
                  <c:v>1.34</c:v>
                </c:pt>
                <c:pt idx="62">
                  <c:v>1.36</c:v>
                </c:pt>
                <c:pt idx="63">
                  <c:v>1.31</c:v>
                </c:pt>
                <c:pt idx="64">
                  <c:v>1.31</c:v>
                </c:pt>
                <c:pt idx="65">
                  <c:v>1.29</c:v>
                </c:pt>
                <c:pt idx="66">
                  <c:v>1.26</c:v>
                </c:pt>
                <c:pt idx="67">
                  <c:v>1.21</c:v>
                </c:pt>
                <c:pt idx="68">
                  <c:v>1.1599999999999999</c:v>
                </c:pt>
                <c:pt idx="69">
                  <c:v>1.2</c:v>
                </c:pt>
                <c:pt idx="70">
                  <c:v>1.1599999999999999</c:v>
                </c:pt>
                <c:pt idx="71">
                  <c:v>1.1200000000000001</c:v>
                </c:pt>
                <c:pt idx="72">
                  <c:v>1.1200000000000001</c:v>
                </c:pt>
                <c:pt idx="73">
                  <c:v>1.08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8A-48B4-9EA9-3C61E8AA1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28.58</c:v>
                </c:pt>
                <c:pt idx="1">
                  <c:v>28.58</c:v>
                </c:pt>
                <c:pt idx="2">
                  <c:v>28.52</c:v>
                </c:pt>
                <c:pt idx="3">
                  <c:v>28.54</c:v>
                </c:pt>
                <c:pt idx="4">
                  <c:v>28.43</c:v>
                </c:pt>
                <c:pt idx="5">
                  <c:v>28.43</c:v>
                </c:pt>
                <c:pt idx="6">
                  <c:v>28.38</c:v>
                </c:pt>
                <c:pt idx="7">
                  <c:v>28.4</c:v>
                </c:pt>
                <c:pt idx="8">
                  <c:v>28.36</c:v>
                </c:pt>
                <c:pt idx="9">
                  <c:v>28.28</c:v>
                </c:pt>
                <c:pt idx="10">
                  <c:v>28.26</c:v>
                </c:pt>
                <c:pt idx="11">
                  <c:v>28.09</c:v>
                </c:pt>
                <c:pt idx="12">
                  <c:v>28.06</c:v>
                </c:pt>
                <c:pt idx="13">
                  <c:v>28.01</c:v>
                </c:pt>
                <c:pt idx="14">
                  <c:v>28.03</c:v>
                </c:pt>
                <c:pt idx="15">
                  <c:v>27.94</c:v>
                </c:pt>
                <c:pt idx="16">
                  <c:v>27.89</c:v>
                </c:pt>
                <c:pt idx="17">
                  <c:v>27.95</c:v>
                </c:pt>
                <c:pt idx="18">
                  <c:v>27.81</c:v>
                </c:pt>
                <c:pt idx="19">
                  <c:v>27.74</c:v>
                </c:pt>
                <c:pt idx="20">
                  <c:v>27.52</c:v>
                </c:pt>
                <c:pt idx="21">
                  <c:v>27.46</c:v>
                </c:pt>
                <c:pt idx="22">
                  <c:v>27.38</c:v>
                </c:pt>
                <c:pt idx="23">
                  <c:v>27.24</c:v>
                </c:pt>
                <c:pt idx="24">
                  <c:v>27.22</c:v>
                </c:pt>
                <c:pt idx="25">
                  <c:v>27.19</c:v>
                </c:pt>
                <c:pt idx="26">
                  <c:v>27.16</c:v>
                </c:pt>
                <c:pt idx="27">
                  <c:v>27.26</c:v>
                </c:pt>
                <c:pt idx="28">
                  <c:v>27.34</c:v>
                </c:pt>
                <c:pt idx="29">
                  <c:v>27.45</c:v>
                </c:pt>
                <c:pt idx="30">
                  <c:v>27.59</c:v>
                </c:pt>
                <c:pt idx="31">
                  <c:v>27.85</c:v>
                </c:pt>
                <c:pt idx="32">
                  <c:v>28.03</c:v>
                </c:pt>
                <c:pt idx="33">
                  <c:v>28.3</c:v>
                </c:pt>
                <c:pt idx="34">
                  <c:v>28.53</c:v>
                </c:pt>
                <c:pt idx="35">
                  <c:v>28.69</c:v>
                </c:pt>
                <c:pt idx="36">
                  <c:v>28.96</c:v>
                </c:pt>
                <c:pt idx="37">
                  <c:v>29.22</c:v>
                </c:pt>
                <c:pt idx="38">
                  <c:v>29.34</c:v>
                </c:pt>
                <c:pt idx="39">
                  <c:v>29.63</c:v>
                </c:pt>
                <c:pt idx="40">
                  <c:v>29.81</c:v>
                </c:pt>
                <c:pt idx="41">
                  <c:v>29.95</c:v>
                </c:pt>
                <c:pt idx="42">
                  <c:v>30.21</c:v>
                </c:pt>
                <c:pt idx="43">
                  <c:v>30.42</c:v>
                </c:pt>
                <c:pt idx="44">
                  <c:v>30.62</c:v>
                </c:pt>
                <c:pt idx="45">
                  <c:v>30.75</c:v>
                </c:pt>
                <c:pt idx="46">
                  <c:v>30.82</c:v>
                </c:pt>
                <c:pt idx="47">
                  <c:v>30.93</c:v>
                </c:pt>
                <c:pt idx="48">
                  <c:v>30.97</c:v>
                </c:pt>
                <c:pt idx="49">
                  <c:v>30.97</c:v>
                </c:pt>
                <c:pt idx="50">
                  <c:v>30.87</c:v>
                </c:pt>
                <c:pt idx="51">
                  <c:v>31.17</c:v>
                </c:pt>
                <c:pt idx="52">
                  <c:v>31.02</c:v>
                </c:pt>
                <c:pt idx="53">
                  <c:v>31.14</c:v>
                </c:pt>
                <c:pt idx="54">
                  <c:v>31.17</c:v>
                </c:pt>
                <c:pt idx="55">
                  <c:v>31.21</c:v>
                </c:pt>
                <c:pt idx="56">
                  <c:v>31.22</c:v>
                </c:pt>
                <c:pt idx="57">
                  <c:v>31.28</c:v>
                </c:pt>
                <c:pt idx="58">
                  <c:v>31.45</c:v>
                </c:pt>
                <c:pt idx="59">
                  <c:v>31.47</c:v>
                </c:pt>
                <c:pt idx="60">
                  <c:v>31.54</c:v>
                </c:pt>
                <c:pt idx="61">
                  <c:v>31.6</c:v>
                </c:pt>
                <c:pt idx="62">
                  <c:v>31.67</c:v>
                </c:pt>
                <c:pt idx="63">
                  <c:v>31.89</c:v>
                </c:pt>
                <c:pt idx="64">
                  <c:v>31.88</c:v>
                </c:pt>
                <c:pt idx="65">
                  <c:v>32.130000000000003</c:v>
                </c:pt>
                <c:pt idx="66">
                  <c:v>32.15</c:v>
                </c:pt>
                <c:pt idx="67">
                  <c:v>32.33</c:v>
                </c:pt>
                <c:pt idx="68">
                  <c:v>32.46</c:v>
                </c:pt>
                <c:pt idx="69">
                  <c:v>32.659999999999997</c:v>
                </c:pt>
                <c:pt idx="70">
                  <c:v>32.75</c:v>
                </c:pt>
                <c:pt idx="71">
                  <c:v>32.78</c:v>
                </c:pt>
                <c:pt idx="72">
                  <c:v>32.85</c:v>
                </c:pt>
                <c:pt idx="73">
                  <c:v>33.020000000000003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8A-48B4-9EA9-3C61E8AA1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ax val="2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30542147856517937"/>
          <c:y val="0.90749902767279911"/>
          <c:w val="0.36971237970253717"/>
          <c:h val="6.4541978850966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11.004312376586705</c:v>
                </c:pt>
                <c:pt idx="1">
                  <c:v>7.1244208686879249</c:v>
                </c:pt>
                <c:pt idx="2">
                  <c:v>4.1857403518866256</c:v>
                </c:pt>
                <c:pt idx="3">
                  <c:v>2.2376457540037475</c:v>
                </c:pt>
                <c:pt idx="4">
                  <c:v>1.271959854999007</c:v>
                </c:pt>
                <c:pt idx="5">
                  <c:v>0.80060183813696439</c:v>
                </c:pt>
                <c:pt idx="6">
                  <c:v>0.6207285056811539</c:v>
                </c:pt>
                <c:pt idx="7">
                  <c:v>0.44172175788921186</c:v>
                </c:pt>
                <c:pt idx="8">
                  <c:v>0.45653119382878132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54-4233-8EB8-60BAEACEED11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0.00</c:formatCode>
                <c:ptCount val="9"/>
                <c:pt idx="0">
                  <c:v>79.453865062465809</c:v>
                </c:pt>
                <c:pt idx="1">
                  <c:v>79.124274862979888</c:v>
                </c:pt>
                <c:pt idx="2">
                  <c:v>74.021773629923345</c:v>
                </c:pt>
                <c:pt idx="3">
                  <c:v>61.501461277983893</c:v>
                </c:pt>
                <c:pt idx="4">
                  <c:v>47.755982180172332</c:v>
                </c:pt>
                <c:pt idx="5">
                  <c:v>37.673802050663305</c:v>
                </c:pt>
                <c:pt idx="6">
                  <c:v>29.487218157860038</c:v>
                </c:pt>
                <c:pt idx="7">
                  <c:v>19.541519657055865</c:v>
                </c:pt>
                <c:pt idx="8">
                  <c:v>17.097985121045845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54-4233-8EB8-60BAEACEED11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5.4864612602350871</c:v>
                </c:pt>
                <c:pt idx="1">
                  <c:v>8.6601773048595891</c:v>
                </c:pt>
                <c:pt idx="2">
                  <c:v>13.495773013895034</c:v>
                </c:pt>
                <c:pt idx="3">
                  <c:v>22.000175868528505</c:v>
                </c:pt>
                <c:pt idx="4">
                  <c:v>28.471442925866317</c:v>
                </c:pt>
                <c:pt idx="5">
                  <c:v>28.585242612250969</c:v>
                </c:pt>
                <c:pt idx="6">
                  <c:v>28.670458028577986</c:v>
                </c:pt>
                <c:pt idx="7">
                  <c:v>29.027684050489324</c:v>
                </c:pt>
                <c:pt idx="8">
                  <c:v>29.173197429549834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54-4233-8EB8-60BAEACEED11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3.1124516448804878</c:v>
                </c:pt>
                <c:pt idx="1">
                  <c:v>3.8776682625353627</c:v>
                </c:pt>
                <c:pt idx="2">
                  <c:v>6.6133296642645734</c:v>
                </c:pt>
                <c:pt idx="3">
                  <c:v>11.451291375365912</c:v>
                </c:pt>
                <c:pt idx="4">
                  <c:v>18.708210696046262</c:v>
                </c:pt>
                <c:pt idx="5">
                  <c:v>25.379567007564354</c:v>
                </c:pt>
                <c:pt idx="6">
                  <c:v>29.707150471794456</c:v>
                </c:pt>
                <c:pt idx="7">
                  <c:v>35.41467724114711</c:v>
                </c:pt>
                <c:pt idx="8">
                  <c:v>36.091850101814536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54-4233-8EB8-60BAEACEED11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0.94290965583190578</c:v>
                </c:pt>
                <c:pt idx="1">
                  <c:v>1.2134587009372317</c:v>
                </c:pt>
                <c:pt idx="2">
                  <c:v>1.6833833400304261</c:v>
                </c:pt>
                <c:pt idx="3">
                  <c:v>2.8094257241179408</c:v>
                </c:pt>
                <c:pt idx="4">
                  <c:v>3.7924043429160852</c:v>
                </c:pt>
                <c:pt idx="5">
                  <c:v>7.5607864913844081</c:v>
                </c:pt>
                <c:pt idx="6">
                  <c:v>11.514444836086366</c:v>
                </c:pt>
                <c:pt idx="7">
                  <c:v>15.574397293418492</c:v>
                </c:pt>
                <c:pt idx="8">
                  <c:v>17.180436153761008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54-4233-8EB8-60BAEACEED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233.20699999999999</c:v>
                </c:pt>
                <c:pt idx="1">
                  <c:v>179.48599999999999</c:v>
                </c:pt>
                <c:pt idx="2">
                  <c:v>163.80000000000001</c:v>
                </c:pt>
                <c:pt idx="3">
                  <c:v>149.74100000000001</c:v>
                </c:pt>
                <c:pt idx="4">
                  <c:v>139.87200000000001</c:v>
                </c:pt>
                <c:pt idx="5">
                  <c:v>72.686000000000007</c:v>
                </c:pt>
                <c:pt idx="6">
                  <c:v>52.146000000000001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47-4DE5-9922-C36D9EC9E2CA}"/>
            </c:ext>
          </c:extLst>
        </c:ser>
        <c:ser>
          <c:idx val="2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196.11600000000001</c:v>
                </c:pt>
                <c:pt idx="1">
                  <c:v>161.053</c:v>
                </c:pt>
                <c:pt idx="2">
                  <c:v>149.15799999999999</c:v>
                </c:pt>
                <c:pt idx="3">
                  <c:v>136.374</c:v>
                </c:pt>
                <c:pt idx="4">
                  <c:v>123.155</c:v>
                </c:pt>
                <c:pt idx="5">
                  <c:v>63.606000000000002</c:v>
                </c:pt>
                <c:pt idx="6">
                  <c:v>42.204000000000001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47-4DE5-9922-C36D9EC9E2CA}"/>
            </c:ext>
          </c:extLst>
        </c:ser>
        <c:ser>
          <c:idx val="3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132.28800000000001</c:v>
                </c:pt>
                <c:pt idx="1">
                  <c:v>123.72</c:v>
                </c:pt>
                <c:pt idx="2">
                  <c:v>89.62</c:v>
                </c:pt>
                <c:pt idx="3">
                  <c:v>71.852000000000004</c:v>
                </c:pt>
                <c:pt idx="4">
                  <c:v>49.908999999999999</c:v>
                </c:pt>
                <c:pt idx="5">
                  <c:v>9.9</c:v>
                </c:pt>
                <c:pt idx="6">
                  <c:v>12.994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47-4DE5-9922-C36D9EC9E2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1297.8399999999999</c:v>
                </c:pt>
                <c:pt idx="1">
                  <c:v>1055.48</c:v>
                </c:pt>
                <c:pt idx="2">
                  <c:v>990.18</c:v>
                </c:pt>
                <c:pt idx="3">
                  <c:v>927.55</c:v>
                </c:pt>
                <c:pt idx="4">
                  <c:v>857.69</c:v>
                </c:pt>
                <c:pt idx="5">
                  <c:v>754.34</c:v>
                </c:pt>
                <c:pt idx="6">
                  <c:v>640.11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8F-4F35-AF72-F1BFB542A2D1}"/>
            </c:ext>
          </c:extLst>
        </c:ser>
        <c:ser>
          <c:idx val="3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802.7</c:v>
                </c:pt>
                <c:pt idx="1">
                  <c:v>929.83999999999992</c:v>
                </c:pt>
                <c:pt idx="2">
                  <c:v>873.45000000000016</c:v>
                </c:pt>
                <c:pt idx="3">
                  <c:v>849.01</c:v>
                </c:pt>
                <c:pt idx="4">
                  <c:v>769.77</c:v>
                </c:pt>
                <c:pt idx="5">
                  <c:v>540.77999999999986</c:v>
                </c:pt>
                <c:pt idx="6">
                  <c:v>514.4899999999999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8F-4F35-AF72-F1BFB542A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4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1796.17</c:v>
                </c:pt>
                <c:pt idx="1">
                  <c:v>1802.93</c:v>
                </c:pt>
                <c:pt idx="2">
                  <c:v>1614.55</c:v>
                </c:pt>
                <c:pt idx="3">
                  <c:v>1423.45</c:v>
                </c:pt>
                <c:pt idx="4">
                  <c:v>1118.49</c:v>
                </c:pt>
                <c:pt idx="5">
                  <c:v>1057.32</c:v>
                </c:pt>
                <c:pt idx="6">
                  <c:v>829.08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8F-4F35-AF72-F1BFB542A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78.8</c:v>
                </c:pt>
                <c:pt idx="1">
                  <c:v>77.7</c:v>
                </c:pt>
                <c:pt idx="2">
                  <c:v>77.2</c:v>
                </c:pt>
                <c:pt idx="3">
                  <c:v>77</c:v>
                </c:pt>
                <c:pt idx="4">
                  <c:v>76.8</c:v>
                </c:pt>
                <c:pt idx="5">
                  <c:v>75.5</c:v>
                </c:pt>
                <c:pt idx="6">
                  <c:v>74.099999999999994</c:v>
                </c:pt>
                <c:pt idx="7">
                  <c:v>72.400000000000006</c:v>
                </c:pt>
                <c:pt idx="8">
                  <c:v>73.400000000000006</c:v>
                </c:pt>
                <c:pt idx="9">
                  <c:v>73</c:v>
                </c:pt>
                <c:pt idx="10">
                  <c:v>71.599999999999994</c:v>
                </c:pt>
                <c:pt idx="11">
                  <c:v>71.900000000000006</c:v>
                </c:pt>
                <c:pt idx="12">
                  <c:v>71.900000000000006</c:v>
                </c:pt>
                <c:pt idx="13">
                  <c:v>71.900000000000006</c:v>
                </c:pt>
                <c:pt idx="14">
                  <c:v>71.8</c:v>
                </c:pt>
                <c:pt idx="15">
                  <c:v>70.3</c:v>
                </c:pt>
                <c:pt idx="16">
                  <c:v>73.599999999999994</c:v>
                </c:pt>
                <c:pt idx="17">
                  <c:v>72.400000000000006</c:v>
                </c:pt>
                <c:pt idx="18">
                  <c:v>72.3</c:v>
                </c:pt>
                <c:pt idx="19">
                  <c:v>72.3</c:v>
                </c:pt>
                <c:pt idx="20">
                  <c:v>72.400000000000006</c:v>
                </c:pt>
                <c:pt idx="21">
                  <c:v>73</c:v>
                </c:pt>
                <c:pt idx="22">
                  <c:v>73.3</c:v>
                </c:pt>
                <c:pt idx="23">
                  <c:v>74.2</c:v>
                </c:pt>
                <c:pt idx="24">
                  <c:v>75.099999999999994</c:v>
                </c:pt>
                <c:pt idx="25">
                  <c:v>75</c:v>
                </c:pt>
                <c:pt idx="26">
                  <c:v>74.5</c:v>
                </c:pt>
                <c:pt idx="27">
                  <c:v>73.599999999999994</c:v>
                </c:pt>
                <c:pt idx="28">
                  <c:v>73.3</c:v>
                </c:pt>
                <c:pt idx="29">
                  <c:v>74.5</c:v>
                </c:pt>
                <c:pt idx="30">
                  <c:v>73.900000000000006</c:v>
                </c:pt>
                <c:pt idx="31">
                  <c:v>74.5</c:v>
                </c:pt>
                <c:pt idx="32">
                  <c:v>74.099999999999994</c:v>
                </c:pt>
                <c:pt idx="33">
                  <c:v>73.2</c:v>
                </c:pt>
                <c:pt idx="34">
                  <c:v>72.8</c:v>
                </c:pt>
                <c:pt idx="35">
                  <c:v>72.400000000000006</c:v>
                </c:pt>
                <c:pt idx="36">
                  <c:v>71.3</c:v>
                </c:pt>
                <c:pt idx="37">
                  <c:v>70.900000000000006</c:v>
                </c:pt>
                <c:pt idx="38">
                  <c:v>71.2</c:v>
                </c:pt>
                <c:pt idx="39">
                  <c:v>72.416103761385017</c:v>
                </c:pt>
                <c:pt idx="40">
                  <c:v>72.305628391975119</c:v>
                </c:pt>
                <c:pt idx="41">
                  <c:v>72.655311999999995</c:v>
                </c:pt>
                <c:pt idx="42">
                  <c:v>73.270985999999994</c:v>
                </c:pt>
                <c:pt idx="43">
                  <c:v>72.058834000000004</c:v>
                </c:pt>
                <c:pt idx="44">
                  <c:v>72.196674999999999</c:v>
                </c:pt>
                <c:pt idx="45">
                  <c:v>75.120490000000004</c:v>
                </c:pt>
                <c:pt idx="46">
                  <c:v>76.416481000000005</c:v>
                </c:pt>
                <c:pt idx="47">
                  <c:v>78.092337999999998</c:v>
                </c:pt>
                <c:pt idx="48">
                  <c:v>76.635976999999997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8D-4DD6-AD26-0C1F5C60B723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33.799999999999997</c:v>
                </c:pt>
                <c:pt idx="1">
                  <c:v>33.799999999999997</c:v>
                </c:pt>
                <c:pt idx="2">
                  <c:v>34.5</c:v>
                </c:pt>
                <c:pt idx="3">
                  <c:v>35.5</c:v>
                </c:pt>
                <c:pt idx="4">
                  <c:v>37.5</c:v>
                </c:pt>
                <c:pt idx="5">
                  <c:v>37.5</c:v>
                </c:pt>
                <c:pt idx="6">
                  <c:v>37.4</c:v>
                </c:pt>
                <c:pt idx="7">
                  <c:v>39.1</c:v>
                </c:pt>
                <c:pt idx="8">
                  <c:v>38.6</c:v>
                </c:pt>
                <c:pt idx="9">
                  <c:v>38.200000000000003</c:v>
                </c:pt>
                <c:pt idx="10">
                  <c:v>38.9</c:v>
                </c:pt>
                <c:pt idx="11">
                  <c:v>39.299999999999997</c:v>
                </c:pt>
                <c:pt idx="12">
                  <c:v>39.299999999999997</c:v>
                </c:pt>
                <c:pt idx="13">
                  <c:v>40.9</c:v>
                </c:pt>
                <c:pt idx="14">
                  <c:v>42.4</c:v>
                </c:pt>
                <c:pt idx="15">
                  <c:v>42.7</c:v>
                </c:pt>
                <c:pt idx="16">
                  <c:v>44</c:v>
                </c:pt>
                <c:pt idx="17">
                  <c:v>44</c:v>
                </c:pt>
                <c:pt idx="18">
                  <c:v>45.2</c:v>
                </c:pt>
                <c:pt idx="19">
                  <c:v>45.7</c:v>
                </c:pt>
                <c:pt idx="20">
                  <c:v>45.8</c:v>
                </c:pt>
                <c:pt idx="21">
                  <c:v>47.2</c:v>
                </c:pt>
                <c:pt idx="22">
                  <c:v>49.2</c:v>
                </c:pt>
                <c:pt idx="23">
                  <c:v>51.2</c:v>
                </c:pt>
                <c:pt idx="24">
                  <c:v>52.8</c:v>
                </c:pt>
                <c:pt idx="25">
                  <c:v>53.5</c:v>
                </c:pt>
                <c:pt idx="26">
                  <c:v>53.2</c:v>
                </c:pt>
                <c:pt idx="27">
                  <c:v>53.1</c:v>
                </c:pt>
                <c:pt idx="28">
                  <c:v>54.3</c:v>
                </c:pt>
                <c:pt idx="29">
                  <c:v>55</c:v>
                </c:pt>
                <c:pt idx="30">
                  <c:v>55.5</c:v>
                </c:pt>
                <c:pt idx="31">
                  <c:v>56.2</c:v>
                </c:pt>
                <c:pt idx="32">
                  <c:v>55.5</c:v>
                </c:pt>
                <c:pt idx="33">
                  <c:v>54.4</c:v>
                </c:pt>
                <c:pt idx="34">
                  <c:v>54.6</c:v>
                </c:pt>
                <c:pt idx="35">
                  <c:v>55.3</c:v>
                </c:pt>
                <c:pt idx="36">
                  <c:v>56.3</c:v>
                </c:pt>
                <c:pt idx="37">
                  <c:v>56.9</c:v>
                </c:pt>
                <c:pt idx="38">
                  <c:v>58.5</c:v>
                </c:pt>
                <c:pt idx="39">
                  <c:v>58.396792156489461</c:v>
                </c:pt>
                <c:pt idx="40">
                  <c:v>59.885253488033172</c:v>
                </c:pt>
                <c:pt idx="41">
                  <c:v>60.444620999999998</c:v>
                </c:pt>
                <c:pt idx="42">
                  <c:v>60.551645999999998</c:v>
                </c:pt>
                <c:pt idx="43">
                  <c:v>58.675538000000003</c:v>
                </c:pt>
                <c:pt idx="44">
                  <c:v>59.177326999999998</c:v>
                </c:pt>
                <c:pt idx="45">
                  <c:v>62.145986999999998</c:v>
                </c:pt>
                <c:pt idx="46">
                  <c:v>62.286963</c:v>
                </c:pt>
                <c:pt idx="47">
                  <c:v>63.690052999999999</c:v>
                </c:pt>
                <c:pt idx="48">
                  <c:v>64.344863000000004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8D-4DD6-AD26-0C1F5C60B723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55.9</c:v>
                </c:pt>
                <c:pt idx="1">
                  <c:v>55.4</c:v>
                </c:pt>
                <c:pt idx="2">
                  <c:v>55.7</c:v>
                </c:pt>
                <c:pt idx="3">
                  <c:v>56</c:v>
                </c:pt>
                <c:pt idx="4">
                  <c:v>56.9</c:v>
                </c:pt>
                <c:pt idx="5">
                  <c:v>56.4</c:v>
                </c:pt>
                <c:pt idx="6">
                  <c:v>55.6</c:v>
                </c:pt>
                <c:pt idx="7">
                  <c:v>55.5</c:v>
                </c:pt>
                <c:pt idx="8">
                  <c:v>55.7</c:v>
                </c:pt>
                <c:pt idx="9">
                  <c:v>55.4</c:v>
                </c:pt>
                <c:pt idx="10">
                  <c:v>55.1</c:v>
                </c:pt>
                <c:pt idx="11">
                  <c:v>55.5</c:v>
                </c:pt>
                <c:pt idx="12">
                  <c:v>55.4</c:v>
                </c:pt>
                <c:pt idx="13">
                  <c:v>56.2</c:v>
                </c:pt>
                <c:pt idx="14">
                  <c:v>57</c:v>
                </c:pt>
                <c:pt idx="15">
                  <c:v>56.4</c:v>
                </c:pt>
                <c:pt idx="16">
                  <c:v>58.6</c:v>
                </c:pt>
                <c:pt idx="17">
                  <c:v>58.1</c:v>
                </c:pt>
                <c:pt idx="18">
                  <c:v>58.6</c:v>
                </c:pt>
                <c:pt idx="19">
                  <c:v>58.9</c:v>
                </c:pt>
                <c:pt idx="20">
                  <c:v>59</c:v>
                </c:pt>
                <c:pt idx="21">
                  <c:v>60</c:v>
                </c:pt>
                <c:pt idx="22">
                  <c:v>61.1</c:v>
                </c:pt>
                <c:pt idx="23">
                  <c:v>62.6</c:v>
                </c:pt>
                <c:pt idx="24">
                  <c:v>63.9</c:v>
                </c:pt>
                <c:pt idx="25">
                  <c:v>64.2</c:v>
                </c:pt>
                <c:pt idx="26">
                  <c:v>63.8</c:v>
                </c:pt>
                <c:pt idx="27">
                  <c:v>63.3</c:v>
                </c:pt>
                <c:pt idx="28">
                  <c:v>63.7</c:v>
                </c:pt>
                <c:pt idx="29">
                  <c:v>64.7</c:v>
                </c:pt>
                <c:pt idx="30">
                  <c:v>64.7</c:v>
                </c:pt>
                <c:pt idx="31">
                  <c:v>65.3</c:v>
                </c:pt>
                <c:pt idx="32">
                  <c:v>64.7</c:v>
                </c:pt>
                <c:pt idx="33">
                  <c:v>63.7</c:v>
                </c:pt>
                <c:pt idx="34">
                  <c:v>63.6</c:v>
                </c:pt>
                <c:pt idx="35">
                  <c:v>63.7</c:v>
                </c:pt>
                <c:pt idx="36">
                  <c:v>63.7</c:v>
                </c:pt>
                <c:pt idx="37">
                  <c:v>63.8</c:v>
                </c:pt>
                <c:pt idx="38">
                  <c:v>64.8</c:v>
                </c:pt>
                <c:pt idx="39">
                  <c:v>65.323494343455096</c:v>
                </c:pt>
                <c:pt idx="40">
                  <c:v>66.027383805360699</c:v>
                </c:pt>
                <c:pt idx="41">
                  <c:v>66.487172999999999</c:v>
                </c:pt>
                <c:pt idx="42">
                  <c:v>66.849732000000003</c:v>
                </c:pt>
                <c:pt idx="43">
                  <c:v>65.306471000000002</c:v>
                </c:pt>
                <c:pt idx="44">
                  <c:v>65.638396999999998</c:v>
                </c:pt>
                <c:pt idx="45">
                  <c:v>68.602278999999996</c:v>
                </c:pt>
                <c:pt idx="46">
                  <c:v>69.331314000000006</c:v>
                </c:pt>
                <c:pt idx="47">
                  <c:v>70.875263000000004</c:v>
                </c:pt>
                <c:pt idx="48">
                  <c:v>70.492349000000004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8D-4DD6-AD26-0C1F5C60B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4215765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</xdr:colOff>
      <xdr:row>2</xdr:row>
      <xdr:rowOff>27304</xdr:rowOff>
    </xdr:from>
    <xdr:to>
      <xdr:col>10</xdr:col>
      <xdr:colOff>543676</xdr:colOff>
      <xdr:row>13</xdr:row>
      <xdr:rowOff>166643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474344</xdr:rowOff>
    </xdr:from>
    <xdr:to>
      <xdr:col>16</xdr:col>
      <xdr:colOff>273983</xdr:colOff>
      <xdr:row>15</xdr:row>
      <xdr:rowOff>96884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388620</xdr:colOff>
      <xdr:row>2</xdr:row>
      <xdr:rowOff>470534</xdr:rowOff>
    </xdr:from>
    <xdr:to>
      <xdr:col>18</xdr:col>
      <xdr:colOff>357420</xdr:colOff>
      <xdr:row>15</xdr:row>
      <xdr:rowOff>93074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40151</xdr:colOff>
      <xdr:row>9</xdr:row>
      <xdr:rowOff>6448</xdr:rowOff>
    </xdr:from>
    <xdr:to>
      <xdr:col>10</xdr:col>
      <xdr:colOff>38951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241795</xdr:colOff>
      <xdr:row>9</xdr:row>
      <xdr:rowOff>1361</xdr:rowOff>
    </xdr:from>
    <xdr:to>
      <xdr:col>19</xdr:col>
      <xdr:colOff>18175</xdr:colOff>
      <xdr:row>20</xdr:row>
      <xdr:rowOff>149681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</xdr:colOff>
      <xdr:row>2</xdr:row>
      <xdr:rowOff>80754</xdr:rowOff>
    </xdr:from>
    <xdr:to>
      <xdr:col>14</xdr:col>
      <xdr:colOff>403356</xdr:colOff>
      <xdr:row>13</xdr:row>
      <xdr:rowOff>95249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464820</xdr:colOff>
      <xdr:row>2</xdr:row>
      <xdr:rowOff>53340</xdr:rowOff>
    </xdr:from>
    <xdr:to>
      <xdr:col>17</xdr:col>
      <xdr:colOff>188580</xdr:colOff>
      <xdr:row>16</xdr:row>
      <xdr:rowOff>125460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14755</xdr:colOff>
      <xdr:row>1</xdr:row>
      <xdr:rowOff>302017</xdr:rowOff>
    </xdr:from>
    <xdr:to>
      <xdr:col>16</xdr:col>
      <xdr:colOff>160435</xdr:colOff>
      <xdr:row>15</xdr:row>
      <xdr:rowOff>54097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231457</xdr:colOff>
      <xdr:row>1</xdr:row>
      <xdr:rowOff>293370</xdr:rowOff>
    </xdr:from>
    <xdr:to>
      <xdr:col>19</xdr:col>
      <xdr:colOff>369517</xdr:colOff>
      <xdr:row>15</xdr:row>
      <xdr:rowOff>45450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28248</xdr:colOff>
      <xdr:row>2</xdr:row>
      <xdr:rowOff>9704</xdr:rowOff>
    </xdr:from>
    <xdr:to>
      <xdr:col>10</xdr:col>
      <xdr:colOff>431448</xdr:colOff>
      <xdr:row>11</xdr:row>
      <xdr:rowOff>158024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320040</xdr:colOff>
      <xdr:row>2</xdr:row>
      <xdr:rowOff>53974</xdr:rowOff>
    </xdr:from>
    <xdr:to>
      <xdr:col>21</xdr:col>
      <xdr:colOff>112290</xdr:colOff>
      <xdr:row>13</xdr:row>
      <xdr:rowOff>168004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30480</xdr:colOff>
      <xdr:row>2</xdr:row>
      <xdr:rowOff>7620</xdr:rowOff>
    </xdr:from>
    <xdr:to>
      <xdr:col>14</xdr:col>
      <xdr:colOff>220080</xdr:colOff>
      <xdr:row>16</xdr:row>
      <xdr:rowOff>29580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9740" y="373380"/>
          <a:ext cx="2628000" cy="2628000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484784</xdr:colOff>
      <xdr:row>7</xdr:row>
      <xdr:rowOff>53725</xdr:rowOff>
    </xdr:from>
    <xdr:to>
      <xdr:col>12</xdr:col>
      <xdr:colOff>134384</xdr:colOff>
      <xdr:row>16</xdr:row>
      <xdr:rowOff>156325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244919</xdr:colOff>
      <xdr:row>7</xdr:row>
      <xdr:rowOff>56812</xdr:rowOff>
    </xdr:from>
    <xdr:to>
      <xdr:col>15</xdr:col>
      <xdr:colOff>77879</xdr:colOff>
      <xdr:row>16</xdr:row>
      <xdr:rowOff>159412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</xdr:colOff>
      <xdr:row>2</xdr:row>
      <xdr:rowOff>63817</xdr:rowOff>
    </xdr:from>
    <xdr:to>
      <xdr:col>10</xdr:col>
      <xdr:colOff>296842</xdr:colOff>
      <xdr:row>14</xdr:row>
      <xdr:rowOff>29257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2</xdr:row>
      <xdr:rowOff>91440</xdr:rowOff>
    </xdr:from>
    <xdr:to>
      <xdr:col>18</xdr:col>
      <xdr:colOff>30480</xdr:colOff>
      <xdr:row>14</xdr:row>
      <xdr:rowOff>99060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3</xdr:row>
      <xdr:rowOff>0</xdr:rowOff>
    </xdr:from>
    <xdr:to>
      <xdr:col>12</xdr:col>
      <xdr:colOff>591125</xdr:colOff>
      <xdr:row>14</xdr:row>
      <xdr:rowOff>164397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6984</xdr:colOff>
      <xdr:row>2</xdr:row>
      <xdr:rowOff>56515</xdr:rowOff>
    </xdr:from>
    <xdr:to>
      <xdr:col>13</xdr:col>
      <xdr:colOff>609599</xdr:colOff>
      <xdr:row>14</xdr:row>
      <xdr:rowOff>6715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584200</xdr:colOff>
      <xdr:row>5</xdr:row>
      <xdr:rowOff>1904</xdr:rowOff>
    </xdr:from>
    <xdr:to>
      <xdr:col>18</xdr:col>
      <xdr:colOff>469900</xdr:colOff>
      <xdr:row>24</xdr:row>
      <xdr:rowOff>156210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601868</xdr:colOff>
      <xdr:row>4</xdr:row>
      <xdr:rowOff>171599</xdr:rowOff>
    </xdr:from>
    <xdr:to>
      <xdr:col>23</xdr:col>
      <xdr:colOff>487568</xdr:colOff>
      <xdr:row>24</xdr:row>
      <xdr:rowOff>145340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11430</xdr:colOff>
      <xdr:row>4</xdr:row>
      <xdr:rowOff>179070</xdr:rowOff>
    </xdr:from>
    <xdr:to>
      <xdr:col>28</xdr:col>
      <xdr:colOff>506730</xdr:colOff>
      <xdr:row>25</xdr:row>
      <xdr:rowOff>11430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</xdr:row>
      <xdr:rowOff>155575</xdr:rowOff>
    </xdr:from>
    <xdr:to>
      <xdr:col>12</xdr:col>
      <xdr:colOff>352425</xdr:colOff>
      <xdr:row>17</xdr:row>
      <xdr:rowOff>155575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579120</xdr:colOff>
      <xdr:row>2</xdr:row>
      <xdr:rowOff>30480</xdr:rowOff>
    </xdr:from>
    <xdr:to>
      <xdr:col>12</xdr:col>
      <xdr:colOff>274320</xdr:colOff>
      <xdr:row>17</xdr:row>
      <xdr:rowOff>12700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4445</xdr:colOff>
      <xdr:row>2</xdr:row>
      <xdr:rowOff>508635</xdr:rowOff>
    </xdr:from>
    <xdr:to>
      <xdr:col>19</xdr:col>
      <xdr:colOff>309245</xdr:colOff>
      <xdr:row>14</xdr:row>
      <xdr:rowOff>109585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257174</xdr:colOff>
      <xdr:row>5</xdr:row>
      <xdr:rowOff>104775</xdr:rowOff>
    </xdr:from>
    <xdr:to>
      <xdr:col>17</xdr:col>
      <xdr:colOff>561975</xdr:colOff>
      <xdr:row>22</xdr:row>
      <xdr:rowOff>19049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66675</xdr:colOff>
      <xdr:row>5</xdr:row>
      <xdr:rowOff>104775</xdr:rowOff>
    </xdr:from>
    <xdr:to>
      <xdr:col>26</xdr:col>
      <xdr:colOff>209550</xdr:colOff>
      <xdr:row>22</xdr:row>
      <xdr:rowOff>19050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I3" sqref="I3"/>
    </sheetView>
  </sheetViews>
  <sheetFormatPr defaultColWidth="8.88671875" defaultRowHeight="14.4"/>
  <cols>
    <col min="1" max="1" width="2.109375" customWidth="1"/>
    <col min="2" max="2" width="6.88671875" customWidth="1"/>
    <col min="3" max="3" width="131.88671875" customWidth="1"/>
  </cols>
  <sheetData>
    <row r="3" spans="1:6" ht="17.399999999999999">
      <c r="C3" s="49"/>
    </row>
    <row r="4" spans="1:6" ht="49.35" customHeight="1">
      <c r="B4" s="50" t="s">
        <v>106</v>
      </c>
      <c r="C4" s="51"/>
      <c r="D4" s="52"/>
      <c r="E4" s="52"/>
      <c r="F4" s="52"/>
    </row>
    <row r="5" spans="1:6">
      <c r="A5" s="53"/>
      <c r="B5">
        <v>1</v>
      </c>
      <c r="C5" s="88" t="s">
        <v>231</v>
      </c>
    </row>
    <row r="6" spans="1:6">
      <c r="B6">
        <v>2</v>
      </c>
      <c r="C6" s="89" t="s">
        <v>238</v>
      </c>
    </row>
    <row r="7" spans="1:6">
      <c r="B7">
        <v>3</v>
      </c>
      <c r="C7" s="88" t="s">
        <v>177</v>
      </c>
    </row>
    <row r="8" spans="1:6">
      <c r="B8">
        <v>4</v>
      </c>
      <c r="C8" s="89" t="s">
        <v>0</v>
      </c>
    </row>
    <row r="9" spans="1:6">
      <c r="B9">
        <v>5</v>
      </c>
      <c r="C9" s="90" t="s">
        <v>236</v>
      </c>
    </row>
    <row r="10" spans="1:6">
      <c r="B10">
        <v>6</v>
      </c>
      <c r="C10" s="89" t="s">
        <v>178</v>
      </c>
    </row>
    <row r="11" spans="1:6">
      <c r="B11">
        <v>7</v>
      </c>
      <c r="C11" s="89" t="s">
        <v>247</v>
      </c>
    </row>
    <row r="12" spans="1:6">
      <c r="B12">
        <v>8</v>
      </c>
      <c r="C12" s="89" t="s">
        <v>179</v>
      </c>
    </row>
    <row r="13" spans="1:6">
      <c r="B13">
        <v>9</v>
      </c>
      <c r="C13" s="89" t="s">
        <v>251</v>
      </c>
    </row>
    <row r="14" spans="1:6">
      <c r="B14">
        <v>10</v>
      </c>
      <c r="C14" s="89" t="s">
        <v>232</v>
      </c>
    </row>
    <row r="15" spans="1:6">
      <c r="B15">
        <v>11</v>
      </c>
      <c r="C15" s="88" t="s">
        <v>233</v>
      </c>
    </row>
    <row r="16" spans="1:6">
      <c r="B16">
        <v>12</v>
      </c>
      <c r="C16" s="88" t="s">
        <v>181</v>
      </c>
    </row>
    <row r="17" spans="2:3">
      <c r="B17">
        <v>13</v>
      </c>
      <c r="C17" s="89" t="s">
        <v>229</v>
      </c>
    </row>
    <row r="18" spans="2:3">
      <c r="B18">
        <v>14</v>
      </c>
      <c r="C18" s="88" t="s">
        <v>234</v>
      </c>
    </row>
    <row r="19" spans="2:3">
      <c r="B19" t="s">
        <v>183</v>
      </c>
      <c r="C19" s="88" t="s">
        <v>239</v>
      </c>
    </row>
    <row r="20" spans="2:3">
      <c r="B20" t="s">
        <v>184</v>
      </c>
      <c r="C20" s="88" t="s">
        <v>243</v>
      </c>
    </row>
    <row r="21" spans="2:3">
      <c r="B21" t="s">
        <v>185</v>
      </c>
      <c r="C21" s="88" t="s">
        <v>240</v>
      </c>
    </row>
    <row r="22" spans="2:3">
      <c r="B22" t="s">
        <v>186</v>
      </c>
      <c r="C22" s="88" t="s">
        <v>241</v>
      </c>
    </row>
    <row r="23" spans="2:3">
      <c r="B23" t="s">
        <v>187</v>
      </c>
      <c r="C23" s="89" t="s">
        <v>189</v>
      </c>
    </row>
    <row r="24" spans="2:3">
      <c r="B24" t="s">
        <v>188</v>
      </c>
      <c r="C24" s="88" t="s">
        <v>169</v>
      </c>
    </row>
    <row r="25" spans="2:3">
      <c r="B25" t="s">
        <v>225</v>
      </c>
      <c r="C25" s="89" t="s">
        <v>242</v>
      </c>
    </row>
  </sheetData>
  <phoneticPr fontId="74" type="noConversion"/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À. TOSCANA. ANNI 1861-2024. Valori assoluti "/>
    <hyperlink ref="C20" location="App_2!A1" display="Appendice 2. PIRAMIDI PER ETÀ E PER GENERE. TOSCANA. ANNI 1881, 1951 E 2024. Valori percentuali"/>
    <hyperlink ref="C21" location="App_3!A1" display="Appendice 3. SPERANZA DI VITA ALLA NASCITA. TOSCANA. ANNI 1974-2025. Valori assoluti "/>
    <hyperlink ref="C22" location="App_4!A1" display="Appendice 4. NUMERO MEDIO DI FIGLI PER DONNA (TFT) E ETÀ MEDIA AL PARTO. TOSCANA. ANNI 1952-2025. Valori assoluti "/>
    <hyperlink ref="C23" location="App_5!A1" display="Appendice 5. POPOLAZIONE RESIDENTE IN ETÀ DI 6 ANNI E OLTRE PER GRADO DI ISTRUZIONE. TOSCANA. Censimenti popolazione 1951-2024"/>
    <hyperlink ref="C24" location="App_6!A1" display="Appendice 6. AZIENDE E RELATIVE SUPERFICI PER UBICAZIONE DEL CENTRO AZIENDALE IN TOSCANA (Universo Italia). Censimenti Agricoltura 1961-2020"/>
    <hyperlink ref="C25" location="App_7!A1" display="Appendice 7. TASSO DI OCCUPAZIONE 15-64 ANNI. TOSCAN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R21"/>
  <sheetViews>
    <sheetView zoomScaleNormal="100" workbookViewId="0">
      <selection activeCell="H16" sqref="H16"/>
    </sheetView>
  </sheetViews>
  <sheetFormatPr defaultRowHeight="14.4"/>
  <cols>
    <col min="1" max="1" width="3.109375" style="8" customWidth="1"/>
    <col min="2" max="2" width="6.109375" style="21" customWidth="1"/>
    <col min="3" max="6" width="9.88671875" style="21" customWidth="1"/>
  </cols>
  <sheetData>
    <row r="1" spans="2:18">
      <c r="B1" s="30"/>
      <c r="C1" s="30"/>
      <c r="D1" s="30"/>
    </row>
    <row r="2" spans="2:18" ht="36">
      <c r="B2" s="31"/>
      <c r="C2" s="22" t="s">
        <v>199</v>
      </c>
      <c r="D2" s="22" t="s">
        <v>2</v>
      </c>
      <c r="E2" s="22" t="s">
        <v>190</v>
      </c>
      <c r="F2" s="22" t="s">
        <v>191</v>
      </c>
      <c r="H2" s="201" t="s">
        <v>226</v>
      </c>
      <c r="I2" s="200"/>
      <c r="J2" s="200"/>
      <c r="K2" s="200"/>
      <c r="L2" s="200"/>
      <c r="M2" s="200"/>
      <c r="N2" s="200"/>
      <c r="O2" s="200"/>
      <c r="P2" s="200"/>
      <c r="Q2" s="200"/>
      <c r="R2" s="200"/>
    </row>
    <row r="3" spans="2:18">
      <c r="B3" s="32">
        <v>1861</v>
      </c>
      <c r="C3" s="192">
        <v>1.92</v>
      </c>
      <c r="D3" s="33">
        <v>26328</v>
      </c>
      <c r="E3" s="34">
        <f>C3/C$3*100</f>
        <v>100</v>
      </c>
      <c r="F3" s="34">
        <f>D3/D$3*100</f>
        <v>100</v>
      </c>
    </row>
    <row r="4" spans="2:18">
      <c r="B4" s="32">
        <v>1871</v>
      </c>
      <c r="C4" s="192">
        <v>2.1240000000000001</v>
      </c>
      <c r="D4" s="33">
        <v>28151</v>
      </c>
      <c r="E4" s="34">
        <f t="shared" ref="E4:F21" si="0">C4/C$3*100</f>
        <v>110.62500000000001</v>
      </c>
      <c r="F4" s="34">
        <f t="shared" si="0"/>
        <v>106.9241871771498</v>
      </c>
    </row>
    <row r="5" spans="2:18">
      <c r="B5" s="32">
        <v>1881</v>
      </c>
      <c r="C5" s="192">
        <v>2.1869999999999998</v>
      </c>
      <c r="D5" s="33">
        <v>29791</v>
      </c>
      <c r="E5" s="34">
        <f t="shared" si="0"/>
        <v>113.90624999999999</v>
      </c>
      <c r="F5" s="34">
        <f t="shared" si="0"/>
        <v>113.15329687025219</v>
      </c>
    </row>
    <row r="6" spans="2:18">
      <c r="B6" s="32"/>
      <c r="C6" s="193"/>
      <c r="D6" s="35"/>
      <c r="E6" s="34"/>
      <c r="F6" s="34"/>
    </row>
    <row r="7" spans="2:18">
      <c r="B7" s="32">
        <v>1901</v>
      </c>
      <c r="C7" s="194">
        <v>2.5030000000000001</v>
      </c>
      <c r="D7" s="33">
        <v>33778</v>
      </c>
      <c r="E7" s="34">
        <f>C7/C$3*100</f>
        <v>130.36458333333334</v>
      </c>
      <c r="F7" s="34">
        <f t="shared" si="0"/>
        <v>128.29687025220298</v>
      </c>
    </row>
    <row r="8" spans="2:18">
      <c r="B8" s="32">
        <v>1911</v>
      </c>
      <c r="C8" s="194">
        <v>2.67</v>
      </c>
      <c r="D8" s="33">
        <v>36921</v>
      </c>
      <c r="E8" s="34">
        <f t="shared" si="0"/>
        <v>139.0625</v>
      </c>
      <c r="F8" s="34">
        <f t="shared" si="0"/>
        <v>140.23473108477666</v>
      </c>
    </row>
    <row r="9" spans="2:18">
      <c r="B9" s="32">
        <v>1921</v>
      </c>
      <c r="C9" s="194">
        <v>2.81</v>
      </c>
      <c r="D9" s="33">
        <v>37856</v>
      </c>
      <c r="E9" s="34">
        <f t="shared" si="0"/>
        <v>146.35416666666669</v>
      </c>
      <c r="F9" s="34">
        <f t="shared" si="0"/>
        <v>143.7860832573686</v>
      </c>
    </row>
    <row r="10" spans="2:18">
      <c r="B10" s="36">
        <v>1931</v>
      </c>
      <c r="C10" s="194">
        <v>2.9140000000000001</v>
      </c>
      <c r="D10" s="33">
        <v>41043</v>
      </c>
      <c r="E10" s="34">
        <f t="shared" si="0"/>
        <v>151.77083333333334</v>
      </c>
      <c r="F10" s="34">
        <f t="shared" si="0"/>
        <v>155.89106654512307</v>
      </c>
    </row>
    <row r="11" spans="2:18">
      <c r="B11" s="36">
        <v>1936</v>
      </c>
      <c r="C11" s="194">
        <v>2.9780000000000002</v>
      </c>
      <c r="D11" s="33">
        <v>42399</v>
      </c>
      <c r="E11" s="34">
        <f t="shared" si="0"/>
        <v>155.10416666666669</v>
      </c>
      <c r="F11" s="34">
        <f t="shared" si="0"/>
        <v>161.04147675478578</v>
      </c>
    </row>
    <row r="12" spans="2:18">
      <c r="B12" s="32"/>
      <c r="C12" s="195"/>
      <c r="D12" s="35"/>
      <c r="E12" s="34"/>
      <c r="F12" s="34"/>
    </row>
    <row r="13" spans="2:18">
      <c r="B13" s="36">
        <v>1951</v>
      </c>
      <c r="C13" s="194">
        <v>3.1589999999999998</v>
      </c>
      <c r="D13" s="33">
        <v>47516</v>
      </c>
      <c r="E13" s="34">
        <f t="shared" si="0"/>
        <v>164.53125</v>
      </c>
      <c r="F13" s="34">
        <f t="shared" si="0"/>
        <v>180.47705864478883</v>
      </c>
    </row>
    <row r="14" spans="2:18">
      <c r="B14" s="36">
        <v>1961</v>
      </c>
      <c r="C14" s="194">
        <v>3.286</v>
      </c>
      <c r="D14" s="33">
        <v>50624</v>
      </c>
      <c r="E14" s="34">
        <f t="shared" si="0"/>
        <v>171.14583333333334</v>
      </c>
      <c r="F14" s="34">
        <f t="shared" si="0"/>
        <v>192.28198116074142</v>
      </c>
    </row>
    <row r="15" spans="2:18">
      <c r="B15" s="36">
        <v>1971</v>
      </c>
      <c r="C15" s="194">
        <v>3.4729999999999999</v>
      </c>
      <c r="D15" s="33">
        <v>54137</v>
      </c>
      <c r="E15" s="34">
        <f t="shared" si="0"/>
        <v>180.88541666666666</v>
      </c>
      <c r="F15" s="34">
        <f t="shared" si="0"/>
        <v>205.62518991188088</v>
      </c>
      <c r="H15" s="18" t="s">
        <v>3</v>
      </c>
    </row>
    <row r="16" spans="2:18" ht="19.5" customHeight="1">
      <c r="B16" s="36">
        <v>1981</v>
      </c>
      <c r="C16" s="194">
        <v>3.581</v>
      </c>
      <c r="D16" s="33">
        <v>56557</v>
      </c>
      <c r="E16" s="34">
        <f t="shared" si="0"/>
        <v>186.51041666666669</v>
      </c>
      <c r="F16" s="34">
        <f t="shared" si="0"/>
        <v>214.81692494682468</v>
      </c>
      <c r="H16" s="189" t="s">
        <v>244</v>
      </c>
    </row>
    <row r="17" spans="2:8">
      <c r="B17" s="36">
        <v>1991</v>
      </c>
      <c r="C17" s="194">
        <v>3.53</v>
      </c>
      <c r="D17" s="33">
        <v>56778.031000000003</v>
      </c>
      <c r="E17" s="34">
        <f t="shared" si="0"/>
        <v>183.85416666666669</v>
      </c>
      <c r="F17" s="34">
        <f t="shared" si="0"/>
        <v>215.65645320571255</v>
      </c>
    </row>
    <row r="18" spans="2:8">
      <c r="B18" s="36">
        <v>2001</v>
      </c>
      <c r="C18" s="194">
        <v>3.4980000000000002</v>
      </c>
      <c r="D18" s="33">
        <v>56996</v>
      </c>
      <c r="E18" s="34">
        <f t="shared" si="0"/>
        <v>182.1875</v>
      </c>
      <c r="F18" s="34">
        <f t="shared" si="0"/>
        <v>216.48435126101489</v>
      </c>
      <c r="H18" s="16"/>
    </row>
    <row r="19" spans="2:8">
      <c r="B19" s="36">
        <v>2011</v>
      </c>
      <c r="C19" s="194">
        <v>3.6720000000000002</v>
      </c>
      <c r="D19" s="33">
        <v>59433.743999999999</v>
      </c>
      <c r="E19" s="34">
        <f t="shared" si="0"/>
        <v>191.25</v>
      </c>
      <c r="F19" s="34">
        <f t="shared" si="0"/>
        <v>225.74348222424794</v>
      </c>
    </row>
    <row r="20" spans="2:8">
      <c r="B20" s="36">
        <v>2021</v>
      </c>
      <c r="C20" s="194">
        <v>3.6629999999999998</v>
      </c>
      <c r="D20" s="33">
        <v>59030</v>
      </c>
      <c r="E20" s="34">
        <f t="shared" si="0"/>
        <v>190.78125</v>
      </c>
      <c r="F20" s="34">
        <f t="shared" si="0"/>
        <v>224.20996657550899</v>
      </c>
    </row>
    <row r="21" spans="2:8">
      <c r="B21" s="36">
        <v>2024</v>
      </c>
      <c r="C21" s="194">
        <v>3.6579999999999999</v>
      </c>
      <c r="D21" s="33">
        <v>58943</v>
      </c>
      <c r="E21" s="34">
        <f t="shared" si="0"/>
        <v>190.52083333333334</v>
      </c>
      <c r="F21" s="34">
        <f t="shared" si="0"/>
        <v>223.87951990276514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02"/>
  <sheetViews>
    <sheetView zoomScaleNormal="100" workbookViewId="0"/>
  </sheetViews>
  <sheetFormatPr defaultColWidth="8.88671875" defaultRowHeight="12"/>
  <cols>
    <col min="1" max="1" width="3.109375" style="19" customWidth="1"/>
    <col min="2" max="2" width="3.109375" style="25" customWidth="1"/>
    <col min="3" max="3" width="6" style="24" bestFit="1" customWidth="1"/>
    <col min="4" max="7" width="8.109375" style="25" customWidth="1"/>
    <col min="8" max="8" width="3.109375" style="25" customWidth="1"/>
    <col min="9" max="11" width="7.88671875" style="25" customWidth="1"/>
    <col min="12" max="16384" width="8.88671875" style="21"/>
  </cols>
  <sheetData>
    <row r="2" spans="2:25" ht="14.85" customHeight="1">
      <c r="B2" s="57"/>
      <c r="C2" s="213" t="s">
        <v>107</v>
      </c>
      <c r="D2" s="213"/>
      <c r="E2" s="213"/>
      <c r="F2" s="213"/>
      <c r="G2" s="213"/>
      <c r="I2" s="216" t="s">
        <v>5</v>
      </c>
      <c r="J2" s="217"/>
      <c r="K2" s="218"/>
    </row>
    <row r="3" spans="2:25" ht="53.85" customHeight="1">
      <c r="C3" s="26" t="s">
        <v>6</v>
      </c>
      <c r="D3" s="26" t="s">
        <v>7</v>
      </c>
      <c r="E3" s="26" t="s">
        <v>8</v>
      </c>
      <c r="F3" s="26" t="s">
        <v>9</v>
      </c>
      <c r="G3" s="26" t="s">
        <v>10</v>
      </c>
      <c r="I3" s="42"/>
      <c r="J3" s="39" t="s">
        <v>34</v>
      </c>
      <c r="K3" s="39" t="s">
        <v>2</v>
      </c>
      <c r="M3" s="202" t="s">
        <v>238</v>
      </c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</row>
    <row r="4" spans="2:25">
      <c r="C4" s="27">
        <v>1926</v>
      </c>
      <c r="D4" s="28">
        <v>7.8846960167714881</v>
      </c>
      <c r="E4" s="28">
        <v>1.0751222921034242</v>
      </c>
      <c r="F4" s="28">
        <v>-1.3343815513626835</v>
      </c>
      <c r="G4" s="28">
        <f>+D4+E4+F4</f>
        <v>7.6254367575122277</v>
      </c>
      <c r="I4" s="43" t="s">
        <v>11</v>
      </c>
      <c r="J4" s="44">
        <v>-6.7951956832688118</v>
      </c>
      <c r="K4" s="129">
        <v>-5.1860056371856853</v>
      </c>
      <c r="M4" s="23"/>
    </row>
    <row r="5" spans="2:25">
      <c r="C5" s="27">
        <v>1927</v>
      </c>
      <c r="D5" s="28">
        <v>8.1719119899735411</v>
      </c>
      <c r="E5" s="28">
        <v>0.53509260548670101</v>
      </c>
      <c r="F5" s="28">
        <v>-0.86861161398133968</v>
      </c>
      <c r="G5" s="28">
        <f t="shared" ref="G5:G68" si="0">+D5+E5+F5</f>
        <v>7.8383929814789024</v>
      </c>
      <c r="I5" s="43" t="s">
        <v>12</v>
      </c>
      <c r="J5" s="45">
        <v>6.0394898522518821</v>
      </c>
      <c r="K5" s="129">
        <v>3.5610658215673934</v>
      </c>
      <c r="M5" s="23"/>
    </row>
    <row r="6" spans="2:25">
      <c r="C6" s="27">
        <v>1928</v>
      </c>
      <c r="D6" s="28">
        <v>7.565908144859165</v>
      </c>
      <c r="E6" s="28">
        <v>0.88941307062578046</v>
      </c>
      <c r="F6" s="28">
        <v>-0.15575135285139446</v>
      </c>
      <c r="G6" s="28">
        <f t="shared" si="0"/>
        <v>8.2995698626335503</v>
      </c>
      <c r="I6" s="43" t="s">
        <v>10</v>
      </c>
      <c r="J6" s="46">
        <v>-1.8982001043113779</v>
      </c>
      <c r="K6" s="129">
        <v>-2.3619615210242557</v>
      </c>
      <c r="M6" s="23"/>
    </row>
    <row r="7" spans="2:25">
      <c r="C7" s="27">
        <v>1929</v>
      </c>
      <c r="D7" s="28">
        <v>5.1036914143508918</v>
      </c>
      <c r="E7" s="28">
        <v>0.46868519286603072</v>
      </c>
      <c r="F7" s="28">
        <v>-0.30830913866998477</v>
      </c>
      <c r="G7" s="28">
        <f t="shared" si="0"/>
        <v>5.2640674685469371</v>
      </c>
      <c r="I7" s="116"/>
      <c r="J7" s="86"/>
      <c r="K7" s="86"/>
      <c r="M7" s="23"/>
    </row>
    <row r="8" spans="2:25">
      <c r="C8" s="27">
        <v>1930</v>
      </c>
      <c r="D8" s="28">
        <v>8.3520457363273177</v>
      </c>
      <c r="E8" s="28">
        <v>-0.6691693070670891</v>
      </c>
      <c r="F8" s="28">
        <v>-1.5398126463700235</v>
      </c>
      <c r="G8" s="28">
        <f t="shared" si="0"/>
        <v>6.1430637828902048</v>
      </c>
      <c r="I8" s="116"/>
      <c r="J8" s="86"/>
      <c r="K8" s="86"/>
      <c r="M8" s="23"/>
    </row>
    <row r="9" spans="2:25">
      <c r="C9" s="29">
        <v>1931</v>
      </c>
      <c r="D9" s="28">
        <v>7.0686341798215508</v>
      </c>
      <c r="E9" s="28">
        <v>-0.28586135895676046</v>
      </c>
      <c r="F9" s="28">
        <v>-1.0686341798215511</v>
      </c>
      <c r="G9" s="28">
        <f t="shared" si="0"/>
        <v>5.71413864104324</v>
      </c>
      <c r="I9" s="116"/>
      <c r="J9" s="86"/>
      <c r="K9" s="86"/>
      <c r="M9" s="23"/>
    </row>
    <row r="10" spans="2:25">
      <c r="C10" s="27">
        <v>1932</v>
      </c>
      <c r="D10" s="28">
        <v>4.3224682246822468</v>
      </c>
      <c r="E10" s="28">
        <v>0.31296979636463029</v>
      </c>
      <c r="F10" s="28">
        <v>-0.44997949979499796</v>
      </c>
      <c r="G10" s="28">
        <f t="shared" si="0"/>
        <v>4.1854585212518787</v>
      </c>
      <c r="I10" s="117"/>
      <c r="J10" s="86"/>
      <c r="K10" s="86"/>
      <c r="M10" s="23"/>
    </row>
    <row r="11" spans="2:25">
      <c r="C11" s="27">
        <v>1933</v>
      </c>
      <c r="D11" s="28">
        <v>5.5422506463464414</v>
      </c>
      <c r="E11" s="28">
        <v>0.57116614505374885</v>
      </c>
      <c r="F11" s="28">
        <v>-0.26602258810722546</v>
      </c>
      <c r="G11" s="28">
        <f t="shared" si="0"/>
        <v>5.8473942032929651</v>
      </c>
      <c r="I11" s="116"/>
      <c r="J11" s="86"/>
      <c r="K11" s="86"/>
      <c r="M11" s="23"/>
    </row>
    <row r="12" spans="2:25" ht="14.4">
      <c r="C12" s="27">
        <v>1934</v>
      </c>
      <c r="D12" s="28">
        <v>5.7556564151199021</v>
      </c>
      <c r="E12" s="28">
        <v>0.25470803414171522</v>
      </c>
      <c r="F12" s="28">
        <v>-0.32448177753691909</v>
      </c>
      <c r="G12" s="28">
        <f t="shared" si="0"/>
        <v>5.6858826717246984</v>
      </c>
      <c r="I12" s="118"/>
      <c r="J12" s="118"/>
      <c r="K12" s="118"/>
      <c r="M12" s="23"/>
    </row>
    <row r="13" spans="2:25">
      <c r="C13" s="27">
        <v>1935</v>
      </c>
      <c r="D13" s="28">
        <v>5.4883313098610547</v>
      </c>
      <c r="E13" s="28">
        <v>0.46674760555780387</v>
      </c>
      <c r="F13" s="28">
        <v>-6.7449075947659514E-4</v>
      </c>
      <c r="G13" s="28">
        <f t="shared" si="0"/>
        <v>5.9544044246593817</v>
      </c>
      <c r="I13" s="214"/>
      <c r="J13" s="214"/>
      <c r="K13" s="214"/>
      <c r="M13" s="23"/>
    </row>
    <row r="14" spans="2:25">
      <c r="C14" s="27">
        <v>1936</v>
      </c>
      <c r="D14" s="28">
        <v>4.724647414372062</v>
      </c>
      <c r="E14" s="28">
        <v>5.6413700470114174E-2</v>
      </c>
      <c r="F14" s="28">
        <v>-1.2760241773002015E-2</v>
      </c>
      <c r="G14" s="28">
        <f t="shared" si="0"/>
        <v>4.7683008730691743</v>
      </c>
      <c r="I14" s="115"/>
      <c r="J14" s="115"/>
      <c r="K14" s="115"/>
      <c r="M14" s="23"/>
    </row>
    <row r="15" spans="2:25">
      <c r="C15" s="27">
        <v>1937</v>
      </c>
      <c r="D15" s="28">
        <v>5.0306570645024644</v>
      </c>
      <c r="E15" s="28">
        <v>-0.27056252926356156</v>
      </c>
      <c r="F15" s="28">
        <v>-0.16521370760964083</v>
      </c>
      <c r="G15" s="28">
        <f t="shared" si="0"/>
        <v>4.5948808276292619</v>
      </c>
      <c r="I15" s="116"/>
      <c r="J15" s="86"/>
      <c r="K15" s="86"/>
      <c r="M15" s="23"/>
    </row>
    <row r="16" spans="2:25">
      <c r="C16" s="27">
        <v>1938</v>
      </c>
      <c r="D16" s="28">
        <v>6.2142476461183156</v>
      </c>
      <c r="E16" s="28">
        <v>6.2289038905667081E-2</v>
      </c>
      <c r="F16" s="28">
        <v>2.764700657310357E-2</v>
      </c>
      <c r="G16" s="28">
        <f t="shared" si="0"/>
        <v>6.3041836915970864</v>
      </c>
      <c r="I16" s="116"/>
      <c r="J16" s="86"/>
      <c r="K16" s="86"/>
      <c r="M16" s="23"/>
    </row>
    <row r="17" spans="3:17">
      <c r="C17" s="27">
        <v>1939</v>
      </c>
      <c r="D17" s="28">
        <v>5.6940481719859335</v>
      </c>
      <c r="E17" s="28">
        <v>-4.8437396324066087E-2</v>
      </c>
      <c r="F17" s="28">
        <v>2.5379868621856545</v>
      </c>
      <c r="G17" s="28">
        <f t="shared" si="0"/>
        <v>8.183597637847523</v>
      </c>
      <c r="I17" s="116"/>
      <c r="J17" s="86"/>
      <c r="K17" s="86"/>
      <c r="M17" s="37" t="s">
        <v>13</v>
      </c>
    </row>
    <row r="18" spans="3:17">
      <c r="C18" s="27">
        <v>1940</v>
      </c>
      <c r="D18" s="28">
        <v>5.6432568180816851</v>
      </c>
      <c r="E18" s="28">
        <v>-0.21181213376217123</v>
      </c>
      <c r="F18" s="28">
        <v>1.0567475877869323</v>
      </c>
      <c r="G18" s="28">
        <f t="shared" si="0"/>
        <v>6.4881922721064464</v>
      </c>
      <c r="I18" s="116"/>
      <c r="J18" s="86"/>
      <c r="K18" s="86"/>
      <c r="M18" s="189" t="s">
        <v>4</v>
      </c>
      <c r="N18" s="37"/>
      <c r="O18" s="37"/>
      <c r="P18" s="37"/>
      <c r="Q18" s="37"/>
    </row>
    <row r="19" spans="3:17">
      <c r="C19" s="29">
        <v>1941</v>
      </c>
      <c r="D19" s="28">
        <v>3.3304443225452549</v>
      </c>
      <c r="E19" s="28">
        <v>0.18299506308283048</v>
      </c>
      <c r="F19" s="28">
        <v>0.846516730663741</v>
      </c>
      <c r="G19" s="28">
        <f t="shared" si="0"/>
        <v>4.3599561162918263</v>
      </c>
      <c r="I19" s="116"/>
      <c r="J19" s="86"/>
      <c r="K19" s="86"/>
    </row>
    <row r="20" spans="3:17">
      <c r="C20" s="27">
        <v>1942</v>
      </c>
      <c r="D20" s="28">
        <v>1.1467348544453186</v>
      </c>
      <c r="E20" s="28">
        <v>-0.15833988985051139</v>
      </c>
      <c r="F20" s="28">
        <v>0.40289798059270915</v>
      </c>
      <c r="G20" s="28">
        <f t="shared" si="0"/>
        <v>1.3912929451875164</v>
      </c>
      <c r="M20" s="16"/>
    </row>
    <row r="21" spans="3:17" ht="13.2">
      <c r="C21" s="27">
        <v>1943</v>
      </c>
      <c r="D21" s="28">
        <v>1.9882665389555261</v>
      </c>
      <c r="E21" s="28">
        <v>0.49437272786642578</v>
      </c>
      <c r="F21" s="28">
        <v>0</v>
      </c>
      <c r="G21" s="28">
        <f t="shared" si="0"/>
        <v>2.4826392668219519</v>
      </c>
      <c r="M21" s="10"/>
    </row>
    <row r="22" spans="3:17">
      <c r="C22" s="27">
        <v>1944</v>
      </c>
      <c r="D22" s="28">
        <v>-5.7862439828266616</v>
      </c>
      <c r="E22" s="28">
        <v>0.34118999089292684</v>
      </c>
      <c r="F22" s="28">
        <v>0</v>
      </c>
      <c r="G22" s="28">
        <f t="shared" si="0"/>
        <v>-5.4450539919337348</v>
      </c>
      <c r="M22" s="23"/>
    </row>
    <row r="23" spans="3:17">
      <c r="C23" s="27">
        <v>1945</v>
      </c>
      <c r="D23" s="28">
        <v>1.1394414566189335</v>
      </c>
      <c r="E23" s="28">
        <v>0.26760837167109441</v>
      </c>
      <c r="F23" s="28">
        <v>0</v>
      </c>
      <c r="G23" s="28">
        <f t="shared" si="0"/>
        <v>1.4070498282900279</v>
      </c>
      <c r="I23" s="212"/>
      <c r="J23" s="215"/>
      <c r="K23" s="215"/>
      <c r="L23" s="120"/>
      <c r="M23" s="23"/>
      <c r="P23" s="85"/>
    </row>
    <row r="24" spans="3:17">
      <c r="C24" s="27">
        <v>1946</v>
      </c>
      <c r="D24" s="28">
        <v>7.0604561101549059</v>
      </c>
      <c r="E24" s="28">
        <v>0.25591652323580033</v>
      </c>
      <c r="F24" s="28">
        <v>-1.3802710843373496</v>
      </c>
      <c r="G24" s="28">
        <f t="shared" si="0"/>
        <v>5.9361015490533564</v>
      </c>
      <c r="I24" s="212"/>
      <c r="J24" s="119"/>
      <c r="K24" s="119"/>
      <c r="L24" s="119"/>
      <c r="M24" s="23"/>
    </row>
    <row r="25" spans="3:17">
      <c r="C25" s="27">
        <v>1947</v>
      </c>
      <c r="D25" s="28">
        <v>6.6646664237800302</v>
      </c>
      <c r="E25" s="28">
        <v>0.60757377681575619</v>
      </c>
      <c r="F25" s="28">
        <v>-2.1602623175671329</v>
      </c>
      <c r="G25" s="28">
        <f t="shared" si="0"/>
        <v>5.1119778830286533</v>
      </c>
      <c r="I25" s="120"/>
      <c r="J25" s="121"/>
      <c r="K25" s="121"/>
      <c r="L25" s="122"/>
      <c r="M25" s="23"/>
    </row>
    <row r="26" spans="3:17">
      <c r="C26" s="27">
        <v>1948</v>
      </c>
      <c r="D26" s="28">
        <v>6.7292173690277952</v>
      </c>
      <c r="E26" s="28">
        <v>1.2815422057128218</v>
      </c>
      <c r="F26" s="28">
        <v>-0.90495708979121303</v>
      </c>
      <c r="G26" s="28">
        <f t="shared" si="0"/>
        <v>7.1058024849494048</v>
      </c>
      <c r="I26" s="38"/>
      <c r="J26" s="40"/>
      <c r="K26" s="40"/>
      <c r="L26" s="41"/>
      <c r="M26" s="23"/>
    </row>
    <row r="27" spans="3:17">
      <c r="C27" s="27">
        <v>1949</v>
      </c>
      <c r="D27" s="28">
        <v>4.6761159432618085</v>
      </c>
      <c r="E27" s="28">
        <v>1.4319588286583163</v>
      </c>
      <c r="F27" s="28">
        <v>0.19873253514237715</v>
      </c>
      <c r="G27" s="28">
        <f t="shared" si="0"/>
        <v>6.3068073070625017</v>
      </c>
      <c r="I27" s="38"/>
      <c r="J27" s="40"/>
      <c r="K27" s="40"/>
      <c r="L27" s="41"/>
      <c r="M27" s="23"/>
    </row>
    <row r="28" spans="3:17">
      <c r="C28" s="27">
        <v>1950</v>
      </c>
      <c r="D28" s="28">
        <v>3.9714854673332765</v>
      </c>
      <c r="E28" s="28">
        <v>1.6800483009914413</v>
      </c>
      <c r="F28" s="28">
        <v>-0.4963562409965257</v>
      </c>
      <c r="G28" s="28">
        <f t="shared" si="0"/>
        <v>5.1551775273281928</v>
      </c>
      <c r="L28" s="41"/>
      <c r="M28" s="23"/>
    </row>
    <row r="29" spans="3:17">
      <c r="C29" s="29">
        <v>1951</v>
      </c>
      <c r="D29" s="28">
        <v>2.7999366888255777</v>
      </c>
      <c r="E29" s="28">
        <v>1.8493194048749604</v>
      </c>
      <c r="F29" s="28">
        <v>-1.2415321304210194</v>
      </c>
      <c r="G29" s="28">
        <f t="shared" si="0"/>
        <v>3.4077239632795191</v>
      </c>
      <c r="L29" s="41"/>
      <c r="M29" s="23"/>
    </row>
    <row r="30" spans="3:17">
      <c r="C30" s="27">
        <v>1952</v>
      </c>
      <c r="D30" s="28">
        <v>2.3381999747187461</v>
      </c>
      <c r="E30" s="28">
        <v>2.3634812286689422</v>
      </c>
      <c r="F30" s="28">
        <v>-0.95436733661989637</v>
      </c>
      <c r="G30" s="28">
        <f t="shared" si="0"/>
        <v>3.7473138667677914</v>
      </c>
      <c r="L30" s="38"/>
      <c r="M30" s="23"/>
    </row>
    <row r="31" spans="3:17">
      <c r="C31" s="27">
        <v>1953</v>
      </c>
      <c r="D31" s="28">
        <v>2.2541860757900039</v>
      </c>
      <c r="E31" s="28">
        <v>3.1112300138486719</v>
      </c>
      <c r="F31" s="28">
        <v>-5.4135716983507491E-2</v>
      </c>
      <c r="G31" s="28">
        <f t="shared" si="0"/>
        <v>5.3112803726551681</v>
      </c>
      <c r="L31" s="38"/>
      <c r="M31" s="23"/>
    </row>
    <row r="32" spans="3:17">
      <c r="C32" s="27">
        <v>1954</v>
      </c>
      <c r="D32" s="28">
        <v>3.3241500219147206</v>
      </c>
      <c r="E32" s="28">
        <v>2.9894809341932254</v>
      </c>
      <c r="F32" s="28">
        <v>-0.21351199048274999</v>
      </c>
      <c r="G32" s="28">
        <f t="shared" si="0"/>
        <v>6.1001189656251968</v>
      </c>
      <c r="I32" s="38"/>
      <c r="J32" s="38"/>
      <c r="K32" s="38"/>
      <c r="L32" s="38"/>
      <c r="M32" s="23"/>
    </row>
    <row r="33" spans="3:13">
      <c r="C33" s="27">
        <v>1955</v>
      </c>
      <c r="D33" s="28">
        <v>2.9797507788161992</v>
      </c>
      <c r="E33" s="28">
        <v>2.3274143302180685</v>
      </c>
      <c r="F33" s="28">
        <v>-0.68504672897196262</v>
      </c>
      <c r="G33" s="28">
        <f t="shared" si="0"/>
        <v>4.6221183800623047</v>
      </c>
      <c r="M33" s="23"/>
    </row>
    <row r="34" spans="3:13">
      <c r="C34" s="27">
        <v>1956</v>
      </c>
      <c r="D34" s="28">
        <v>1.6789295582254509</v>
      </c>
      <c r="E34" s="28">
        <v>2.0368818105616096</v>
      </c>
      <c r="F34" s="28">
        <v>-1.080686721927292</v>
      </c>
      <c r="G34" s="28">
        <f t="shared" si="0"/>
        <v>2.6351246468597687</v>
      </c>
      <c r="M34" s="23"/>
    </row>
    <row r="35" spans="3:13">
      <c r="C35" s="27">
        <v>1957</v>
      </c>
      <c r="D35" s="28">
        <v>2.4283592251036703</v>
      </c>
      <c r="E35" s="28">
        <v>2.291266943120629</v>
      </c>
      <c r="F35" s="28">
        <v>-1.2199046852757318</v>
      </c>
      <c r="G35" s="28">
        <f t="shared" si="0"/>
        <v>3.4997214829485674</v>
      </c>
      <c r="M35" s="23"/>
    </row>
    <row r="36" spans="3:13">
      <c r="C36" s="27">
        <v>1958</v>
      </c>
      <c r="D36" s="28">
        <v>2.7682396819036463</v>
      </c>
      <c r="E36" s="28">
        <v>2.0062879511759086</v>
      </c>
      <c r="F36" s="28">
        <v>-0.81620072126498777</v>
      </c>
      <c r="G36" s="28">
        <f t="shared" si="0"/>
        <v>3.9583269118145674</v>
      </c>
      <c r="M36" s="23"/>
    </row>
    <row r="37" spans="3:13">
      <c r="C37" s="27">
        <v>1959</v>
      </c>
      <c r="D37" s="28">
        <v>3.3905171090992789</v>
      </c>
      <c r="E37" s="28">
        <v>1.2646923431026547</v>
      </c>
      <c r="F37" s="28">
        <v>-0.66717814945527087</v>
      </c>
      <c r="G37" s="28">
        <f t="shared" si="0"/>
        <v>3.9880313027466627</v>
      </c>
      <c r="M37" s="23"/>
    </row>
    <row r="38" spans="3:13">
      <c r="C38" s="27">
        <v>1960</v>
      </c>
      <c r="D38" s="28">
        <v>2.8456191276449467</v>
      </c>
      <c r="E38" s="28">
        <v>1.9534031013673516</v>
      </c>
      <c r="F38" s="28">
        <v>-0.89588266748147583</v>
      </c>
      <c r="G38" s="28">
        <f t="shared" si="0"/>
        <v>3.9031395615308222</v>
      </c>
      <c r="M38" s="23"/>
    </row>
    <row r="39" spans="3:13">
      <c r="C39" s="29">
        <v>1961</v>
      </c>
      <c r="D39" s="28">
        <v>3.6183168919741808</v>
      </c>
      <c r="E39" s="28">
        <v>1.541529655340397</v>
      </c>
      <c r="F39" s="28">
        <v>-0.56357325538911218</v>
      </c>
      <c r="G39" s="28">
        <f t="shared" si="0"/>
        <v>4.5962732919254652</v>
      </c>
      <c r="M39" s="23"/>
    </row>
    <row r="40" spans="3:13">
      <c r="C40" s="27">
        <v>1962</v>
      </c>
      <c r="D40" s="28">
        <v>2.7643829800139508</v>
      </c>
      <c r="E40" s="28">
        <v>3.0961695933036122</v>
      </c>
      <c r="F40" s="28">
        <v>-0.28113911382039852</v>
      </c>
      <c r="G40" s="28">
        <f t="shared" si="0"/>
        <v>5.5794134594971636</v>
      </c>
      <c r="M40" s="23"/>
    </row>
    <row r="41" spans="3:13">
      <c r="C41" s="27">
        <v>1963</v>
      </c>
      <c r="D41" s="28">
        <v>3.2355869309439766</v>
      </c>
      <c r="E41" s="28">
        <v>2.1618849367966937</v>
      </c>
      <c r="F41" s="28">
        <v>6.4560895405315719E-2</v>
      </c>
      <c r="G41" s="28">
        <f t="shared" si="0"/>
        <v>5.4620327631459853</v>
      </c>
      <c r="M41" s="23"/>
    </row>
    <row r="42" spans="3:13">
      <c r="C42" s="27">
        <v>1964</v>
      </c>
      <c r="D42" s="28">
        <v>4.862572310643527</v>
      </c>
      <c r="E42" s="28">
        <v>1.7918052932889728</v>
      </c>
      <c r="F42" s="28">
        <v>-0.19662500374666547</v>
      </c>
      <c r="G42" s="28">
        <f t="shared" si="0"/>
        <v>6.4577526001858345</v>
      </c>
      <c r="M42" s="23"/>
    </row>
    <row r="43" spans="3:13">
      <c r="C43" s="27">
        <v>1965</v>
      </c>
      <c r="D43" s="28">
        <v>3.9724314507725742</v>
      </c>
      <c r="E43" s="28">
        <v>1.4037333650897614</v>
      </c>
      <c r="F43" s="28">
        <v>-0.34148084194230255</v>
      </c>
      <c r="G43" s="28">
        <f t="shared" si="0"/>
        <v>5.0346839739200329</v>
      </c>
      <c r="M43" s="23"/>
    </row>
    <row r="44" spans="3:13">
      <c r="C44" s="27">
        <v>1966</v>
      </c>
      <c r="D44" s="28">
        <v>4.1091027423601458</v>
      </c>
      <c r="E44" s="28">
        <v>1.8060527172144485</v>
      </c>
      <c r="F44" s="28">
        <v>-0.44286010117445196</v>
      </c>
      <c r="G44" s="28">
        <f t="shared" si="0"/>
        <v>5.4722953584001424</v>
      </c>
      <c r="M44" s="23"/>
    </row>
    <row r="45" spans="3:13">
      <c r="C45" s="27">
        <v>1967</v>
      </c>
      <c r="D45" s="28">
        <v>3.272465302281816</v>
      </c>
      <c r="E45" s="28">
        <v>2.42884027287697</v>
      </c>
      <c r="F45" s="28">
        <v>-7.9099035521053865E-2</v>
      </c>
      <c r="G45" s="28">
        <f t="shared" si="0"/>
        <v>5.6222065396377321</v>
      </c>
      <c r="M45" s="23"/>
    </row>
    <row r="46" spans="3:13">
      <c r="C46" s="27">
        <v>1968</v>
      </c>
      <c r="D46" s="28">
        <v>2.5005850690381464</v>
      </c>
      <c r="E46" s="28">
        <v>3.838930493798268</v>
      </c>
      <c r="F46" s="28">
        <v>-6.611280131055465E-2</v>
      </c>
      <c r="G46" s="28">
        <f t="shared" si="0"/>
        <v>6.2734027615258601</v>
      </c>
      <c r="M46" s="23"/>
    </row>
    <row r="47" spans="3:13">
      <c r="C47" s="27">
        <v>1969</v>
      </c>
      <c r="D47" s="28">
        <v>2.5061146051712089</v>
      </c>
      <c r="E47" s="28">
        <v>3.3866177498252972</v>
      </c>
      <c r="F47" s="28">
        <v>0.214593524341952</v>
      </c>
      <c r="G47" s="28">
        <f t="shared" si="0"/>
        <v>6.1073258793384575</v>
      </c>
      <c r="M47" s="23"/>
    </row>
    <row r="48" spans="3:13">
      <c r="C48" s="27">
        <v>1970</v>
      </c>
      <c r="D48" s="28">
        <v>2.6541465605935457</v>
      </c>
      <c r="E48" s="28">
        <v>4.167572345636076</v>
      </c>
      <c r="F48" s="28">
        <v>0.27706531032184206</v>
      </c>
      <c r="G48" s="28">
        <f t="shared" si="0"/>
        <v>7.0987842165514641</v>
      </c>
      <c r="M48" s="23"/>
    </row>
    <row r="49" spans="3:13">
      <c r="C49" s="29">
        <v>1971</v>
      </c>
      <c r="D49" s="28">
        <v>2.6956926172028512</v>
      </c>
      <c r="E49" s="28">
        <v>2.3934150799860112</v>
      </c>
      <c r="F49" s="28">
        <v>0.19036562458312453</v>
      </c>
      <c r="G49" s="28">
        <f t="shared" si="0"/>
        <v>5.2794733217719871</v>
      </c>
      <c r="M49" s="23"/>
    </row>
    <row r="50" spans="3:13">
      <c r="C50" s="27">
        <v>1972</v>
      </c>
      <c r="D50" s="28">
        <v>2.5512600880992311</v>
      </c>
      <c r="E50" s="28">
        <v>4.3356790409809598</v>
      </c>
      <c r="F50" s="28">
        <v>0.28487588749381942</v>
      </c>
      <c r="G50" s="28">
        <f t="shared" si="0"/>
        <v>7.1718150165740102</v>
      </c>
      <c r="M50" s="23"/>
    </row>
    <row r="51" spans="3:13">
      <c r="C51" s="27">
        <v>1973</v>
      </c>
      <c r="D51" s="28">
        <v>1.6607911768364567</v>
      </c>
      <c r="E51" s="28">
        <v>4.4422811584510615</v>
      </c>
      <c r="F51" s="28">
        <v>0.31441193555639502</v>
      </c>
      <c r="G51" s="28">
        <f t="shared" si="0"/>
        <v>6.4174842708439126</v>
      </c>
      <c r="M51" s="23"/>
    </row>
    <row r="52" spans="3:13">
      <c r="C52" s="27">
        <v>1974</v>
      </c>
      <c r="D52" s="28">
        <v>1.5585406608780177</v>
      </c>
      <c r="E52" s="28">
        <v>4.5365172606249038</v>
      </c>
      <c r="F52" s="28">
        <v>0.16266735859437234</v>
      </c>
      <c r="G52" s="28">
        <f t="shared" si="0"/>
        <v>6.2577252800972945</v>
      </c>
      <c r="M52" s="23"/>
    </row>
    <row r="53" spans="3:13">
      <c r="C53" s="27">
        <v>1975</v>
      </c>
      <c r="D53" s="28">
        <v>0.71193195411472787</v>
      </c>
      <c r="E53" s="28">
        <v>2.6046704601513824</v>
      </c>
      <c r="F53" s="28">
        <v>0.29534295039693953</v>
      </c>
      <c r="G53" s="28">
        <f t="shared" si="0"/>
        <v>3.6119453646630499</v>
      </c>
      <c r="M53" s="23"/>
    </row>
    <row r="54" spans="3:13">
      <c r="C54" s="27">
        <v>1976</v>
      </c>
      <c r="D54" s="28">
        <v>-7.9131747319095253E-2</v>
      </c>
      <c r="E54" s="28">
        <v>2.612192484455258</v>
      </c>
      <c r="F54" s="28">
        <v>0.22162521402180771</v>
      </c>
      <c r="G54" s="28">
        <f t="shared" si="0"/>
        <v>2.7546859511579704</v>
      </c>
      <c r="M54" s="23"/>
    </row>
    <row r="55" spans="3:13">
      <c r="C55" s="27">
        <v>1977</v>
      </c>
      <c r="D55" s="28">
        <v>-1.0393417969997816</v>
      </c>
      <c r="E55" s="28">
        <v>2.7796285076205995</v>
      </c>
      <c r="F55" s="28">
        <v>0.19489413864302849</v>
      </c>
      <c r="G55" s="28">
        <f t="shared" si="0"/>
        <v>1.9351808492638465</v>
      </c>
      <c r="M55" s="23"/>
    </row>
    <row r="56" spans="3:13">
      <c r="C56" s="27">
        <v>1978</v>
      </c>
      <c r="D56" s="28">
        <v>-1.2609891703447853</v>
      </c>
      <c r="E56" s="28">
        <v>2.6004398890665792</v>
      </c>
      <c r="F56" s="28">
        <v>5.3241764970113153E-2</v>
      </c>
      <c r="G56" s="28">
        <f t="shared" si="0"/>
        <v>1.392692483691907</v>
      </c>
      <c r="M56" s="23"/>
    </row>
    <row r="57" spans="3:13">
      <c r="C57" s="27">
        <v>1979</v>
      </c>
      <c r="D57" s="28">
        <v>-2.0738512618096641</v>
      </c>
      <c r="E57" s="28">
        <v>2.8205272388459508</v>
      </c>
      <c r="F57" s="28">
        <v>0.13204610759128038</v>
      </c>
      <c r="G57" s="28">
        <f t="shared" si="0"/>
        <v>0.87872208462756718</v>
      </c>
      <c r="M57" s="23"/>
    </row>
    <row r="58" spans="3:13">
      <c r="C58" s="27">
        <v>1980</v>
      </c>
      <c r="D58" s="28">
        <v>-3.0542912428555695</v>
      </c>
      <c r="E58" s="28">
        <v>2.7314186100990088</v>
      </c>
      <c r="F58" s="28">
        <v>0.12132183776307132</v>
      </c>
      <c r="G58" s="28">
        <f t="shared" si="0"/>
        <v>-0.20155079499348943</v>
      </c>
      <c r="M58" s="23"/>
    </row>
    <row r="59" spans="3:13">
      <c r="C59" s="29">
        <v>1981</v>
      </c>
      <c r="D59" s="28">
        <v>-3.2196892143206433</v>
      </c>
      <c r="E59" s="28">
        <v>1.63122721197806</v>
      </c>
      <c r="F59" s="28">
        <v>7.2952416436990006E-2</v>
      </c>
      <c r="G59" s="28">
        <f t="shared" si="0"/>
        <v>-1.5155095859055934</v>
      </c>
      <c r="M59" s="23"/>
    </row>
    <row r="60" spans="3:13">
      <c r="C60" s="27">
        <v>1982</v>
      </c>
      <c r="D60" s="28">
        <v>-2.916670687683367</v>
      </c>
      <c r="E60" s="28">
        <v>3.0162520404037352</v>
      </c>
      <c r="F60" s="28">
        <v>5.1189290864683629E-2</v>
      </c>
      <c r="G60" s="28">
        <f t="shared" si="0"/>
        <v>0.15077064358505179</v>
      </c>
      <c r="M60" s="23"/>
    </row>
    <row r="61" spans="3:13">
      <c r="C61" s="27">
        <v>1983</v>
      </c>
      <c r="D61" s="28">
        <v>-3.8195217133699515</v>
      </c>
      <c r="E61" s="28">
        <v>2.8186769791137074</v>
      </c>
      <c r="F61" s="28">
        <v>-1.9899181218760387E-2</v>
      </c>
      <c r="G61" s="28">
        <f t="shared" si="0"/>
        <v>-1.0207439154750044</v>
      </c>
      <c r="M61" s="23"/>
    </row>
    <row r="62" spans="3:13">
      <c r="C62" s="27">
        <v>1984</v>
      </c>
      <c r="D62" s="28">
        <v>-3.7177764736397232</v>
      </c>
      <c r="E62" s="28">
        <v>2.7802575593079717</v>
      </c>
      <c r="F62" s="28">
        <v>0.10728946233514954</v>
      </c>
      <c r="G62" s="28">
        <f t="shared" si="0"/>
        <v>-0.83022945199660192</v>
      </c>
      <c r="M62" s="23"/>
    </row>
    <row r="63" spans="3:13">
      <c r="C63" s="27">
        <v>1985</v>
      </c>
      <c r="D63" s="28">
        <v>-4.0003604992380168</v>
      </c>
      <c r="E63" s="28">
        <v>2.0949448699088444</v>
      </c>
      <c r="F63" s="28">
        <v>6.0176939887314464E-2</v>
      </c>
      <c r="G63" s="28">
        <f t="shared" si="0"/>
        <v>-1.845238689441858</v>
      </c>
      <c r="M63" s="23"/>
    </row>
    <row r="64" spans="3:13">
      <c r="C64" s="27">
        <v>1986</v>
      </c>
      <c r="D64" s="28">
        <v>-4.2738111429973786</v>
      </c>
      <c r="E64" s="28">
        <v>2.2415191868128836</v>
      </c>
      <c r="F64" s="28">
        <v>2.5343809901150694E-2</v>
      </c>
      <c r="G64" s="28">
        <f t="shared" si="0"/>
        <v>-2.0069481462833445</v>
      </c>
      <c r="M64" s="23"/>
    </row>
    <row r="65" spans="3:13">
      <c r="C65" s="27">
        <v>1987</v>
      </c>
      <c r="D65" s="28">
        <v>-3.933473205206484</v>
      </c>
      <c r="E65" s="28">
        <v>1.9081901790984472</v>
      </c>
      <c r="F65" s="28">
        <v>0.28666586159456192</v>
      </c>
      <c r="G65" s="28">
        <f t="shared" si="0"/>
        <v>-1.7386171645134747</v>
      </c>
      <c r="M65" s="23"/>
    </row>
    <row r="66" spans="3:13">
      <c r="C66" s="27">
        <v>1988</v>
      </c>
      <c r="D66" s="28">
        <v>-3.6303768370147562</v>
      </c>
      <c r="E66" s="28">
        <v>1.8887905016299824</v>
      </c>
      <c r="F66" s="28">
        <v>0.21416652209955522</v>
      </c>
      <c r="G66" s="28">
        <f t="shared" si="0"/>
        <v>-1.5274198132852186</v>
      </c>
      <c r="M66" s="23"/>
    </row>
    <row r="67" spans="3:13">
      <c r="C67" s="27">
        <v>1989</v>
      </c>
      <c r="D67" s="28">
        <v>-4.0225797377219177</v>
      </c>
      <c r="E67" s="28">
        <v>1.9871051724559785</v>
      </c>
      <c r="F67" s="28">
        <v>0.12247922272931512</v>
      </c>
      <c r="G67" s="28">
        <f t="shared" si="0"/>
        <v>-1.912995342536624</v>
      </c>
      <c r="M67" s="23"/>
    </row>
    <row r="68" spans="3:13">
      <c r="C68" s="27">
        <v>1990</v>
      </c>
      <c r="D68" s="28">
        <v>-3.8729118691725839</v>
      </c>
      <c r="E68" s="28">
        <v>2.0380915603927949</v>
      </c>
      <c r="F68" s="28">
        <v>0.37766552876288212</v>
      </c>
      <c r="G68" s="28">
        <f t="shared" si="0"/>
        <v>-1.4571547800169069</v>
      </c>
      <c r="M68" s="23"/>
    </row>
    <row r="69" spans="3:13">
      <c r="C69" s="29">
        <v>1991</v>
      </c>
      <c r="D69" s="28">
        <v>-4.3991417069094858</v>
      </c>
      <c r="E69" s="28">
        <v>0.40860304936318703</v>
      </c>
      <c r="F69" s="28">
        <v>0.19325054068356004</v>
      </c>
      <c r="G69" s="28">
        <f t="shared" ref="G69:G102" si="1">+D69+E69+F69</f>
        <v>-3.7972881168627386</v>
      </c>
      <c r="M69" s="23"/>
    </row>
    <row r="70" spans="3:13">
      <c r="C70" s="27">
        <v>1992</v>
      </c>
      <c r="D70" s="28">
        <v>-4.0045837203584407</v>
      </c>
      <c r="E70" s="28">
        <v>2.1638882910404216</v>
      </c>
      <c r="F70" s="28">
        <v>0.3501492461505219</v>
      </c>
      <c r="G70" s="28">
        <v>-1.4905461831674973</v>
      </c>
      <c r="M70" s="23"/>
    </row>
    <row r="71" spans="3:13">
      <c r="C71" s="27">
        <v>1993</v>
      </c>
      <c r="D71" s="28">
        <v>-4.2214108983004355</v>
      </c>
      <c r="E71" s="28">
        <v>1.8691084074349358</v>
      </c>
      <c r="F71" s="28">
        <v>0.45931861107281879</v>
      </c>
      <c r="G71" s="28">
        <v>-1.892983879792681</v>
      </c>
      <c r="M71" s="23"/>
    </row>
    <row r="72" spans="3:13">
      <c r="C72" s="27">
        <v>1994</v>
      </c>
      <c r="D72" s="28">
        <v>-4.636950507048943</v>
      </c>
      <c r="E72" s="28">
        <v>1.4221956826731581</v>
      </c>
      <c r="F72" s="28">
        <v>0.44586062567778295</v>
      </c>
      <c r="G72" s="28">
        <v>-2.7688941986980016</v>
      </c>
      <c r="M72" s="23"/>
    </row>
    <row r="73" spans="3:13">
      <c r="C73" s="27">
        <v>1995</v>
      </c>
      <c r="D73" s="28">
        <v>-4.4670522766773724</v>
      </c>
      <c r="E73" s="28">
        <v>1.8922572807354729</v>
      </c>
      <c r="F73" s="28">
        <v>0.53689159187785829</v>
      </c>
      <c r="G73" s="28">
        <v>-2.0379034040640409</v>
      </c>
      <c r="M73" s="23"/>
    </row>
    <row r="74" spans="3:13">
      <c r="C74" s="27">
        <v>1996</v>
      </c>
      <c r="D74" s="28">
        <v>-4.3244875825427984</v>
      </c>
      <c r="E74" s="28">
        <v>2.1576676139353754</v>
      </c>
      <c r="F74" s="28">
        <v>1.1932382403682908</v>
      </c>
      <c r="G74" s="28">
        <v>-0.97358172823913214</v>
      </c>
      <c r="M74" s="23"/>
    </row>
    <row r="75" spans="3:13">
      <c r="C75" s="27">
        <v>1997</v>
      </c>
      <c r="D75" s="28">
        <v>-4.1724563780519688</v>
      </c>
      <c r="E75" s="28">
        <v>2.2392211185772486</v>
      </c>
      <c r="F75" s="28">
        <v>1.3375789706137651</v>
      </c>
      <c r="G75" s="28">
        <v>-0.59565628886095512</v>
      </c>
      <c r="M75" s="23"/>
    </row>
    <row r="76" spans="3:13">
      <c r="C76" s="27">
        <v>1998</v>
      </c>
      <c r="D76" s="28">
        <v>-4.3376678984650612</v>
      </c>
      <c r="E76" s="28">
        <v>2.3998229990913669</v>
      </c>
      <c r="F76" s="28">
        <v>1.320632993055292</v>
      </c>
      <c r="G76" s="28">
        <v>-0.61721190631840228</v>
      </c>
      <c r="M76" s="23"/>
    </row>
    <row r="77" spans="3:13">
      <c r="C77" s="27">
        <v>1999</v>
      </c>
      <c r="D77" s="28">
        <v>-4.1849178528326325</v>
      </c>
      <c r="E77" s="28">
        <v>3.0579778272974436</v>
      </c>
      <c r="F77" s="28">
        <v>1.3784533306749696</v>
      </c>
      <c r="G77" s="28">
        <v>0.25151330513978065</v>
      </c>
      <c r="M77" s="23"/>
    </row>
    <row r="78" spans="3:13">
      <c r="C78" s="27">
        <v>2000</v>
      </c>
      <c r="D78" s="28">
        <v>-3.6077017934732432</v>
      </c>
      <c r="E78" s="28">
        <v>3.165971602445691</v>
      </c>
      <c r="F78" s="28">
        <v>1.4577382584007106</v>
      </c>
      <c r="G78" s="28">
        <v>1.0160080673731584</v>
      </c>
      <c r="M78" s="23"/>
    </row>
    <row r="79" spans="3:13">
      <c r="C79" s="29">
        <v>2001</v>
      </c>
      <c r="D79" s="28">
        <v>-3.371256153142856</v>
      </c>
      <c r="E79" s="28">
        <v>3.015318745522193</v>
      </c>
      <c r="F79" s="28">
        <v>1.5715565700327576</v>
      </c>
      <c r="G79" s="28">
        <v>1.2156191624120947</v>
      </c>
      <c r="M79" s="23"/>
    </row>
    <row r="80" spans="3:13">
      <c r="C80" s="27">
        <v>2002</v>
      </c>
      <c r="D80" s="28">
        <v>-3.1541350713637675</v>
      </c>
      <c r="E80" s="28">
        <v>2.5435009102470461</v>
      </c>
      <c r="F80" s="28">
        <v>4.6503456314844227</v>
      </c>
      <c r="G80" s="28">
        <v>4.0397114703677008</v>
      </c>
      <c r="M80" s="23"/>
    </row>
    <row r="81" spans="3:13">
      <c r="C81" s="27">
        <v>2003</v>
      </c>
      <c r="D81" s="28">
        <v>-3.7562991129590619</v>
      </c>
      <c r="E81" s="28">
        <v>2.4285292816467634</v>
      </c>
      <c r="F81" s="28">
        <v>9.9433947772875122</v>
      </c>
      <c r="G81" s="28">
        <v>8.6156249459752132</v>
      </c>
      <c r="M81" s="23"/>
    </row>
    <row r="82" spans="3:13">
      <c r="C82" s="27">
        <v>2004</v>
      </c>
      <c r="D82" s="28">
        <v>-2.0751157629990789</v>
      </c>
      <c r="E82" s="28">
        <v>2.3571921542867957</v>
      </c>
      <c r="F82" s="28">
        <v>8.5097727248143915</v>
      </c>
      <c r="G82" s="28">
        <v>8.7918491161021084</v>
      </c>
      <c r="M82" s="23"/>
    </row>
    <row r="83" spans="3:13">
      <c r="C83" s="27">
        <v>2005</v>
      </c>
      <c r="D83" s="28">
        <v>-2.5972112830960299</v>
      </c>
      <c r="E83" s="28">
        <v>1.925658209896745</v>
      </c>
      <c r="F83" s="28">
        <v>5.8403076365935327</v>
      </c>
      <c r="G83" s="28">
        <v>5.1687545633942475</v>
      </c>
      <c r="M83" s="23"/>
    </row>
    <row r="84" spans="3:13">
      <c r="C84" s="27">
        <v>2006</v>
      </c>
      <c r="D84" s="28">
        <v>-2.281916009944934</v>
      </c>
      <c r="E84" s="28">
        <v>2.2688685583065631</v>
      </c>
      <c r="F84" s="28">
        <v>4.8678098825285181</v>
      </c>
      <c r="G84" s="28">
        <v>4.8547624308901476</v>
      </c>
      <c r="M84" s="23"/>
    </row>
    <row r="85" spans="3:13">
      <c r="C85" s="27">
        <v>2007</v>
      </c>
      <c r="D85" s="28">
        <v>-2.3965861111486011</v>
      </c>
      <c r="E85" s="28">
        <v>1.7024823299631657</v>
      </c>
      <c r="F85" s="28">
        <v>11.49182458675347</v>
      </c>
      <c r="G85" s="28">
        <v>10.797720805568035</v>
      </c>
      <c r="M85" s="23"/>
    </row>
    <row r="86" spans="3:13">
      <c r="C86" s="27">
        <v>2008</v>
      </c>
      <c r="D86" s="28">
        <v>-2.3486598021365932</v>
      </c>
      <c r="E86" s="28">
        <v>2.3025702170737641</v>
      </c>
      <c r="F86" s="28">
        <v>9.0949205459188622</v>
      </c>
      <c r="G86" s="28">
        <v>9.0488309608560336</v>
      </c>
      <c r="M86" s="23"/>
    </row>
    <row r="87" spans="3:13">
      <c r="C87" s="27">
        <v>2009</v>
      </c>
      <c r="D87" s="28">
        <v>-2.6333046186755698</v>
      </c>
      <c r="E87" s="28">
        <v>2.1115151731661657</v>
      </c>
      <c r="F87" s="28">
        <v>6.8087027334676238</v>
      </c>
      <c r="G87" s="28">
        <v>6.2869132879582192</v>
      </c>
      <c r="M87" s="23"/>
    </row>
    <row r="88" spans="3:13">
      <c r="C88" s="27">
        <v>2010</v>
      </c>
      <c r="D88" s="28">
        <v>-2.3907368030184903</v>
      </c>
      <c r="E88" s="28">
        <v>1.9015573423670986</v>
      </c>
      <c r="F88" s="28">
        <v>5.7821658030460705</v>
      </c>
      <c r="G88" s="28">
        <v>5.2929863423946788</v>
      </c>
      <c r="M88" s="23"/>
    </row>
    <row r="89" spans="3:13">
      <c r="C89" s="29">
        <v>2011</v>
      </c>
      <c r="D89" s="28">
        <v>-2.7129420930700805</v>
      </c>
      <c r="E89" s="28">
        <v>1.5037940705633048</v>
      </c>
      <c r="F89" s="28">
        <v>3.1587986698835544</v>
      </c>
      <c r="G89" s="28">
        <v>1.9496506473767787</v>
      </c>
      <c r="M89" s="23"/>
    </row>
    <row r="90" spans="3:13">
      <c r="C90" s="27">
        <v>2012</v>
      </c>
      <c r="D90" s="28">
        <v>-3.298082457946105</v>
      </c>
      <c r="E90" s="28">
        <v>1.1648944934594718</v>
      </c>
      <c r="F90" s="28">
        <v>4.8085667758716246</v>
      </c>
      <c r="G90" s="28">
        <v>2.6753788113849915</v>
      </c>
      <c r="M90" s="23"/>
    </row>
    <row r="91" spans="3:13">
      <c r="C91" s="27">
        <v>2013</v>
      </c>
      <c r="D91" s="28">
        <v>-3.3937736300102967</v>
      </c>
      <c r="E91" s="28">
        <v>0.74173692511715672</v>
      </c>
      <c r="F91" s="28">
        <v>2.8539643661781851</v>
      </c>
      <c r="G91" s="28">
        <v>0.20192766128504491</v>
      </c>
      <c r="M91" s="23"/>
    </row>
    <row r="92" spans="3:13">
      <c r="C92" s="27">
        <v>2014</v>
      </c>
      <c r="D92" s="28">
        <v>-3.3110896916709751</v>
      </c>
      <c r="E92" s="28">
        <v>1.2775049419797613</v>
      </c>
      <c r="F92" s="28">
        <v>0.63073465754649294</v>
      </c>
      <c r="G92" s="28">
        <v>-1.4028500921447209</v>
      </c>
      <c r="M92" s="23"/>
    </row>
    <row r="93" spans="3:13">
      <c r="C93" s="27">
        <v>2015</v>
      </c>
      <c r="D93" s="28">
        <v>-4.7836263670613466</v>
      </c>
      <c r="E93" s="28">
        <v>1.0496330704607053</v>
      </c>
      <c r="F93" s="28">
        <v>0.35255669237526499</v>
      </c>
      <c r="G93" s="28">
        <f t="shared" si="1"/>
        <v>-3.3814366042253763</v>
      </c>
      <c r="M93" s="23"/>
    </row>
    <row r="94" spans="3:13">
      <c r="C94" s="27">
        <v>2016</v>
      </c>
      <c r="D94" s="28">
        <v>-4.1786763443174531</v>
      </c>
      <c r="E94" s="28">
        <v>1.2465404273710954</v>
      </c>
      <c r="F94" s="28">
        <v>1.5811352943474817</v>
      </c>
      <c r="G94" s="28">
        <f t="shared" si="1"/>
        <v>-1.351000622598876</v>
      </c>
      <c r="M94" s="23"/>
    </row>
    <row r="95" spans="3:13">
      <c r="C95" s="27">
        <v>2017</v>
      </c>
      <c r="D95" s="28">
        <v>-4.9584048513749828</v>
      </c>
      <c r="E95" s="28">
        <v>0.77433876836818061</v>
      </c>
      <c r="F95" s="28">
        <v>1.6702901577587439</v>
      </c>
      <c r="G95" s="28">
        <f t="shared" si="1"/>
        <v>-2.513775925248058</v>
      </c>
      <c r="M95" s="23"/>
    </row>
    <row r="96" spans="3:13">
      <c r="C96" s="27">
        <v>2018</v>
      </c>
      <c r="D96" s="28">
        <v>-5.0122811544676384</v>
      </c>
      <c r="E96" s="28">
        <v>0.63938351558686168</v>
      </c>
      <c r="F96" s="28">
        <v>1.4848805357764079</v>
      </c>
      <c r="G96" s="28">
        <f t="shared" si="1"/>
        <v>-2.8880171031043691</v>
      </c>
      <c r="M96" s="23"/>
    </row>
    <row r="97" spans="3:13">
      <c r="C97" s="27">
        <v>2019</v>
      </c>
      <c r="D97" s="28">
        <v>-5.4709978417338192</v>
      </c>
      <c r="E97" s="28">
        <v>1.5961810671448267</v>
      </c>
      <c r="F97" s="28">
        <v>4.5664681876866569</v>
      </c>
      <c r="G97" s="28">
        <f t="shared" si="1"/>
        <v>0.69165141309766431</v>
      </c>
      <c r="M97" s="23"/>
    </row>
    <row r="98" spans="3:13">
      <c r="C98" s="27">
        <v>2020</v>
      </c>
      <c r="D98" s="28">
        <v>-6.8895201626989389</v>
      </c>
      <c r="E98" s="28">
        <v>1.2968795275014826</v>
      </c>
      <c r="F98" s="28">
        <v>2.6351920405339166</v>
      </c>
      <c r="G98" s="28">
        <f t="shared" si="1"/>
        <v>-2.95744859466354</v>
      </c>
      <c r="M98" s="23"/>
    </row>
    <row r="99" spans="3:13">
      <c r="C99" s="27">
        <v>2021</v>
      </c>
      <c r="D99" s="28">
        <v>-6.7734666511511064</v>
      </c>
      <c r="E99" s="28">
        <v>1.0271808697486806</v>
      </c>
      <c r="F99" s="28">
        <v>3.8319447269025684</v>
      </c>
      <c r="G99" s="28">
        <f t="shared" si="1"/>
        <v>-1.9143410544998574</v>
      </c>
      <c r="M99" s="23"/>
    </row>
    <row r="100" spans="3:13">
      <c r="C100" s="27">
        <v>2022</v>
      </c>
      <c r="D100" s="28">
        <v>-7.4518386735492355</v>
      </c>
      <c r="E100" s="28">
        <v>1.3236549257819474</v>
      </c>
      <c r="F100" s="28">
        <v>6.0667517431672593</v>
      </c>
      <c r="G100" s="28">
        <f t="shared" si="1"/>
        <v>-6.1432004600028733E-2</v>
      </c>
      <c r="M100" s="23"/>
    </row>
    <row r="101" spans="3:13">
      <c r="C101" s="27">
        <v>2023</v>
      </c>
      <c r="D101" s="28">
        <v>-6.3855144772059749</v>
      </c>
      <c r="E101" s="28">
        <v>1.120380700008508</v>
      </c>
      <c r="F101" s="28">
        <v>6.1579968947810393</v>
      </c>
      <c r="G101" s="28">
        <f t="shared" si="1"/>
        <v>0.8928631175835724</v>
      </c>
      <c r="M101" s="23"/>
    </row>
    <row r="102" spans="3:13">
      <c r="C102" s="27">
        <v>2024</v>
      </c>
      <c r="D102" s="28">
        <v>-6.4745022236202496</v>
      </c>
      <c r="E102" s="28">
        <v>0.96088598278877202</v>
      </c>
      <c r="F102" s="28">
        <v>5.8000236668731828</v>
      </c>
      <c r="G102" s="28">
        <f t="shared" si="1"/>
        <v>0.28640742604170555</v>
      </c>
      <c r="M102" s="23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/>
  </sheetViews>
  <sheetFormatPr defaultRowHeight="14.4"/>
  <cols>
    <col min="1" max="1" width="3.109375" style="19" customWidth="1"/>
    <col min="2" max="2" width="8.88671875" style="21"/>
    <col min="3" max="4" width="8.88671875" style="20"/>
    <col min="5" max="5" width="8.88671875" style="21"/>
  </cols>
  <sheetData>
    <row r="2" spans="2:6" ht="21" customHeight="1">
      <c r="B2" s="30" t="s">
        <v>14</v>
      </c>
      <c r="C2" s="30"/>
      <c r="D2" s="30"/>
      <c r="F2" s="54" t="s">
        <v>115</v>
      </c>
    </row>
    <row r="3" spans="2:6">
      <c r="B3" s="31"/>
      <c r="C3" s="47" t="s">
        <v>34</v>
      </c>
      <c r="D3" s="47" t="s">
        <v>2</v>
      </c>
    </row>
    <row r="4" spans="2:6">
      <c r="B4" s="31">
        <v>1881</v>
      </c>
      <c r="C4" s="48">
        <v>17.106021757710081</v>
      </c>
      <c r="D4" s="48">
        <v>15.913783293408484</v>
      </c>
    </row>
    <row r="5" spans="2:6">
      <c r="B5" s="31"/>
      <c r="C5" s="48"/>
      <c r="D5" s="48"/>
    </row>
    <row r="6" spans="2:6">
      <c r="B6" s="31">
        <v>1901</v>
      </c>
      <c r="C6" s="48">
        <v>20.635880034639378</v>
      </c>
      <c r="D6" s="48">
        <v>18.0854183246778</v>
      </c>
    </row>
    <row r="7" spans="2:6">
      <c r="B7" s="31">
        <v>1911</v>
      </c>
      <c r="C7" s="48">
        <v>20.863949489875928</v>
      </c>
      <c r="D7" s="48">
        <v>19.129833000447871</v>
      </c>
    </row>
    <row r="8" spans="2:6">
      <c r="B8" s="31">
        <v>1921</v>
      </c>
      <c r="C8" s="48">
        <v>23.975827875979373</v>
      </c>
      <c r="D8" s="48">
        <v>21.610463789294357</v>
      </c>
    </row>
    <row r="9" spans="2:6">
      <c r="B9" s="31">
        <v>1931</v>
      </c>
      <c r="C9" s="48">
        <v>29.483835106451739</v>
      </c>
      <c r="D9" s="48">
        <v>24.626870770154216</v>
      </c>
    </row>
    <row r="10" spans="2:6">
      <c r="B10" s="31">
        <v>1936</v>
      </c>
      <c r="C10" s="48">
        <v>31.234705732625333</v>
      </c>
      <c r="D10" s="48">
        <v>24.276084370347093</v>
      </c>
    </row>
    <row r="11" spans="2:6">
      <c r="B11" s="31"/>
      <c r="C11" s="48"/>
      <c r="D11" s="48"/>
    </row>
    <row r="12" spans="2:6">
      <c r="B12" s="31">
        <v>1951</v>
      </c>
      <c r="C12" s="154">
        <v>48.729563931191443</v>
      </c>
      <c r="D12" s="48">
        <v>33.531266062719183</v>
      </c>
    </row>
    <row r="13" spans="2:6">
      <c r="B13" s="31">
        <v>1961</v>
      </c>
      <c r="C13" s="154">
        <v>67.146062096716093</v>
      </c>
      <c r="D13" s="48">
        <v>41.871290228037921</v>
      </c>
    </row>
    <row r="14" spans="2:6">
      <c r="B14" s="31">
        <v>1971</v>
      </c>
      <c r="C14" s="154">
        <v>73.268367671484611</v>
      </c>
      <c r="D14" s="48">
        <v>47.600159347126329</v>
      </c>
    </row>
    <row r="15" spans="2:6">
      <c r="B15" s="31">
        <v>1981</v>
      </c>
      <c r="C15" s="154">
        <v>96.427748255330044</v>
      </c>
      <c r="D15" s="48">
        <v>61.719691936105484</v>
      </c>
      <c r="F15" s="18" t="s">
        <v>3</v>
      </c>
    </row>
    <row r="16" spans="2:6">
      <c r="B16" s="31">
        <v>1991</v>
      </c>
      <c r="C16" s="154">
        <v>158.34544248325952</v>
      </c>
      <c r="D16" s="48">
        <v>96.572418060878178</v>
      </c>
      <c r="F16" s="18" t="s">
        <v>114</v>
      </c>
    </row>
    <row r="17" spans="2:6">
      <c r="B17" s="31">
        <v>2001</v>
      </c>
      <c r="C17" s="154">
        <v>192.29754533662907</v>
      </c>
      <c r="D17" s="48">
        <v>131.37888373522264</v>
      </c>
      <c r="F17" s="37"/>
    </row>
    <row r="18" spans="2:6">
      <c r="B18" s="31">
        <v>2011</v>
      </c>
      <c r="C18" s="154">
        <v>187.3342160949295</v>
      </c>
      <c r="D18" s="48">
        <v>148.74979627177038</v>
      </c>
      <c r="F18" s="17"/>
    </row>
    <row r="19" spans="2:6">
      <c r="B19" s="31">
        <v>2021</v>
      </c>
      <c r="C19" s="154">
        <v>219.9133451666448</v>
      </c>
      <c r="D19" s="48">
        <v>187.60732436602069</v>
      </c>
      <c r="F19" s="17"/>
    </row>
    <row r="20" spans="2:6">
      <c r="B20" s="31">
        <v>2024</v>
      </c>
      <c r="C20" s="154">
        <v>242.51422510359046</v>
      </c>
      <c r="D20" s="48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F16" sqref="F16"/>
    </sheetView>
  </sheetViews>
  <sheetFormatPr defaultRowHeight="14.4"/>
  <cols>
    <col min="1" max="1" width="3.109375" style="19" customWidth="1"/>
    <col min="2" max="2" width="14.44140625" style="21" customWidth="1"/>
    <col min="3" max="4" width="8.88671875" style="21"/>
  </cols>
  <sheetData>
    <row r="2" spans="2:6" ht="26.1" customHeight="1">
      <c r="B2" s="110" t="s">
        <v>15</v>
      </c>
      <c r="F2" s="54" t="s">
        <v>116</v>
      </c>
    </row>
    <row r="3" spans="2:6">
      <c r="B3" s="91"/>
      <c r="C3" s="91">
        <v>2025</v>
      </c>
      <c r="D3" s="91">
        <v>1974</v>
      </c>
      <c r="E3" s="7"/>
    </row>
    <row r="4" spans="2:6">
      <c r="B4" s="31" t="s">
        <v>16</v>
      </c>
      <c r="C4" s="34">
        <v>82.075000000000003</v>
      </c>
      <c r="D4" s="34">
        <v>71.314999999999998</v>
      </c>
      <c r="E4" s="7"/>
    </row>
    <row r="5" spans="2:6">
      <c r="B5" s="31" t="s">
        <v>17</v>
      </c>
      <c r="C5" s="34">
        <v>82.593999999999994</v>
      </c>
      <c r="D5" s="34">
        <v>73.768000000000001</v>
      </c>
      <c r="E5" s="7"/>
    </row>
    <row r="6" spans="2:6">
      <c r="B6" s="31" t="s">
        <v>18</v>
      </c>
      <c r="C6" s="34">
        <v>82.605999999999995</v>
      </c>
      <c r="D6" s="34">
        <v>73.165000000000006</v>
      </c>
      <c r="E6" s="7"/>
    </row>
    <row r="7" spans="2:6">
      <c r="B7" s="31" t="s">
        <v>19</v>
      </c>
      <c r="C7" s="34">
        <v>82.864999999999995</v>
      </c>
      <c r="D7" s="34">
        <v>73.873000000000005</v>
      </c>
      <c r="E7" s="7"/>
    </row>
    <row r="8" spans="2:6">
      <c r="B8" s="31" t="s">
        <v>20</v>
      </c>
      <c r="C8" s="34">
        <v>83.091999999999999</v>
      </c>
      <c r="D8" s="34">
        <v>73.375</v>
      </c>
      <c r="E8" s="7"/>
    </row>
    <row r="9" spans="2:6">
      <c r="B9" s="31" t="s">
        <v>21</v>
      </c>
      <c r="C9" s="34">
        <v>83.106999999999999</v>
      </c>
      <c r="D9" s="34">
        <v>73.777000000000001</v>
      </c>
      <c r="E9" s="7"/>
    </row>
    <row r="10" spans="2:6">
      <c r="B10" s="31" t="s">
        <v>22</v>
      </c>
      <c r="C10" s="34">
        <v>83.507000000000005</v>
      </c>
      <c r="D10" s="34">
        <v>73.149000000000001</v>
      </c>
      <c r="E10" s="7"/>
    </row>
    <row r="11" spans="2:6">
      <c r="B11" s="31" t="s">
        <v>23</v>
      </c>
      <c r="C11" s="34">
        <v>83.591999999999999</v>
      </c>
      <c r="D11" s="34">
        <v>71.960999999999999</v>
      </c>
      <c r="E11" s="7"/>
    </row>
    <row r="12" spans="2:6">
      <c r="B12" s="31" t="s">
        <v>24</v>
      </c>
      <c r="C12" s="34">
        <v>83.641000000000005</v>
      </c>
      <c r="D12" s="34">
        <v>73.552999999999997</v>
      </c>
      <c r="E12" s="7"/>
    </row>
    <row r="13" spans="2:6">
      <c r="B13" s="31" t="s">
        <v>25</v>
      </c>
      <c r="C13" s="34">
        <v>83.688999999999993</v>
      </c>
      <c r="D13" s="34">
        <v>72.671999999999997</v>
      </c>
      <c r="E13" s="7"/>
    </row>
    <row r="14" spans="2:6">
      <c r="B14" s="31" t="s">
        <v>26</v>
      </c>
      <c r="C14" s="34">
        <v>83.695999999999998</v>
      </c>
      <c r="D14" s="34">
        <v>73.768000000000001</v>
      </c>
      <c r="E14" s="7"/>
    </row>
    <row r="15" spans="2:6">
      <c r="B15" s="31" t="s">
        <v>27</v>
      </c>
      <c r="C15" s="34">
        <v>83.72</v>
      </c>
      <c r="D15" s="34">
        <v>71.960999999999999</v>
      </c>
      <c r="E15" s="7"/>
      <c r="F15" s="37" t="s">
        <v>192</v>
      </c>
    </row>
    <row r="16" spans="2:6">
      <c r="B16" s="31" t="s">
        <v>28</v>
      </c>
      <c r="C16" s="34">
        <v>83.741</v>
      </c>
      <c r="D16" s="34">
        <v>72.430999999999997</v>
      </c>
      <c r="E16" s="7"/>
      <c r="F16" s="189" t="s">
        <v>29</v>
      </c>
    </row>
    <row r="17" spans="2:5">
      <c r="B17" s="31" t="s">
        <v>30</v>
      </c>
      <c r="C17" s="34">
        <v>84.102000000000004</v>
      </c>
      <c r="D17" s="34">
        <v>74.335999999999999</v>
      </c>
      <c r="E17" s="7"/>
    </row>
    <row r="18" spans="2:5">
      <c r="B18" s="31" t="s">
        <v>31</v>
      </c>
      <c r="C18" s="34">
        <v>84.105000000000004</v>
      </c>
      <c r="D18" s="34">
        <v>71.858999999999995</v>
      </c>
      <c r="E18" s="7"/>
    </row>
    <row r="19" spans="2:5">
      <c r="B19" s="31" t="s">
        <v>32</v>
      </c>
      <c r="C19" s="34">
        <v>84.218999999999994</v>
      </c>
      <c r="D19" s="34">
        <v>73.224000000000004</v>
      </c>
      <c r="E19" s="7"/>
    </row>
    <row r="20" spans="2:5">
      <c r="B20" s="31" t="s">
        <v>33</v>
      </c>
      <c r="C20" s="34">
        <v>84.262</v>
      </c>
      <c r="D20" s="34">
        <v>71.712000000000003</v>
      </c>
      <c r="E20" s="7"/>
    </row>
    <row r="21" spans="2:5">
      <c r="B21" s="31" t="s">
        <v>34</v>
      </c>
      <c r="C21" s="34">
        <v>84.308999999999997</v>
      </c>
      <c r="D21" s="34">
        <v>74.197999999999993</v>
      </c>
      <c r="E21" s="7"/>
    </row>
    <row r="22" spans="2:5">
      <c r="B22" s="31" t="s">
        <v>35</v>
      </c>
      <c r="C22" s="34">
        <v>84.424000000000007</v>
      </c>
      <c r="D22" s="34">
        <v>72.384</v>
      </c>
      <c r="E22" s="7"/>
    </row>
    <row r="23" spans="2:5">
      <c r="B23" s="31" t="s">
        <v>1</v>
      </c>
      <c r="C23" s="34">
        <v>84.448999999999998</v>
      </c>
      <c r="D23" s="34">
        <v>74.316999999999993</v>
      </c>
      <c r="E23" s="7"/>
    </row>
    <row r="24" spans="2:5">
      <c r="B24" s="31" t="s">
        <v>36</v>
      </c>
      <c r="C24" s="34">
        <v>84.799000000000007</v>
      </c>
      <c r="D24" s="34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4" zoomScaleNormal="100" workbookViewId="0">
      <selection activeCell="G24" sqref="G24"/>
    </sheetView>
  </sheetViews>
  <sheetFormatPr defaultColWidth="8.88671875" defaultRowHeight="14.4"/>
  <cols>
    <col min="1" max="1" width="3.109375" style="25" customWidth="1"/>
    <col min="2" max="11" width="7.109375" style="25" customWidth="1"/>
    <col min="12" max="47" width="7.44140625" style="25" customWidth="1"/>
    <col min="48" max="48" width="9.109375" style="25" customWidth="1"/>
    <col min="49" max="49" width="8.88671875" style="25"/>
  </cols>
  <sheetData>
    <row r="1" spans="2:47" ht="12" customHeight="1"/>
    <row r="2" spans="2:47">
      <c r="B2" s="57" t="s">
        <v>37</v>
      </c>
    </row>
    <row r="3" spans="2:47">
      <c r="B3" s="58"/>
      <c r="C3" s="58">
        <v>1980</v>
      </c>
      <c r="D3" s="58">
        <v>1981</v>
      </c>
      <c r="E3" s="58">
        <v>1982</v>
      </c>
      <c r="F3" s="58">
        <v>1983</v>
      </c>
      <c r="G3" s="58">
        <v>1984</v>
      </c>
      <c r="H3" s="58">
        <v>1985</v>
      </c>
      <c r="I3" s="58">
        <v>1986</v>
      </c>
      <c r="J3" s="58">
        <v>1987</v>
      </c>
      <c r="K3" s="58">
        <v>1988</v>
      </c>
      <c r="L3" s="58">
        <v>1989</v>
      </c>
      <c r="M3" s="58">
        <v>1990</v>
      </c>
      <c r="N3" s="58">
        <v>1991</v>
      </c>
      <c r="O3" s="58">
        <v>1992</v>
      </c>
      <c r="P3" s="58">
        <v>1993</v>
      </c>
      <c r="Q3" s="58">
        <v>1994</v>
      </c>
      <c r="R3" s="58">
        <v>1995</v>
      </c>
      <c r="S3" s="58">
        <v>1996</v>
      </c>
      <c r="T3" s="130">
        <v>1997</v>
      </c>
      <c r="U3" s="130">
        <v>1998</v>
      </c>
      <c r="V3" s="130">
        <v>1999</v>
      </c>
      <c r="W3" s="130">
        <v>2000</v>
      </c>
      <c r="X3" s="130">
        <v>2001</v>
      </c>
      <c r="Y3" s="130">
        <v>2002</v>
      </c>
      <c r="Z3" s="130">
        <v>2003</v>
      </c>
      <c r="AA3" s="130">
        <v>2004</v>
      </c>
      <c r="AB3" s="130">
        <v>2005</v>
      </c>
      <c r="AC3" s="130">
        <v>2006</v>
      </c>
      <c r="AD3" s="130">
        <v>2007</v>
      </c>
      <c r="AE3" s="130">
        <v>2008</v>
      </c>
      <c r="AF3" s="130">
        <v>2009</v>
      </c>
      <c r="AG3" s="130">
        <v>2010</v>
      </c>
      <c r="AH3" s="130">
        <v>2011</v>
      </c>
      <c r="AI3" s="130">
        <v>2012</v>
      </c>
      <c r="AJ3" s="130">
        <v>2013</v>
      </c>
      <c r="AK3" s="130">
        <v>2014</v>
      </c>
      <c r="AL3" s="130">
        <v>2015</v>
      </c>
      <c r="AM3" s="130">
        <v>2016</v>
      </c>
      <c r="AN3" s="130">
        <v>2017</v>
      </c>
      <c r="AO3" s="130">
        <v>2018</v>
      </c>
      <c r="AP3" s="130">
        <v>2019</v>
      </c>
      <c r="AQ3" s="130">
        <v>2020</v>
      </c>
      <c r="AR3" s="130">
        <v>2021</v>
      </c>
      <c r="AS3" s="130">
        <v>2022</v>
      </c>
      <c r="AT3" s="130">
        <v>2023</v>
      </c>
      <c r="AU3" s="130">
        <v>2024</v>
      </c>
    </row>
    <row r="4" spans="2:47">
      <c r="B4" s="58" t="s">
        <v>2</v>
      </c>
      <c r="C4" s="59">
        <v>100</v>
      </c>
      <c r="D4" s="59">
        <v>100.78086567443879</v>
      </c>
      <c r="E4" s="59">
        <v>101.41684313837888</v>
      </c>
      <c r="F4" s="59">
        <v>102.67084194299576</v>
      </c>
      <c r="G4" s="59">
        <v>105.50288410026344</v>
      </c>
      <c r="H4" s="59">
        <v>108.64118833249898</v>
      </c>
      <c r="I4" s="59">
        <v>111.38533389869873</v>
      </c>
      <c r="J4" s="59">
        <v>114.71006208287578</v>
      </c>
      <c r="K4" s="59">
        <v>119.23965992322279</v>
      </c>
      <c r="L4" s="59">
        <v>122.66371342196449</v>
      </c>
      <c r="M4" s="59">
        <v>125.08519411476473</v>
      </c>
      <c r="N4" s="59">
        <v>126.82407840043982</v>
      </c>
      <c r="O4" s="59">
        <v>127.78865717835448</v>
      </c>
      <c r="P4" s="59">
        <v>126.6593317092801</v>
      </c>
      <c r="Q4" s="59">
        <v>129.45528205157103</v>
      </c>
      <c r="R4" s="59">
        <v>133.24036730166381</v>
      </c>
      <c r="S4" s="59">
        <v>135.03322939413661</v>
      </c>
      <c r="T4" s="59">
        <v>137.6335929548479</v>
      </c>
      <c r="U4" s="59">
        <v>140.11701673299436</v>
      </c>
      <c r="V4" s="59">
        <v>142.46816847512846</v>
      </c>
      <c r="W4" s="59">
        <v>147.99893196601741</v>
      </c>
      <c r="X4" s="59">
        <v>150.96842329048107</v>
      </c>
      <c r="Y4" s="59">
        <v>151.37593184789623</v>
      </c>
      <c r="Z4" s="59">
        <v>151.47668665626568</v>
      </c>
      <c r="AA4" s="59">
        <v>153.70947741458843</v>
      </c>
      <c r="AB4" s="59">
        <v>154.88137488242924</v>
      </c>
      <c r="AC4" s="59">
        <v>157.66844248689381</v>
      </c>
      <c r="AD4" s="59">
        <v>159.97400710904463</v>
      </c>
      <c r="AE4" s="59">
        <v>158.33725143348877</v>
      </c>
      <c r="AF4" s="59">
        <v>149.93721638603631</v>
      </c>
      <c r="AG4" s="59">
        <v>152.22991495690263</v>
      </c>
      <c r="AH4" s="59">
        <v>153.28861792546351</v>
      </c>
      <c r="AI4" s="59">
        <v>148.49798260372177</v>
      </c>
      <c r="AJ4" s="59">
        <v>145.79825199585818</v>
      </c>
      <c r="AK4" s="59">
        <v>145.79622887408377</v>
      </c>
      <c r="AL4" s="59">
        <v>147.08749888662314</v>
      </c>
      <c r="AM4" s="59">
        <v>148.90582556143022</v>
      </c>
      <c r="AN4" s="59">
        <v>151.2938282158853</v>
      </c>
      <c r="AO4" s="59">
        <v>152.54449367281146</v>
      </c>
      <c r="AP4" s="59">
        <v>153.19915748700009</v>
      </c>
      <c r="AQ4" s="59">
        <v>139.61311729103724</v>
      </c>
      <c r="AR4" s="59">
        <v>152.08205150721545</v>
      </c>
      <c r="AS4" s="59">
        <v>159.41419593804881</v>
      </c>
      <c r="AT4" s="59">
        <v>160.96959202224627</v>
      </c>
      <c r="AU4" s="59">
        <v>162.08458292017585</v>
      </c>
    </row>
    <row r="5" spans="2:47">
      <c r="B5" s="58" t="s">
        <v>34</v>
      </c>
      <c r="C5" s="59">
        <v>100</v>
      </c>
      <c r="D5" s="59">
        <v>103.1667771499726</v>
      </c>
      <c r="E5" s="59">
        <v>104.67434867046556</v>
      </c>
      <c r="F5" s="59">
        <v>103.03160590677641</v>
      </c>
      <c r="G5" s="59">
        <v>104.13886239806394</v>
      </c>
      <c r="H5" s="59">
        <v>108.66742557611812</v>
      </c>
      <c r="I5" s="59">
        <v>110.21366364969725</v>
      </c>
      <c r="J5" s="59">
        <v>111.88662489484658</v>
      </c>
      <c r="K5" s="59">
        <v>114.54770139585241</v>
      </c>
      <c r="L5" s="59">
        <v>117.56511882893381</v>
      </c>
      <c r="M5" s="59">
        <v>119.31454725448671</v>
      </c>
      <c r="N5" s="59">
        <v>121.80330180117109</v>
      </c>
      <c r="O5" s="59">
        <v>122.56006597695843</v>
      </c>
      <c r="P5" s="59">
        <v>122.98377610161941</v>
      </c>
      <c r="Q5" s="59">
        <v>125.0408059391963</v>
      </c>
      <c r="R5" s="59">
        <v>130.15455709605078</v>
      </c>
      <c r="S5" s="59">
        <v>131.75115013577141</v>
      </c>
      <c r="T5" s="59">
        <v>133.29011114913973</v>
      </c>
      <c r="U5" s="59">
        <v>135.92234550541878</v>
      </c>
      <c r="V5" s="59">
        <v>139.33378964594897</v>
      </c>
      <c r="W5" s="59">
        <v>144.75243952147957</v>
      </c>
      <c r="X5" s="59">
        <v>147.02859471279064</v>
      </c>
      <c r="Y5" s="59">
        <v>147.42098825135261</v>
      </c>
      <c r="Z5" s="59">
        <v>147.78871776143265</v>
      </c>
      <c r="AA5" s="59">
        <v>149.56403205276615</v>
      </c>
      <c r="AB5" s="59">
        <v>149.65587147540495</v>
      </c>
      <c r="AC5" s="59">
        <v>152.88995770258003</v>
      </c>
      <c r="AD5" s="59">
        <v>155.55825855276987</v>
      </c>
      <c r="AE5" s="59">
        <v>153.16076625651496</v>
      </c>
      <c r="AF5" s="59">
        <v>147.43338223551442</v>
      </c>
      <c r="AG5" s="59">
        <v>148.65778393085674</v>
      </c>
      <c r="AH5" s="59">
        <v>149.93250520189591</v>
      </c>
      <c r="AI5" s="59">
        <v>147.06404150749333</v>
      </c>
      <c r="AJ5" s="59">
        <v>144.20871543630224</v>
      </c>
      <c r="AK5" s="59">
        <v>145.50810073582335</v>
      </c>
      <c r="AL5" s="59">
        <v>145.45988813743404</v>
      </c>
      <c r="AM5" s="59">
        <v>146.4033182118288</v>
      </c>
      <c r="AN5" s="59">
        <v>148.5567729599382</v>
      </c>
      <c r="AO5" s="59">
        <v>150.32291570299199</v>
      </c>
      <c r="AP5" s="59">
        <v>154.34823387905519</v>
      </c>
      <c r="AQ5" s="59">
        <v>133.98975155507227</v>
      </c>
      <c r="AR5" s="59">
        <v>146.40083941499643</v>
      </c>
      <c r="AS5" s="59">
        <v>155.89351582434605</v>
      </c>
      <c r="AT5" s="59">
        <v>156.43215837601701</v>
      </c>
      <c r="AU5" s="59">
        <v>157.21161603995145</v>
      </c>
    </row>
    <row r="8" spans="2:47" ht="27.6" customHeight="1">
      <c r="B8" s="92"/>
      <c r="C8" s="219" t="s">
        <v>38</v>
      </c>
      <c r="D8" s="220"/>
      <c r="E8" s="221"/>
      <c r="F8" s="92"/>
      <c r="G8" s="92"/>
    </row>
    <row r="9" spans="2:47" ht="31.35" customHeight="1">
      <c r="B9" s="92"/>
      <c r="C9" s="58" t="s">
        <v>39</v>
      </c>
      <c r="D9" s="219" t="s">
        <v>40</v>
      </c>
      <c r="E9" s="221"/>
      <c r="F9" s="92"/>
      <c r="G9" s="152" t="s">
        <v>235</v>
      </c>
    </row>
    <row r="10" spans="2:47" ht="14.85" customHeight="1">
      <c r="B10" s="92"/>
      <c r="C10" s="58"/>
      <c r="D10" s="58">
        <v>1980</v>
      </c>
      <c r="E10" s="58">
        <v>2024</v>
      </c>
      <c r="F10" s="92"/>
      <c r="G10" s="92"/>
    </row>
    <row r="11" spans="2:47">
      <c r="B11" s="92"/>
      <c r="C11" s="58" t="s">
        <v>41</v>
      </c>
      <c r="D11" s="60">
        <v>149.30472193287761</v>
      </c>
      <c r="E11" s="60">
        <v>141.98482437738528</v>
      </c>
      <c r="F11" s="92"/>
      <c r="G11" s="92"/>
    </row>
    <row r="12" spans="2:47">
      <c r="B12" s="92"/>
      <c r="C12" s="58" t="s">
        <v>42</v>
      </c>
      <c r="D12" s="60">
        <v>125.11263399392858</v>
      </c>
      <c r="E12" s="60">
        <v>134.90758328398252</v>
      </c>
      <c r="F12" s="92"/>
      <c r="G12" s="92"/>
    </row>
    <row r="13" spans="2:47">
      <c r="B13" s="92"/>
      <c r="C13" s="58" t="s">
        <v>43</v>
      </c>
      <c r="D13" s="60">
        <v>176.41712211270649</v>
      </c>
      <c r="E13" s="60">
        <v>125.20784005248231</v>
      </c>
      <c r="F13" s="92"/>
      <c r="G13" s="92"/>
    </row>
    <row r="14" spans="2:47">
      <c r="B14" s="92"/>
      <c r="C14" s="58" t="s">
        <v>44</v>
      </c>
      <c r="D14" s="60">
        <v>117.76698066075613</v>
      </c>
      <c r="E14" s="60">
        <v>119.32844715878876</v>
      </c>
      <c r="F14" s="92"/>
      <c r="G14" s="92"/>
    </row>
    <row r="15" spans="2:47">
      <c r="B15" s="92"/>
      <c r="C15" s="58" t="s">
        <v>45</v>
      </c>
      <c r="D15" s="60">
        <v>119.57578601462022</v>
      </c>
      <c r="E15" s="60">
        <v>116.20036217513344</v>
      </c>
      <c r="F15" s="92"/>
      <c r="G15" s="92"/>
    </row>
    <row r="16" spans="2:47">
      <c r="B16" s="92"/>
      <c r="C16" s="58" t="s">
        <v>46</v>
      </c>
      <c r="D16" s="60">
        <v>105.36763735270354</v>
      </c>
      <c r="E16" s="60">
        <v>110.77096122556608</v>
      </c>
      <c r="F16" s="92"/>
      <c r="G16" s="92"/>
    </row>
    <row r="17" spans="2:7">
      <c r="B17" s="92"/>
      <c r="C17" s="58" t="s">
        <v>47</v>
      </c>
      <c r="D17" s="60">
        <v>106.41060243182538</v>
      </c>
      <c r="E17" s="60">
        <v>105.41430990041205</v>
      </c>
      <c r="F17" s="92"/>
      <c r="G17" s="92"/>
    </row>
    <row r="18" spans="2:7">
      <c r="B18" s="92"/>
      <c r="C18" s="58" t="s">
        <v>48</v>
      </c>
      <c r="D18" s="60">
        <v>114.53652846875787</v>
      </c>
      <c r="E18" s="60">
        <v>104.33265241498937</v>
      </c>
      <c r="F18" s="92"/>
      <c r="G18" s="92"/>
    </row>
    <row r="19" spans="2:7">
      <c r="C19" s="58" t="s">
        <v>49</v>
      </c>
      <c r="D19" s="60">
        <v>107.67930233357623</v>
      </c>
      <c r="E19" s="60">
        <v>103.66931924729887</v>
      </c>
      <c r="F19" s="87"/>
      <c r="G19" s="87"/>
    </row>
    <row r="20" spans="2:7">
      <c r="C20" s="58" t="s">
        <v>50</v>
      </c>
      <c r="D20" s="60">
        <v>95.675189555475498</v>
      </c>
      <c r="E20" s="60">
        <v>103.52576446342682</v>
      </c>
      <c r="F20" s="87"/>
      <c r="G20" s="87"/>
    </row>
    <row r="21" spans="2:7">
      <c r="C21" s="58" t="s">
        <v>51</v>
      </c>
      <c r="D21" s="60">
        <v>92.316300807073929</v>
      </c>
      <c r="E21" s="60">
        <v>91.440265673653442</v>
      </c>
      <c r="F21" s="87"/>
      <c r="G21" s="87"/>
    </row>
    <row r="22" spans="2:7">
      <c r="C22" s="58" t="s">
        <v>52</v>
      </c>
      <c r="D22" s="60">
        <v>103.32698646976564</v>
      </c>
      <c r="E22" s="60">
        <v>86.88484107136064</v>
      </c>
      <c r="F22" s="87"/>
      <c r="G22" s="37" t="s">
        <v>53</v>
      </c>
    </row>
    <row r="23" spans="2:7">
      <c r="C23" s="58" t="s">
        <v>54</v>
      </c>
      <c r="D23" s="60">
        <v>88.078630084804459</v>
      </c>
      <c r="E23" s="60">
        <v>86.135597505812513</v>
      </c>
      <c r="F23" s="87"/>
      <c r="G23" s="189" t="s">
        <v>245</v>
      </c>
    </row>
    <row r="24" spans="2:7">
      <c r="C24" s="58" t="s">
        <v>55</v>
      </c>
      <c r="D24" s="60">
        <v>77.918558223729562</v>
      </c>
      <c r="E24" s="60">
        <v>75.494933010993435</v>
      </c>
      <c r="F24" s="87"/>
    </row>
    <row r="25" spans="2:7">
      <c r="C25" s="58" t="s">
        <v>56</v>
      </c>
      <c r="D25" s="60">
        <v>81.663094846308198</v>
      </c>
      <c r="E25" s="60">
        <v>74.022457775165194</v>
      </c>
      <c r="F25" s="87"/>
      <c r="G25" s="87"/>
    </row>
    <row r="26" spans="2:7">
      <c r="C26" s="58" t="s">
        <v>57</v>
      </c>
      <c r="D26" s="60">
        <v>60.875797363006953</v>
      </c>
      <c r="E26" s="60">
        <v>73.455096819518843</v>
      </c>
      <c r="F26" s="87"/>
      <c r="G26" s="87"/>
    </row>
    <row r="27" spans="2:7">
      <c r="C27" s="58" t="s">
        <v>58</v>
      </c>
      <c r="D27" s="60">
        <v>75.21308615093551</v>
      </c>
      <c r="E27" s="60">
        <v>66.522545366014867</v>
      </c>
      <c r="F27" s="87"/>
      <c r="G27" s="87"/>
    </row>
    <row r="28" spans="2:7">
      <c r="C28" s="58" t="s">
        <v>59</v>
      </c>
      <c r="D28" s="60">
        <v>69.537312853130985</v>
      </c>
      <c r="E28" s="60">
        <v>65.115379694945489</v>
      </c>
      <c r="F28" s="87"/>
      <c r="G28" s="87"/>
    </row>
    <row r="29" spans="2:7">
      <c r="C29" s="58" t="s">
        <v>60</v>
      </c>
      <c r="D29" s="60">
        <v>75.759749257013283</v>
      </c>
      <c r="E29" s="60">
        <v>63.230149361285825</v>
      </c>
      <c r="F29" s="87"/>
      <c r="G29" s="87"/>
    </row>
    <row r="30" spans="2:7">
      <c r="C30" s="58" t="s">
        <v>61</v>
      </c>
      <c r="D30" s="60">
        <v>58.622669689557441</v>
      </c>
      <c r="E30" s="60">
        <v>58.090240890110564</v>
      </c>
      <c r="F30" s="87"/>
      <c r="G30" s="87"/>
    </row>
    <row r="31" spans="2:7">
      <c r="D31" s="86"/>
      <c r="E31" s="86"/>
      <c r="F31" s="87"/>
      <c r="G31" s="87"/>
    </row>
    <row r="35" spans="11:12">
      <c r="K35" s="61"/>
      <c r="L35" s="61"/>
    </row>
    <row r="36" spans="11:12">
      <c r="K36" s="61"/>
      <c r="L36" s="61"/>
    </row>
    <row r="37" spans="11:12">
      <c r="K37" s="61"/>
      <c r="L37" s="61"/>
    </row>
    <row r="38" spans="11:12">
      <c r="K38" s="61"/>
      <c r="L38" s="61"/>
    </row>
    <row r="39" spans="11:12">
      <c r="K39" s="61"/>
      <c r="L39" s="61"/>
    </row>
    <row r="40" spans="11:12">
      <c r="K40" s="61"/>
      <c r="L40" s="61"/>
    </row>
    <row r="41" spans="11:12">
      <c r="K41" s="61"/>
      <c r="L41" s="61"/>
    </row>
    <row r="42" spans="11:12">
      <c r="K42" s="61"/>
      <c r="L42" s="61"/>
    </row>
    <row r="43" spans="11:12">
      <c r="K43" s="61"/>
      <c r="L43" s="61"/>
    </row>
    <row r="44" spans="11:12">
      <c r="K44" s="61"/>
      <c r="L44" s="61"/>
    </row>
    <row r="45" spans="11:12">
      <c r="K45" s="61"/>
      <c r="L45" s="61"/>
    </row>
    <row r="46" spans="11:12">
      <c r="K46" s="61"/>
      <c r="L46" s="61"/>
    </row>
    <row r="47" spans="11:12">
      <c r="K47" s="61"/>
      <c r="L47" s="61"/>
    </row>
    <row r="48" spans="11:12">
      <c r="K48" s="61"/>
      <c r="L48" s="61"/>
    </row>
    <row r="49" spans="11:12">
      <c r="K49" s="61"/>
      <c r="L49" s="61"/>
    </row>
    <row r="50" spans="11:12">
      <c r="K50" s="61"/>
      <c r="L50" s="61"/>
    </row>
    <row r="51" spans="11:12">
      <c r="K51" s="61"/>
      <c r="L51" s="61"/>
    </row>
    <row r="52" spans="11:12">
      <c r="K52" s="61"/>
      <c r="L52" s="61"/>
    </row>
    <row r="53" spans="11:12">
      <c r="K53" s="61"/>
      <c r="L53" s="61"/>
    </row>
    <row r="54" spans="11:12">
      <c r="K54" s="61"/>
      <c r="L54" s="61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Normal="100" workbookViewId="0">
      <selection activeCell="J17" sqref="J17"/>
    </sheetView>
  </sheetViews>
  <sheetFormatPr defaultRowHeight="14.4"/>
  <cols>
    <col min="1" max="1" width="3.109375" style="19" customWidth="1"/>
    <col min="2" max="8" width="8.109375" style="21" customWidth="1"/>
    <col min="19" max="19" width="8.88671875" customWidth="1"/>
  </cols>
  <sheetData>
    <row r="1" spans="2:10" ht="12" customHeight="1"/>
    <row r="2" spans="2:10">
      <c r="J2" s="54" t="s">
        <v>180</v>
      </c>
    </row>
    <row r="3" spans="2:10" ht="36">
      <c r="B3" s="31"/>
      <c r="C3" s="31"/>
      <c r="D3" s="22" t="s">
        <v>112</v>
      </c>
      <c r="E3" s="22" t="s">
        <v>113</v>
      </c>
      <c r="F3" s="22" t="s">
        <v>62</v>
      </c>
      <c r="G3" s="22" t="s">
        <v>63</v>
      </c>
      <c r="H3" s="22" t="s">
        <v>64</v>
      </c>
    </row>
    <row r="4" spans="2:10">
      <c r="B4" s="31">
        <v>1951</v>
      </c>
      <c r="C4" s="31" t="s">
        <v>34</v>
      </c>
      <c r="D4" s="34">
        <v>10.995490808185918</v>
      </c>
      <c r="E4" s="34">
        <v>79.465834200485602</v>
      </c>
      <c r="F4" s="34">
        <v>5.4804023586541799</v>
      </c>
      <c r="G4" s="34">
        <v>3.1217481789802286</v>
      </c>
      <c r="H4" s="34">
        <v>0.93652445369406867</v>
      </c>
    </row>
    <row r="5" spans="2:10">
      <c r="B5" s="31"/>
      <c r="C5" s="31" t="s">
        <v>2</v>
      </c>
      <c r="D5" s="34">
        <v>12.898040235455399</v>
      </c>
      <c r="E5" s="34">
        <v>76.896527268858904</v>
      </c>
      <c r="F5" s="34">
        <v>5.9454859223186212</v>
      </c>
      <c r="G5" s="34">
        <v>3.2623342237772155</v>
      </c>
      <c r="H5" s="34">
        <v>0.99761234958984424</v>
      </c>
    </row>
    <row r="6" spans="2:10">
      <c r="B6" s="31" t="s">
        <v>65</v>
      </c>
      <c r="C6" s="31"/>
      <c r="D6" s="31"/>
      <c r="E6" s="31"/>
      <c r="F6" s="34"/>
      <c r="G6" s="34"/>
      <c r="H6" s="34"/>
    </row>
    <row r="7" spans="2:10">
      <c r="B7" s="31">
        <v>2024</v>
      </c>
      <c r="C7" s="31" t="s">
        <v>34</v>
      </c>
      <c r="D7" s="34">
        <v>0.4648460197559558</v>
      </c>
      <c r="E7" s="34">
        <v>17.112144102266125</v>
      </c>
      <c r="F7" s="34">
        <v>29.169087739686226</v>
      </c>
      <c r="G7" s="34">
        <v>36.083672283556076</v>
      </c>
      <c r="H7" s="34">
        <v>17.170249854735619</v>
      </c>
    </row>
    <row r="8" spans="2:10">
      <c r="B8" s="31"/>
      <c r="C8" s="31" t="s">
        <v>2</v>
      </c>
      <c r="D8" s="34">
        <v>0.49350460846215255</v>
      </c>
      <c r="E8" s="34">
        <v>16.612236011321578</v>
      </c>
      <c r="F8" s="34">
        <v>28.623267290804851</v>
      </c>
      <c r="G8" s="34">
        <v>37.4283329704623</v>
      </c>
      <c r="H8" s="34">
        <v>16.840844763770956</v>
      </c>
    </row>
    <row r="10" spans="2:10">
      <c r="E10" s="56"/>
    </row>
    <row r="11" spans="2:10">
      <c r="E11" s="56"/>
    </row>
    <row r="15" spans="2:10">
      <c r="J15" s="37" t="s">
        <v>3</v>
      </c>
    </row>
    <row r="16" spans="2:10">
      <c r="J16" s="189" t="s">
        <v>246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>
      <selection activeCell="U12" sqref="U12"/>
    </sheetView>
  </sheetViews>
  <sheetFormatPr defaultColWidth="9" defaultRowHeight="12"/>
  <cols>
    <col min="1" max="1" width="3.109375" style="21" customWidth="1"/>
    <col min="2" max="2" width="7.109375" style="13" customWidth="1"/>
    <col min="3" max="3" width="7.88671875" style="13" customWidth="1"/>
    <col min="4" max="5" width="10.109375" style="13" customWidth="1"/>
    <col min="6" max="7" width="1.10937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4" t="s">
        <v>247</v>
      </c>
    </row>
    <row r="3" spans="2:11">
      <c r="B3" s="93"/>
      <c r="C3" s="93"/>
      <c r="D3" s="94" t="s">
        <v>66</v>
      </c>
      <c r="E3" s="94" t="s">
        <v>67</v>
      </c>
      <c r="F3" s="94"/>
      <c r="G3" s="94"/>
      <c r="H3" s="94" t="s">
        <v>68</v>
      </c>
    </row>
    <row r="4" spans="2:11">
      <c r="B4" s="93">
        <v>1977</v>
      </c>
      <c r="C4" s="93" t="s">
        <v>34</v>
      </c>
      <c r="D4" s="93">
        <v>78.8</v>
      </c>
      <c r="E4" s="93">
        <v>33.799999999999997</v>
      </c>
      <c r="F4" s="93"/>
      <c r="G4" s="93"/>
      <c r="H4" s="93">
        <v>55.9</v>
      </c>
    </row>
    <row r="5" spans="2:11">
      <c r="B5" s="93"/>
      <c r="C5" s="93" t="s">
        <v>2</v>
      </c>
      <c r="D5" s="93">
        <v>74.599999999999994</v>
      </c>
      <c r="E5" s="95">
        <v>33.5</v>
      </c>
      <c r="F5" s="93"/>
      <c r="G5" s="93"/>
      <c r="H5" s="93">
        <v>53.8</v>
      </c>
    </row>
    <row r="6" spans="2:11">
      <c r="B6" s="93" t="s">
        <v>65</v>
      </c>
      <c r="C6" s="93"/>
      <c r="D6" s="93"/>
      <c r="E6" s="93"/>
      <c r="F6" s="93"/>
      <c r="G6" s="93"/>
      <c r="H6" s="93"/>
    </row>
    <row r="7" spans="2:11">
      <c r="B7" s="93">
        <v>2025</v>
      </c>
      <c r="C7" s="93" t="s">
        <v>34</v>
      </c>
      <c r="D7" s="93">
        <v>76.599999999999994</v>
      </c>
      <c r="E7" s="93">
        <v>64.3</v>
      </c>
      <c r="F7" s="93"/>
      <c r="G7" s="93"/>
      <c r="H7" s="93">
        <v>70.5</v>
      </c>
    </row>
    <row r="8" spans="2:11">
      <c r="B8" s="93"/>
      <c r="C8" s="93" t="s">
        <v>2</v>
      </c>
      <c r="D8" s="93">
        <v>71.2</v>
      </c>
      <c r="E8" s="95">
        <v>53.8</v>
      </c>
      <c r="F8" s="93"/>
      <c r="G8" s="93"/>
      <c r="H8" s="93">
        <v>62.5</v>
      </c>
    </row>
    <row r="18" spans="11:11">
      <c r="K18" s="37" t="s">
        <v>69</v>
      </c>
    </row>
    <row r="19" spans="11:11">
      <c r="K19" s="189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zoomScaleNormal="100" workbookViewId="0">
      <selection activeCell="L17" sqref="L17"/>
    </sheetView>
  </sheetViews>
  <sheetFormatPr defaultRowHeight="14.4"/>
  <cols>
    <col min="1" max="1" width="3.109375" style="19" customWidth="1"/>
    <col min="2" max="2" width="6.44140625" style="21" customWidth="1"/>
    <col min="3" max="4" width="7.44140625" style="21" customWidth="1"/>
    <col min="5" max="5" width="9.5546875" style="21" customWidth="1"/>
    <col min="6" max="6" width="7.44140625" style="21" customWidth="1"/>
    <col min="7" max="7" width="4.44140625" customWidth="1"/>
    <col min="8" max="8" width="5.44140625" style="21" customWidth="1"/>
    <col min="9" max="9" width="8" style="21" customWidth="1"/>
    <col min="10" max="10" width="6.88671875" style="21" customWidth="1"/>
    <col min="11" max="11" width="7.44140625" style="21" customWidth="1"/>
  </cols>
  <sheetData>
    <row r="2" spans="2:29" ht="24">
      <c r="B2" s="31"/>
      <c r="C2" s="22" t="s">
        <v>108</v>
      </c>
      <c r="D2" s="22" t="s">
        <v>70</v>
      </c>
      <c r="E2" s="22" t="s">
        <v>109</v>
      </c>
      <c r="F2" s="22" t="s">
        <v>71</v>
      </c>
      <c r="G2" s="2"/>
      <c r="H2" s="22" t="s">
        <v>72</v>
      </c>
      <c r="I2" s="22" t="s">
        <v>110</v>
      </c>
      <c r="J2" s="22" t="s">
        <v>73</v>
      </c>
      <c r="L2" s="201" t="s">
        <v>227</v>
      </c>
      <c r="M2" s="200"/>
      <c r="N2" s="200"/>
      <c r="O2" s="200"/>
      <c r="P2" s="200"/>
      <c r="Q2" s="200"/>
      <c r="R2" s="200"/>
      <c r="S2" s="200"/>
      <c r="T2" s="200"/>
      <c r="U2" s="200"/>
    </row>
    <row r="3" spans="2:29">
      <c r="B3" s="62">
        <v>1861</v>
      </c>
      <c r="C3" s="62">
        <v>67.8</v>
      </c>
      <c r="D3" s="62">
        <v>69.7</v>
      </c>
      <c r="E3" s="62">
        <v>18.5</v>
      </c>
      <c r="F3" s="62">
        <v>18.100000000000001</v>
      </c>
      <c r="H3" s="62">
        <v>1861</v>
      </c>
      <c r="I3" s="62">
        <v>13.8</v>
      </c>
      <c r="J3" s="62">
        <v>12.2</v>
      </c>
    </row>
    <row r="4" spans="2:29">
      <c r="B4" s="63">
        <v>1871</v>
      </c>
      <c r="C4" s="62">
        <v>64.7</v>
      </c>
      <c r="D4" s="62">
        <v>67.5</v>
      </c>
      <c r="E4" s="62">
        <v>20.6</v>
      </c>
      <c r="F4" s="62">
        <v>19.2</v>
      </c>
      <c r="H4" s="63">
        <v>1871</v>
      </c>
      <c r="I4" s="62">
        <v>14.7</v>
      </c>
      <c r="J4" s="62">
        <v>13.3</v>
      </c>
    </row>
    <row r="5" spans="2:29">
      <c r="B5" s="63">
        <v>1881</v>
      </c>
      <c r="C5" s="62">
        <v>62.9</v>
      </c>
      <c r="D5" s="62">
        <v>65.400000000000006</v>
      </c>
      <c r="E5" s="62">
        <v>21.8</v>
      </c>
      <c r="F5" s="62">
        <v>20.2</v>
      </c>
      <c r="H5" s="63">
        <v>1881</v>
      </c>
      <c r="I5" s="62">
        <v>15.3</v>
      </c>
      <c r="J5" s="62">
        <v>14.4</v>
      </c>
    </row>
    <row r="6" spans="2:29">
      <c r="B6" s="63">
        <v>1891</v>
      </c>
      <c r="D6" s="64"/>
      <c r="E6" s="64"/>
      <c r="F6" s="64"/>
      <c r="H6" s="63">
        <v>1891</v>
      </c>
      <c r="I6" s="64"/>
      <c r="J6" s="64"/>
    </row>
    <row r="7" spans="2:29">
      <c r="B7" s="63">
        <v>1901</v>
      </c>
      <c r="C7" s="62">
        <v>57.9</v>
      </c>
      <c r="D7" s="62">
        <v>61.7</v>
      </c>
      <c r="E7" s="62">
        <v>25.4</v>
      </c>
      <c r="F7" s="62">
        <v>22.3</v>
      </c>
      <c r="H7" s="63">
        <v>1901</v>
      </c>
      <c r="I7" s="62">
        <v>16.7</v>
      </c>
      <c r="J7" s="62">
        <v>16</v>
      </c>
    </row>
    <row r="8" spans="2:29">
      <c r="B8" s="63">
        <v>1911</v>
      </c>
      <c r="C8" s="62">
        <v>54.7</v>
      </c>
      <c r="D8" s="62">
        <v>58.4</v>
      </c>
      <c r="E8" s="62">
        <v>26.9</v>
      </c>
      <c r="F8" s="62">
        <v>23.7</v>
      </c>
      <c r="H8" s="63">
        <v>1911</v>
      </c>
      <c r="I8" s="62">
        <v>18.399999999999999</v>
      </c>
      <c r="J8" s="62">
        <v>17.899999999999999</v>
      </c>
    </row>
    <row r="9" spans="2:29">
      <c r="B9" s="63">
        <v>1921</v>
      </c>
      <c r="C9" s="62">
        <v>52.1</v>
      </c>
      <c r="D9" s="62">
        <v>55.7</v>
      </c>
      <c r="E9" s="62">
        <v>27.8</v>
      </c>
      <c r="F9" s="62">
        <v>24.8</v>
      </c>
      <c r="H9" s="63">
        <v>1921</v>
      </c>
      <c r="I9" s="62">
        <v>20.100000000000001</v>
      </c>
      <c r="J9" s="62">
        <v>19.5</v>
      </c>
    </row>
    <row r="10" spans="2:29">
      <c r="B10" s="63">
        <v>1931</v>
      </c>
      <c r="C10" s="62">
        <v>49.9</v>
      </c>
      <c r="D10" s="62">
        <v>51.7</v>
      </c>
      <c r="E10" s="62">
        <v>28</v>
      </c>
      <c r="F10" s="62">
        <v>26.3</v>
      </c>
      <c r="H10" s="63">
        <v>1931</v>
      </c>
      <c r="I10" s="62">
        <v>22.1</v>
      </c>
      <c r="J10" s="62">
        <v>22</v>
      </c>
    </row>
    <row r="11" spans="2:29">
      <c r="B11" s="63">
        <v>1936</v>
      </c>
      <c r="C11" s="62">
        <v>48.1</v>
      </c>
      <c r="D11" s="62">
        <v>49.4</v>
      </c>
      <c r="E11" s="62">
        <v>29</v>
      </c>
      <c r="F11" s="62">
        <v>27.3</v>
      </c>
      <c r="H11" s="63">
        <v>1936</v>
      </c>
      <c r="I11" s="62">
        <v>22.9</v>
      </c>
      <c r="J11" s="62">
        <v>23.3</v>
      </c>
    </row>
    <row r="12" spans="2:29">
      <c r="B12" s="63">
        <v>1941</v>
      </c>
      <c r="C12" s="64"/>
      <c r="D12" s="64"/>
      <c r="E12" s="64"/>
      <c r="F12" s="64"/>
      <c r="H12" s="63">
        <v>1941</v>
      </c>
      <c r="I12" s="64"/>
      <c r="J12" s="64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3">
        <v>1951</v>
      </c>
      <c r="C13" s="62">
        <v>39.6</v>
      </c>
      <c r="D13" s="62">
        <v>42.2</v>
      </c>
      <c r="E13" s="62">
        <v>34</v>
      </c>
      <c r="F13" s="62">
        <v>32.1</v>
      </c>
      <c r="H13" s="63">
        <v>1951</v>
      </c>
      <c r="I13" s="62">
        <v>26.4</v>
      </c>
      <c r="J13" s="62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3">
        <v>1961</v>
      </c>
      <c r="C14" s="62">
        <v>24.1</v>
      </c>
      <c r="D14" s="62">
        <v>29</v>
      </c>
      <c r="E14" s="62">
        <v>44</v>
      </c>
      <c r="F14" s="62">
        <v>40.4</v>
      </c>
      <c r="H14" s="63">
        <v>1961</v>
      </c>
      <c r="I14" s="62">
        <v>31.9</v>
      </c>
      <c r="J14" s="62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3">
        <v>1971</v>
      </c>
      <c r="C15" s="62">
        <v>11.5</v>
      </c>
      <c r="D15" s="62">
        <v>17.2</v>
      </c>
      <c r="E15" s="62">
        <v>48.4</v>
      </c>
      <c r="F15" s="62">
        <v>44.3</v>
      </c>
      <c r="H15" s="63">
        <v>1971</v>
      </c>
      <c r="I15" s="62">
        <v>40.1</v>
      </c>
      <c r="J15" s="62">
        <v>38.4</v>
      </c>
    </row>
    <row r="16" spans="2:29">
      <c r="B16" s="63">
        <v>1981</v>
      </c>
      <c r="C16" s="62">
        <v>6.7</v>
      </c>
      <c r="D16" s="62">
        <v>11.1</v>
      </c>
      <c r="E16" s="62">
        <v>43.7</v>
      </c>
      <c r="F16" s="62">
        <v>39.5</v>
      </c>
      <c r="H16" s="63">
        <v>1981</v>
      </c>
      <c r="I16" s="62">
        <v>49.6</v>
      </c>
      <c r="J16" s="62">
        <v>49.4</v>
      </c>
      <c r="L16" s="222" t="s">
        <v>193</v>
      </c>
      <c r="M16" s="222"/>
      <c r="N16" s="222"/>
      <c r="O16" s="222"/>
      <c r="P16" s="222"/>
      <c r="Q16" s="222"/>
      <c r="R16" s="222"/>
      <c r="S16" s="222"/>
      <c r="T16" s="222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3">
        <v>1991</v>
      </c>
      <c r="C17" s="62">
        <v>4.5999999999999996</v>
      </c>
      <c r="D17" s="62">
        <v>7.6</v>
      </c>
      <c r="E17" s="62">
        <v>37.799999999999997</v>
      </c>
      <c r="F17" s="62">
        <v>35.6</v>
      </c>
      <c r="H17" s="63">
        <v>1991</v>
      </c>
      <c r="I17" s="62">
        <v>57.6</v>
      </c>
      <c r="J17" s="62">
        <v>56.7</v>
      </c>
      <c r="L17" s="189" t="s">
        <v>117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3">
        <v>2001</v>
      </c>
      <c r="C18" s="62">
        <v>4.0999999999999996</v>
      </c>
      <c r="D18" s="62">
        <v>5.5</v>
      </c>
      <c r="E18" s="62">
        <v>34.799999999999997</v>
      </c>
      <c r="F18" s="62">
        <v>33.5</v>
      </c>
      <c r="H18" s="63">
        <v>2001</v>
      </c>
      <c r="I18" s="62">
        <v>61.1</v>
      </c>
      <c r="J18" s="62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3">
        <v>2011</v>
      </c>
      <c r="C19" s="62">
        <v>4.0999999999999996</v>
      </c>
      <c r="D19" s="62">
        <v>5.5</v>
      </c>
      <c r="E19" s="62">
        <v>28.2</v>
      </c>
      <c r="F19" s="62">
        <v>27.1</v>
      </c>
      <c r="H19" s="63">
        <v>2011</v>
      </c>
      <c r="I19" s="62">
        <v>67.7</v>
      </c>
      <c r="J19" s="62">
        <v>67.400000000000006</v>
      </c>
    </row>
    <row r="20" spans="2:29">
      <c r="B20" s="63">
        <v>2021</v>
      </c>
      <c r="C20" s="62">
        <v>3.4</v>
      </c>
      <c r="D20" s="62">
        <v>3.6</v>
      </c>
      <c r="E20" s="62">
        <v>26.5</v>
      </c>
      <c r="F20" s="62">
        <v>24.2</v>
      </c>
      <c r="H20" s="63">
        <v>2021</v>
      </c>
      <c r="I20" s="62">
        <v>70.099999999999994</v>
      </c>
      <c r="J20" s="62">
        <v>72.2</v>
      </c>
    </row>
    <row r="21" spans="2:29">
      <c r="B21" s="63">
        <v>2024</v>
      </c>
      <c r="C21" s="64">
        <v>3.2651535189988254</v>
      </c>
      <c r="D21" s="64">
        <v>3.4351130984197469</v>
      </c>
      <c r="E21" s="64">
        <v>26.68527336572512</v>
      </c>
      <c r="F21" s="64">
        <v>24.373506933770937</v>
      </c>
      <c r="H21" s="63">
        <v>2024</v>
      </c>
      <c r="I21" s="64">
        <v>70.049573115276047</v>
      </c>
      <c r="J21" s="64">
        <v>72.19137996780934</v>
      </c>
    </row>
    <row r="23" spans="2:29">
      <c r="C23" s="65"/>
      <c r="D23" s="65"/>
      <c r="E23" s="65"/>
    </row>
    <row r="24" spans="2:29">
      <c r="C24" s="65"/>
      <c r="D24" s="65"/>
      <c r="E24" s="65"/>
    </row>
    <row r="26" spans="2:29">
      <c r="C26" s="66"/>
    </row>
  </sheetData>
  <mergeCells count="1">
    <mergeCell ref="L16:T16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>
      <selection activeCell="W8" sqref="W8"/>
    </sheetView>
  </sheetViews>
  <sheetFormatPr defaultColWidth="8.88671875" defaultRowHeight="13.2"/>
  <cols>
    <col min="1" max="1" width="3.109375" style="19" customWidth="1"/>
    <col min="2" max="3" width="7.88671875" style="67" customWidth="1"/>
    <col min="4" max="4" width="10.88671875" style="67" customWidth="1"/>
    <col min="5" max="5" width="3.44140625" style="67" customWidth="1"/>
    <col min="6" max="8" width="7.5546875" style="67" customWidth="1"/>
    <col min="9" max="9" width="3.88671875" style="67" customWidth="1"/>
    <col min="10" max="10" width="5.88671875" style="78" customWidth="1"/>
    <col min="11" max="11" width="7.109375" style="78" customWidth="1"/>
    <col min="12" max="12" width="5.88671875" style="78" customWidth="1"/>
    <col min="13" max="16384" width="8.88671875" style="4"/>
  </cols>
  <sheetData>
    <row r="1" spans="1:14" s="6" customFormat="1" ht="24.6" customHeight="1">
      <c r="A1" s="19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11"/>
    </row>
    <row r="2" spans="1:14" s="6" customFormat="1" ht="26.1" customHeight="1">
      <c r="A2" s="19"/>
      <c r="B2" s="223" t="s">
        <v>74</v>
      </c>
      <c r="C2" s="223"/>
      <c r="D2" s="223"/>
      <c r="E2" s="67"/>
      <c r="F2" s="224" t="s">
        <v>75</v>
      </c>
      <c r="G2" s="224"/>
      <c r="H2" s="224"/>
      <c r="I2" s="67"/>
      <c r="J2" s="224" t="s">
        <v>76</v>
      </c>
      <c r="K2" s="224"/>
      <c r="L2" s="224"/>
      <c r="M2" s="11"/>
      <c r="N2" s="54" t="s">
        <v>248</v>
      </c>
    </row>
    <row r="3" spans="1:14" s="6" customFormat="1" ht="6" customHeight="1">
      <c r="A3" s="19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11"/>
    </row>
    <row r="4" spans="1:14" s="6" customFormat="1" ht="14.4">
      <c r="A4" s="19"/>
      <c r="B4" s="68" t="s">
        <v>72</v>
      </c>
      <c r="C4" s="55" t="s">
        <v>34</v>
      </c>
      <c r="D4" s="55" t="s">
        <v>2</v>
      </c>
      <c r="E4" s="69"/>
      <c r="F4" s="68" t="s">
        <v>72</v>
      </c>
      <c r="G4" s="55" t="s">
        <v>34</v>
      </c>
      <c r="H4" s="55" t="s">
        <v>2</v>
      </c>
      <c r="I4" s="67"/>
      <c r="J4" s="68" t="s">
        <v>72</v>
      </c>
      <c r="K4" s="55" t="s">
        <v>34</v>
      </c>
      <c r="L4" s="68" t="s">
        <v>2</v>
      </c>
      <c r="M4" s="11"/>
    </row>
    <row r="5" spans="1:14" s="6" customFormat="1" ht="18" customHeight="1">
      <c r="A5" s="19"/>
      <c r="B5" s="31">
        <v>1961</v>
      </c>
      <c r="C5" s="70">
        <v>233207</v>
      </c>
      <c r="D5" s="70">
        <v>4294004</v>
      </c>
      <c r="E5" s="71"/>
      <c r="F5" s="72">
        <v>1961</v>
      </c>
      <c r="G5" s="70">
        <v>3286.16</v>
      </c>
      <c r="H5" s="70">
        <v>50623.569000000003</v>
      </c>
      <c r="I5" s="67"/>
      <c r="J5" s="73">
        <v>1961</v>
      </c>
      <c r="K5" s="74">
        <f>C5/G5</f>
        <v>70.966416729556684</v>
      </c>
      <c r="L5" s="74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0">
        <v>179486</v>
      </c>
      <c r="D6" s="70">
        <v>3607298</v>
      </c>
      <c r="E6" s="71"/>
      <c r="F6" s="72">
        <v>1971</v>
      </c>
      <c r="G6" s="70">
        <v>3473.0970000000002</v>
      </c>
      <c r="H6" s="70">
        <v>54136.546999999999</v>
      </c>
      <c r="I6" s="67"/>
      <c r="J6" s="73">
        <v>1970</v>
      </c>
      <c r="K6" s="74">
        <f t="shared" ref="K6:K11" si="0">C6/G6</f>
        <v>51.67894821250313</v>
      </c>
      <c r="L6" s="74">
        <f t="shared" ref="L6:L11" si="1">D6/H6</f>
        <v>66.633322587050117</v>
      </c>
      <c r="M6" s="11"/>
    </row>
    <row r="7" spans="1:14" s="6" customFormat="1" ht="12.75" customHeight="1">
      <c r="A7" s="19"/>
      <c r="B7" s="31">
        <v>1982</v>
      </c>
      <c r="C7" s="70">
        <v>163800</v>
      </c>
      <c r="D7" s="70">
        <v>3269170</v>
      </c>
      <c r="E7" s="71"/>
      <c r="F7" s="72">
        <v>1981</v>
      </c>
      <c r="G7" s="70">
        <v>3581.0509999999999</v>
      </c>
      <c r="H7" s="70">
        <v>56556.911</v>
      </c>
      <c r="I7" s="67"/>
      <c r="J7" s="73">
        <v>1982</v>
      </c>
      <c r="K7" s="74">
        <f t="shared" si="0"/>
        <v>45.740761580887849</v>
      </c>
      <c r="L7" s="74">
        <f t="shared" si="1"/>
        <v>57.80319225708773</v>
      </c>
      <c r="M7" s="11"/>
    </row>
    <row r="8" spans="1:14" s="6" customFormat="1" ht="12.75" customHeight="1">
      <c r="A8" s="19"/>
      <c r="B8" s="31">
        <v>1990</v>
      </c>
      <c r="C8" s="70">
        <v>149741</v>
      </c>
      <c r="D8" s="70">
        <v>3023344</v>
      </c>
      <c r="E8" s="71"/>
      <c r="F8" s="72">
        <v>1991</v>
      </c>
      <c r="G8" s="70">
        <v>3529.9459999999999</v>
      </c>
      <c r="H8" s="70">
        <v>56778.031000000003</v>
      </c>
      <c r="I8" s="67"/>
      <c r="J8" s="73">
        <v>1990</v>
      </c>
      <c r="K8" s="74">
        <f t="shared" si="0"/>
        <v>42.420195663049803</v>
      </c>
      <c r="L8" s="74">
        <f t="shared" si="1"/>
        <v>53.248482674575307</v>
      </c>
      <c r="M8" s="11"/>
    </row>
    <row r="9" spans="1:14" s="6" customFormat="1" ht="12.75" customHeight="1">
      <c r="A9" s="19"/>
      <c r="B9" s="31">
        <v>2000</v>
      </c>
      <c r="C9" s="70">
        <v>121177</v>
      </c>
      <c r="D9" s="70">
        <v>2396274</v>
      </c>
      <c r="E9" s="71"/>
      <c r="F9" s="75">
        <v>2001</v>
      </c>
      <c r="G9" s="70">
        <v>3497.806</v>
      </c>
      <c r="H9" s="70">
        <v>56995.743999999999</v>
      </c>
      <c r="I9" s="67"/>
      <c r="J9" s="76">
        <v>2000</v>
      </c>
      <c r="K9" s="74">
        <f t="shared" si="0"/>
        <v>34.64371666124422</v>
      </c>
      <c r="L9" s="74">
        <f t="shared" si="1"/>
        <v>42.043033950043707</v>
      </c>
      <c r="M9" s="11"/>
    </row>
    <row r="10" spans="1:14" s="6" customFormat="1" ht="12.75" customHeight="1">
      <c r="A10" s="19"/>
      <c r="B10" s="31">
        <v>2010</v>
      </c>
      <c r="C10" s="70">
        <v>72686</v>
      </c>
      <c r="D10" s="70">
        <v>1620884</v>
      </c>
      <c r="E10" s="71"/>
      <c r="F10" s="75">
        <v>2011</v>
      </c>
      <c r="G10" s="70">
        <v>3672.2020000000002</v>
      </c>
      <c r="H10" s="70">
        <v>59433.743999999999</v>
      </c>
      <c r="I10" s="67"/>
      <c r="J10" s="76">
        <v>2010</v>
      </c>
      <c r="K10" s="74">
        <f t="shared" si="0"/>
        <v>19.793573447212324</v>
      </c>
      <c r="L10" s="74">
        <f t="shared" si="1"/>
        <v>27.272116661538266</v>
      </c>
      <c r="M10" s="9"/>
    </row>
    <row r="11" spans="1:14" s="6" customFormat="1" ht="12.75" customHeight="1">
      <c r="A11" s="19"/>
      <c r="B11" s="31">
        <v>2020</v>
      </c>
      <c r="C11" s="70">
        <v>51584</v>
      </c>
      <c r="D11" s="70">
        <v>1118014</v>
      </c>
      <c r="E11" s="71"/>
      <c r="F11" s="75">
        <v>2021</v>
      </c>
      <c r="G11" s="70">
        <v>3663.1909999999998</v>
      </c>
      <c r="H11" s="70">
        <v>59030.133000000002</v>
      </c>
      <c r="I11" s="67"/>
      <c r="J11" s="76">
        <v>2020</v>
      </c>
      <c r="K11" s="74">
        <f t="shared" si="0"/>
        <v>14.08171181901244</v>
      </c>
      <c r="L11" s="74">
        <f t="shared" si="1"/>
        <v>18.93971677143265</v>
      </c>
      <c r="M11" s="9"/>
    </row>
    <row r="12" spans="1:14" s="6" customFormat="1" ht="12.75" customHeight="1">
      <c r="A12" s="19"/>
      <c r="B12" s="77"/>
      <c r="C12" s="77"/>
      <c r="D12" s="67"/>
      <c r="E12" s="67"/>
      <c r="F12" s="67"/>
      <c r="G12" s="78"/>
      <c r="H12" s="67"/>
      <c r="I12" s="67"/>
      <c r="J12" s="67"/>
      <c r="K12" s="67"/>
      <c r="L12" s="67"/>
      <c r="M12" s="9"/>
    </row>
    <row r="13" spans="1:14" s="6" customFormat="1" ht="12.75" customHeight="1">
      <c r="A13" s="19"/>
      <c r="B13" s="77"/>
      <c r="C13" s="77"/>
      <c r="D13" s="67"/>
      <c r="E13" s="67"/>
      <c r="F13" s="67"/>
      <c r="G13" s="78"/>
      <c r="H13" s="67"/>
      <c r="I13" s="67"/>
      <c r="J13" s="67"/>
      <c r="K13" s="67"/>
      <c r="L13" s="67"/>
      <c r="M13" s="9"/>
    </row>
    <row r="14" spans="1:14" s="6" customFormat="1" ht="12.75" customHeight="1">
      <c r="A14" s="19"/>
      <c r="B14" s="77"/>
      <c r="C14" s="77"/>
      <c r="D14" s="67"/>
      <c r="E14" s="67"/>
      <c r="F14" s="67"/>
      <c r="G14" s="78"/>
      <c r="H14" s="67"/>
      <c r="I14" s="67"/>
      <c r="J14" s="67"/>
      <c r="K14" s="67"/>
      <c r="L14" s="67"/>
      <c r="M14" s="9"/>
    </row>
    <row r="15" spans="1:14" s="6" customFormat="1" ht="12">
      <c r="A15" s="19"/>
      <c r="B15" s="67"/>
      <c r="C15" s="67"/>
      <c r="D15" s="67"/>
      <c r="E15" s="67"/>
      <c r="F15" s="67"/>
      <c r="G15" s="67"/>
      <c r="H15" s="67"/>
      <c r="I15" s="67"/>
      <c r="J15" s="78"/>
      <c r="K15" s="78"/>
      <c r="L15" s="78"/>
    </row>
    <row r="17" spans="2:14">
      <c r="N17" s="37" t="s">
        <v>77</v>
      </c>
    </row>
    <row r="18" spans="2:14">
      <c r="N18" s="189"/>
    </row>
    <row r="19" spans="2:14" ht="23.1" customHeight="1">
      <c r="B19" s="223" t="s">
        <v>78</v>
      </c>
      <c r="C19" s="223"/>
      <c r="D19" s="223"/>
      <c r="E19" s="80"/>
      <c r="F19" s="224" t="s">
        <v>75</v>
      </c>
      <c r="G19" s="224"/>
      <c r="H19" s="224"/>
      <c r="I19" s="81"/>
      <c r="J19" s="224" t="s">
        <v>79</v>
      </c>
      <c r="K19" s="224"/>
      <c r="L19" s="224"/>
    </row>
    <row r="20" spans="2:14">
      <c r="J20" s="67"/>
      <c r="K20" s="67"/>
      <c r="L20" s="67"/>
    </row>
    <row r="21" spans="2:14">
      <c r="B21" s="68" t="s">
        <v>72</v>
      </c>
      <c r="C21" s="55" t="s">
        <v>34</v>
      </c>
      <c r="D21" s="55" t="s">
        <v>2</v>
      </c>
      <c r="E21" s="69"/>
      <c r="F21" s="68" t="s">
        <v>72</v>
      </c>
      <c r="G21" s="55" t="s">
        <v>34</v>
      </c>
      <c r="H21" s="55" t="s">
        <v>2</v>
      </c>
      <c r="I21" s="69"/>
      <c r="J21" s="68" t="s">
        <v>72</v>
      </c>
      <c r="K21" s="55" t="s">
        <v>34</v>
      </c>
      <c r="L21" s="68" t="s">
        <v>2</v>
      </c>
    </row>
    <row r="22" spans="2:14">
      <c r="B22" s="72">
        <v>1951</v>
      </c>
      <c r="C22" s="82">
        <v>119658</v>
      </c>
      <c r="D22" s="82">
        <v>1631467</v>
      </c>
      <c r="E22" s="79"/>
      <c r="F22" s="72">
        <v>1951</v>
      </c>
      <c r="G22" s="33">
        <v>3158.8110000000001</v>
      </c>
      <c r="H22" s="33">
        <v>47515.536999999997</v>
      </c>
      <c r="I22" s="83"/>
      <c r="J22" s="84">
        <v>1951</v>
      </c>
      <c r="K22" s="74">
        <f t="shared" ref="K22:L29" si="2">C22/G22</f>
        <v>37.880708912309089</v>
      </c>
      <c r="L22" s="74">
        <f t="shared" si="2"/>
        <v>34.335442741602606</v>
      </c>
    </row>
    <row r="23" spans="2:14">
      <c r="B23" s="72">
        <v>1961</v>
      </c>
      <c r="C23" s="82">
        <v>163217</v>
      </c>
      <c r="D23" s="82">
        <v>2035039</v>
      </c>
      <c r="E23" s="79"/>
      <c r="F23" s="72">
        <v>1961</v>
      </c>
      <c r="G23" s="33">
        <v>3286.16</v>
      </c>
      <c r="H23" s="33">
        <v>50623.569000000003</v>
      </c>
      <c r="I23" s="83"/>
      <c r="J23" s="84">
        <v>1961</v>
      </c>
      <c r="K23" s="74">
        <f t="shared" si="2"/>
        <v>49.668001558049518</v>
      </c>
      <c r="L23" s="74">
        <f t="shared" si="2"/>
        <v>40.199437538668995</v>
      </c>
    </row>
    <row r="24" spans="2:14">
      <c r="B24" s="72">
        <v>1971</v>
      </c>
      <c r="C24" s="82">
        <v>197405</v>
      </c>
      <c r="D24" s="82">
        <v>2389102</v>
      </c>
      <c r="E24" s="79"/>
      <c r="F24" s="72">
        <v>1971</v>
      </c>
      <c r="G24" s="33">
        <v>3473.0970000000002</v>
      </c>
      <c r="H24" s="33">
        <v>54136.546999999999</v>
      </c>
      <c r="I24" s="83"/>
      <c r="J24" s="84">
        <v>1971</v>
      </c>
      <c r="K24" s="74">
        <f t="shared" si="2"/>
        <v>56.838320380916507</v>
      </c>
      <c r="L24" s="74">
        <f t="shared" si="2"/>
        <v>44.131037762715088</v>
      </c>
    </row>
    <row r="25" spans="2:14">
      <c r="B25" s="72">
        <v>1981</v>
      </c>
      <c r="C25" s="82">
        <v>249509</v>
      </c>
      <c r="D25" s="82">
        <v>3044262</v>
      </c>
      <c r="E25" s="79"/>
      <c r="F25" s="72">
        <v>1981</v>
      </c>
      <c r="G25" s="33">
        <v>3581.0509999999999</v>
      </c>
      <c r="H25" s="33">
        <v>56556.911</v>
      </c>
      <c r="I25" s="83"/>
      <c r="J25" s="84">
        <v>1981</v>
      </c>
      <c r="K25" s="74">
        <f t="shared" si="2"/>
        <v>69.674796589046068</v>
      </c>
      <c r="L25" s="74">
        <f t="shared" si="2"/>
        <v>53.826525285300676</v>
      </c>
    </row>
    <row r="26" spans="2:14">
      <c r="B26" s="72">
        <v>1991</v>
      </c>
      <c r="C26" s="82">
        <v>254369</v>
      </c>
      <c r="D26" s="82">
        <v>3161689</v>
      </c>
      <c r="E26" s="79"/>
      <c r="F26" s="72">
        <v>1991</v>
      </c>
      <c r="G26" s="33">
        <v>3529.9459999999999</v>
      </c>
      <c r="H26" s="33">
        <v>56778.031000000003</v>
      </c>
      <c r="I26" s="83"/>
      <c r="J26" s="84">
        <v>1991</v>
      </c>
      <c r="K26" s="74">
        <f t="shared" si="2"/>
        <v>72.060309137873503</v>
      </c>
      <c r="L26" s="74">
        <f t="shared" si="2"/>
        <v>55.685076504326119</v>
      </c>
    </row>
    <row r="27" spans="2:14">
      <c r="B27" s="75">
        <v>2001</v>
      </c>
      <c r="C27" s="82">
        <v>277424</v>
      </c>
      <c r="D27" s="82">
        <v>3566745</v>
      </c>
      <c r="E27" s="79"/>
      <c r="F27" s="75">
        <v>2001</v>
      </c>
      <c r="G27" s="33">
        <v>3497.806</v>
      </c>
      <c r="H27" s="33">
        <v>56995.743999999999</v>
      </c>
      <c r="I27" s="83"/>
      <c r="J27" s="84">
        <v>2001</v>
      </c>
      <c r="K27" s="74">
        <f t="shared" si="2"/>
        <v>79.313718370887344</v>
      </c>
      <c r="L27" s="74">
        <f t="shared" si="2"/>
        <v>62.57914626046464</v>
      </c>
    </row>
    <row r="28" spans="2:14">
      <c r="B28" s="75">
        <v>2011</v>
      </c>
      <c r="C28" s="82">
        <v>356687</v>
      </c>
      <c r="D28" s="82">
        <v>4775856</v>
      </c>
      <c r="E28" s="79"/>
      <c r="F28" s="75">
        <v>2011</v>
      </c>
      <c r="G28" s="33">
        <v>3672.2020000000002</v>
      </c>
      <c r="H28" s="33">
        <v>59433.743999999999</v>
      </c>
      <c r="I28" s="83"/>
      <c r="J28" s="84">
        <v>2011</v>
      </c>
      <c r="K28" s="74">
        <f t="shared" si="2"/>
        <v>97.131639272567242</v>
      </c>
      <c r="L28" s="74">
        <f t="shared" si="2"/>
        <v>80.35596747867676</v>
      </c>
    </row>
    <row r="29" spans="2:14">
      <c r="B29" s="75">
        <v>2021</v>
      </c>
      <c r="C29" s="82">
        <v>366636</v>
      </c>
      <c r="D29" s="82">
        <v>5144482</v>
      </c>
      <c r="E29" s="79"/>
      <c r="F29" s="75">
        <v>2021</v>
      </c>
      <c r="G29" s="33">
        <v>3663.1909999999998</v>
      </c>
      <c r="H29" s="33">
        <v>59030.133000000002</v>
      </c>
      <c r="I29" s="83"/>
      <c r="J29" s="84">
        <v>2023</v>
      </c>
      <c r="K29" s="74">
        <f t="shared" si="2"/>
        <v>100.08650927565613</v>
      </c>
      <c r="L29" s="74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4"/>
  <sheetViews>
    <sheetView zoomScaleNormal="100" workbookViewId="0">
      <selection activeCell="H13" sqref="H13"/>
    </sheetView>
  </sheetViews>
  <sheetFormatPr defaultRowHeight="14.4"/>
  <cols>
    <col min="1" max="1" width="3.109375" style="19" customWidth="1"/>
    <col min="2" max="2" width="14.88671875" style="21" bestFit="1" customWidth="1"/>
    <col min="3" max="3" width="8.5546875" style="21" customWidth="1"/>
    <col min="4" max="5" width="9.88671875" style="21" customWidth="1"/>
  </cols>
  <sheetData>
    <row r="2" spans="2:16" ht="32.85" customHeight="1">
      <c r="B2" s="31"/>
      <c r="C2" s="31"/>
      <c r="D2" s="96" t="s">
        <v>34</v>
      </c>
      <c r="E2" s="96" t="s">
        <v>2</v>
      </c>
      <c r="H2" s="201" t="s">
        <v>228</v>
      </c>
      <c r="I2" s="200"/>
      <c r="J2" s="200"/>
      <c r="K2" s="200"/>
      <c r="L2" s="200"/>
      <c r="M2" s="200"/>
      <c r="N2" s="200"/>
      <c r="O2" s="200"/>
      <c r="P2" s="200"/>
    </row>
    <row r="3" spans="2:16">
      <c r="B3" s="225" t="s">
        <v>80</v>
      </c>
      <c r="C3" s="22" t="s">
        <v>201</v>
      </c>
      <c r="D3" s="97">
        <v>5.074046818349478</v>
      </c>
      <c r="E3" s="97">
        <v>6.3594478498222431</v>
      </c>
    </row>
    <row r="4" spans="2:16">
      <c r="B4" s="226"/>
      <c r="C4" s="22" t="s">
        <v>200</v>
      </c>
      <c r="D4" s="97">
        <v>19.278521567722954</v>
      </c>
      <c r="E4" s="97">
        <v>14.335683517239115</v>
      </c>
      <c r="F4" s="1"/>
    </row>
    <row r="5" spans="2:16" ht="24">
      <c r="B5" s="96" t="s">
        <v>202</v>
      </c>
      <c r="C5" s="196" t="s">
        <v>203</v>
      </c>
      <c r="D5" s="97">
        <v>10.156567316291804</v>
      </c>
      <c r="E5" s="97">
        <v>10.42</v>
      </c>
      <c r="F5" s="1"/>
    </row>
    <row r="6" spans="2:16" ht="24">
      <c r="B6" s="225" t="s">
        <v>81</v>
      </c>
      <c r="C6" s="22" t="s">
        <v>204</v>
      </c>
      <c r="D6" s="97">
        <v>22.40288283335417</v>
      </c>
      <c r="E6" s="97">
        <v>25.68955238471332</v>
      </c>
      <c r="F6" s="1"/>
    </row>
    <row r="7" spans="2:16">
      <c r="B7" s="226"/>
      <c r="C7" s="96" t="s">
        <v>82</v>
      </c>
      <c r="D7" s="97">
        <v>43.087983801203706</v>
      </c>
      <c r="E7" s="97">
        <v>43.187465639923964</v>
      </c>
      <c r="F7" s="1"/>
    </row>
    <row r="8" spans="2:16">
      <c r="B8" s="30"/>
      <c r="C8" s="30"/>
      <c r="D8" s="30"/>
      <c r="E8" s="30"/>
      <c r="F8" s="1"/>
    </row>
    <row r="9" spans="2:16">
      <c r="B9" s="30"/>
      <c r="C9" s="30"/>
      <c r="D9" s="30"/>
      <c r="E9" s="30"/>
      <c r="F9" s="1"/>
    </row>
    <row r="10" spans="2:16">
      <c r="B10" s="30"/>
      <c r="C10" s="30"/>
      <c r="D10" s="30"/>
      <c r="E10" s="30"/>
      <c r="F10" s="1"/>
    </row>
    <row r="13" spans="2:16">
      <c r="H13" s="37" t="s">
        <v>83</v>
      </c>
    </row>
    <row r="14" spans="2:16">
      <c r="H14" s="190"/>
    </row>
  </sheetData>
  <mergeCells count="2">
    <mergeCell ref="B3:B4"/>
    <mergeCell ref="B6:B7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zoomScaleNormal="100" workbookViewId="0">
      <selection activeCell="H14" sqref="H14"/>
    </sheetView>
  </sheetViews>
  <sheetFormatPr defaultColWidth="8.88671875" defaultRowHeight="14.4"/>
  <cols>
    <col min="1" max="1" width="3.109375" style="19" customWidth="1"/>
    <col min="2" max="2" width="12.109375" style="99" customWidth="1"/>
    <col min="3" max="3" width="8.88671875" style="99"/>
    <col min="4" max="9" width="7.88671875" style="99" customWidth="1"/>
    <col min="10" max="16384" width="8.88671875" style="15"/>
  </cols>
  <sheetData>
    <row r="2" spans="2:11">
      <c r="B2" s="109" t="s">
        <v>84</v>
      </c>
      <c r="C2" s="98"/>
      <c r="D2" s="101" t="s">
        <v>85</v>
      </c>
      <c r="E2" s="101" t="s">
        <v>86</v>
      </c>
      <c r="F2" s="101" t="s">
        <v>87</v>
      </c>
      <c r="G2" s="101" t="s">
        <v>88</v>
      </c>
      <c r="H2" s="101" t="s">
        <v>89</v>
      </c>
      <c r="I2" s="101" t="s">
        <v>68</v>
      </c>
      <c r="K2" s="153" t="s">
        <v>233</v>
      </c>
    </row>
    <row r="3" spans="2:11">
      <c r="B3" s="98" t="s">
        <v>90</v>
      </c>
      <c r="C3" s="98" t="s">
        <v>2</v>
      </c>
      <c r="D3" s="100">
        <v>44.847549632057969</v>
      </c>
      <c r="E3" s="100">
        <v>16.8061633974805</v>
      </c>
      <c r="F3" s="100">
        <v>16.187305224869906</v>
      </c>
      <c r="G3" s="100">
        <v>14.217298207079349</v>
      </c>
      <c r="H3" s="100">
        <v>7.9416835385122759</v>
      </c>
      <c r="I3" s="100">
        <v>100</v>
      </c>
      <c r="J3" s="242"/>
    </row>
    <row r="4" spans="2:11" ht="18" customHeight="1">
      <c r="B4" s="98"/>
      <c r="C4" s="98" t="s">
        <v>34</v>
      </c>
      <c r="D4" s="100">
        <v>64.725431399016003</v>
      </c>
      <c r="E4" s="100">
        <v>25.373397622762106</v>
      </c>
      <c r="F4" s="100">
        <v>6.6510448852683837</v>
      </c>
      <c r="G4" s="100">
        <v>2.6748090719203623</v>
      </c>
      <c r="H4" s="100">
        <v>0.57531702103315119</v>
      </c>
      <c r="I4" s="100">
        <v>100</v>
      </c>
      <c r="J4" s="242"/>
    </row>
    <row r="5" spans="2:11">
      <c r="B5" s="98" t="s">
        <v>65</v>
      </c>
      <c r="C5" s="98"/>
      <c r="D5" s="100"/>
      <c r="E5" s="100"/>
      <c r="F5" s="100"/>
      <c r="G5" s="100"/>
      <c r="H5" s="100"/>
      <c r="I5" s="100"/>
      <c r="J5" s="242"/>
    </row>
    <row r="6" spans="2:11">
      <c r="B6" s="98" t="s">
        <v>91</v>
      </c>
      <c r="C6" s="98" t="s">
        <v>2</v>
      </c>
      <c r="D6" s="100">
        <v>26.799949386308995</v>
      </c>
      <c r="E6" s="100">
        <v>18.575224598253829</v>
      </c>
      <c r="F6" s="100">
        <v>19.815260027837532</v>
      </c>
      <c r="G6" s="100">
        <v>19.865873718840945</v>
      </c>
      <c r="H6" s="100">
        <v>14.943692268758699</v>
      </c>
      <c r="I6" s="100">
        <v>100</v>
      </c>
      <c r="J6" s="242"/>
    </row>
    <row r="7" spans="2:11">
      <c r="B7" s="98"/>
      <c r="C7" s="98" t="s">
        <v>34</v>
      </c>
      <c r="D7" s="100">
        <v>28.571428571428569</v>
      </c>
      <c r="E7" s="100">
        <v>34.432234432234431</v>
      </c>
      <c r="F7" s="100">
        <v>16.483516483516482</v>
      </c>
      <c r="G7" s="100">
        <v>15.018315018315018</v>
      </c>
      <c r="H7" s="100">
        <v>5.4945054945054945</v>
      </c>
      <c r="I7" s="100">
        <v>100</v>
      </c>
      <c r="J7" s="242"/>
    </row>
    <row r="9" spans="2:11">
      <c r="B9" s="111"/>
      <c r="D9" s="112"/>
      <c r="E9" s="112"/>
      <c r="F9" s="112"/>
      <c r="G9" s="112"/>
      <c r="H9" s="112"/>
      <c r="I9" s="112"/>
    </row>
    <row r="10" spans="2:11">
      <c r="D10" s="113"/>
      <c r="E10" s="113"/>
      <c r="F10" s="113"/>
      <c r="G10" s="113"/>
      <c r="H10" s="113"/>
      <c r="I10" s="113"/>
    </row>
    <row r="11" spans="2:11">
      <c r="D11" s="113"/>
      <c r="E11" s="113"/>
      <c r="F11" s="113"/>
      <c r="G11" s="113"/>
      <c r="H11" s="113"/>
      <c r="I11" s="113"/>
    </row>
    <row r="12" spans="2:11">
      <c r="D12" s="114"/>
      <c r="E12" s="114"/>
      <c r="F12" s="114"/>
      <c r="G12" s="114"/>
      <c r="H12" s="114"/>
      <c r="I12" s="114"/>
    </row>
    <row r="13" spans="2:11">
      <c r="D13" s="113"/>
      <c r="E13" s="113"/>
      <c r="F13" s="113"/>
      <c r="G13" s="113"/>
      <c r="H13" s="113"/>
      <c r="I13" s="113"/>
    </row>
    <row r="14" spans="2:11">
      <c r="D14" s="113"/>
      <c r="E14" s="113"/>
      <c r="F14" s="113"/>
      <c r="G14" s="113"/>
      <c r="H14" s="113"/>
      <c r="I14" s="113"/>
    </row>
    <row r="18" spans="11:11">
      <c r="K18" s="37" t="s">
        <v>92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1"/>
  <sheetViews>
    <sheetView topLeftCell="A4" zoomScaleNormal="100" workbookViewId="0">
      <selection activeCell="I19" sqref="I19:O19"/>
    </sheetView>
  </sheetViews>
  <sheetFormatPr defaultRowHeight="14.4"/>
  <cols>
    <col min="1" max="1" width="3.109375" style="19" customWidth="1"/>
    <col min="2" max="2" width="13.88671875" style="21" customWidth="1"/>
    <col min="3" max="21" width="7.109375" style="21" customWidth="1"/>
  </cols>
  <sheetData>
    <row r="2" spans="1:22" s="12" customFormat="1" ht="36">
      <c r="A2" s="19"/>
      <c r="B2" s="128" t="s">
        <v>93</v>
      </c>
      <c r="C2" s="91">
        <v>1861</v>
      </c>
      <c r="D2" s="91">
        <v>1871</v>
      </c>
      <c r="E2" s="91">
        <v>1881</v>
      </c>
      <c r="F2" s="91"/>
      <c r="G2" s="91">
        <v>1901</v>
      </c>
      <c r="H2" s="91">
        <v>1911</v>
      </c>
      <c r="I2" s="91">
        <v>1921</v>
      </c>
      <c r="J2" s="91">
        <v>1931</v>
      </c>
      <c r="K2" s="91">
        <v>1936</v>
      </c>
      <c r="L2" s="91"/>
      <c r="M2" s="91">
        <v>1951</v>
      </c>
      <c r="N2" s="91">
        <v>1961</v>
      </c>
      <c r="O2" s="91">
        <v>1971</v>
      </c>
      <c r="P2" s="91">
        <v>1981</v>
      </c>
      <c r="Q2" s="91">
        <v>1991</v>
      </c>
      <c r="R2" s="91">
        <v>2001</v>
      </c>
      <c r="S2" s="91">
        <v>2011</v>
      </c>
      <c r="T2" s="91">
        <v>2021</v>
      </c>
      <c r="U2" s="91">
        <v>2024</v>
      </c>
    </row>
    <row r="3" spans="1:22">
      <c r="B3" s="31" t="s">
        <v>111</v>
      </c>
      <c r="C3" s="104">
        <v>100</v>
      </c>
      <c r="D3" s="104">
        <v>133.32891422510934</v>
      </c>
      <c r="E3" s="104">
        <v>129.96818242078746</v>
      </c>
      <c r="F3" s="104"/>
      <c r="G3" s="104">
        <v>156.86066551769849</v>
      </c>
      <c r="H3" s="104">
        <v>171.05926024128328</v>
      </c>
      <c r="I3" s="104">
        <v>185.6887180167042</v>
      </c>
      <c r="J3" s="104">
        <v>201.6173936099695</v>
      </c>
      <c r="K3" s="104">
        <v>212.89937690574038</v>
      </c>
      <c r="L3" s="104"/>
      <c r="M3" s="104">
        <v>248.32957709134297</v>
      </c>
      <c r="N3" s="104">
        <v>289.35436828847935</v>
      </c>
      <c r="O3" s="104">
        <v>303.46016173936101</v>
      </c>
      <c r="P3" s="104">
        <v>297.18281850722519</v>
      </c>
      <c r="Q3" s="104">
        <v>267.32732334614877</v>
      </c>
      <c r="R3" s="104">
        <v>236.05992310751688</v>
      </c>
      <c r="S3" s="104">
        <v>237.3591409253612</v>
      </c>
      <c r="T3" s="104">
        <v>239.7056873922842</v>
      </c>
      <c r="U3" s="104">
        <v>239.76534535330765</v>
      </c>
    </row>
    <row r="4" spans="1:22">
      <c r="B4" s="31" t="s">
        <v>94</v>
      </c>
      <c r="C4" s="104">
        <v>100</v>
      </c>
      <c r="D4" s="104">
        <v>108.68896752094237</v>
      </c>
      <c r="E4" s="104">
        <v>112.53659970381089</v>
      </c>
      <c r="F4" s="104"/>
      <c r="G4" s="104">
        <v>128.10574629480988</v>
      </c>
      <c r="H4" s="104">
        <v>136.33403800716732</v>
      </c>
      <c r="I4" s="104">
        <v>142.99998869507218</v>
      </c>
      <c r="J4" s="104">
        <v>147.52026408311383</v>
      </c>
      <c r="K4" s="104">
        <v>150.17579162757048</v>
      </c>
      <c r="L4" s="104"/>
      <c r="M4" s="104">
        <v>157.38607458991373</v>
      </c>
      <c r="N4" s="104">
        <v>161.0658285946844</v>
      </c>
      <c r="O4" s="104">
        <v>170.43309178470892</v>
      </c>
      <c r="P4" s="104">
        <v>177.07304113863231</v>
      </c>
      <c r="Q4" s="104">
        <v>176.73615428965485</v>
      </c>
      <c r="R4" s="104">
        <v>177.59363306465289</v>
      </c>
      <c r="S4" s="104">
        <v>187.31813197372733</v>
      </c>
      <c r="T4" s="104">
        <v>186.60931299953648</v>
      </c>
      <c r="U4" s="104">
        <v>186.32216783295837</v>
      </c>
    </row>
    <row r="5" spans="1:22">
      <c r="V5" s="37"/>
    </row>
    <row r="7" spans="1:22">
      <c r="B7" s="31"/>
      <c r="C7" s="31">
        <v>1881</v>
      </c>
      <c r="D7" s="31"/>
      <c r="E7" s="31">
        <v>2024</v>
      </c>
      <c r="F7" s="31"/>
      <c r="I7" s="10" t="s">
        <v>182</v>
      </c>
      <c r="L7" s="103"/>
    </row>
    <row r="8" spans="1:22" ht="26.85" customHeight="1">
      <c r="B8" s="96" t="s">
        <v>95</v>
      </c>
      <c r="C8" s="22" t="s">
        <v>111</v>
      </c>
      <c r="D8" s="22" t="s">
        <v>94</v>
      </c>
      <c r="E8" s="22" t="s">
        <v>111</v>
      </c>
      <c r="F8" s="22" t="s">
        <v>94</v>
      </c>
      <c r="I8" s="227"/>
      <c r="J8" s="227"/>
    </row>
    <row r="9" spans="1:22" ht="35.1" customHeight="1">
      <c r="B9" s="102" t="s">
        <v>96</v>
      </c>
      <c r="C9" s="104">
        <v>27.164285924198218</v>
      </c>
      <c r="D9" s="104">
        <v>30.454511526451949</v>
      </c>
      <c r="E9" s="104">
        <v>11.517494653765311</v>
      </c>
      <c r="F9" s="104">
        <v>10.68346986230412</v>
      </c>
      <c r="H9" s="127"/>
      <c r="I9" s="127"/>
      <c r="J9" s="127"/>
      <c r="K9" s="127"/>
    </row>
    <row r="10" spans="1:22">
      <c r="B10" s="102" t="s">
        <v>97</v>
      </c>
      <c r="C10" s="104">
        <v>66.79841349891862</v>
      </c>
      <c r="D10" s="104">
        <v>63.810457374964955</v>
      </c>
      <c r="E10" s="104">
        <v>62.972332238680615</v>
      </c>
      <c r="F10" s="104">
        <v>61.249875104678082</v>
      </c>
      <c r="H10" s="126"/>
      <c r="I10" s="125"/>
      <c r="J10" s="125"/>
    </row>
    <row r="11" spans="1:22">
      <c r="B11" s="102" t="s">
        <v>98</v>
      </c>
      <c r="C11" s="104">
        <v>5.9739291483482342</v>
      </c>
      <c r="D11" s="104">
        <v>5.294068047540331</v>
      </c>
      <c r="E11" s="104">
        <v>25.315104850637947</v>
      </c>
      <c r="F11" s="104">
        <v>26.911560671369116</v>
      </c>
      <c r="H11" s="126"/>
      <c r="I11" s="125"/>
      <c r="J11" s="125"/>
    </row>
    <row r="12" spans="1:22">
      <c r="B12" s="123"/>
      <c r="C12" s="124"/>
      <c r="D12" s="124"/>
      <c r="E12" s="125"/>
      <c r="F12" s="125"/>
      <c r="G12" s="125"/>
      <c r="H12" s="126"/>
      <c r="I12" s="125"/>
      <c r="J12" s="125"/>
    </row>
    <row r="13" spans="1:22">
      <c r="C13" s="124"/>
      <c r="D13" s="124"/>
      <c r="E13" s="125"/>
      <c r="F13" s="125"/>
      <c r="G13" s="125"/>
      <c r="H13" s="125"/>
      <c r="I13" s="125"/>
      <c r="J13" s="125"/>
    </row>
    <row r="18" spans="9:15">
      <c r="I18" s="18" t="s">
        <v>118</v>
      </c>
    </row>
    <row r="19" spans="9:15" ht="30.75" customHeight="1">
      <c r="I19" s="228" t="s">
        <v>194</v>
      </c>
      <c r="J19" s="228"/>
      <c r="K19" s="228"/>
      <c r="L19" s="228"/>
      <c r="M19" s="228"/>
      <c r="N19" s="228"/>
      <c r="O19" s="228"/>
    </row>
    <row r="20" spans="9:15" ht="21.9" customHeight="1"/>
    <row r="21" spans="9:15">
      <c r="I21" s="17"/>
    </row>
  </sheetData>
  <mergeCells count="2">
    <mergeCell ref="I8:J8"/>
    <mergeCell ref="I19:O19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8"/>
  <sheetViews>
    <sheetView zoomScaleNormal="100" workbookViewId="0">
      <selection activeCell="E18" sqref="E18"/>
    </sheetView>
  </sheetViews>
  <sheetFormatPr defaultRowHeight="14.4"/>
  <cols>
    <col min="1" max="1" width="3.109375" style="19" customWidth="1"/>
    <col min="2" max="2" width="8.88671875" style="21"/>
    <col min="3" max="3" width="14.109375" style="21" customWidth="1"/>
    <col min="4" max="5" width="8.88671875" style="21"/>
  </cols>
  <sheetData>
    <row r="2" spans="2:21">
      <c r="B2" s="105"/>
      <c r="G2" s="201" t="s">
        <v>237</v>
      </c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</row>
    <row r="3" spans="2:21"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</row>
    <row r="4" spans="2:21">
      <c r="B4" s="31"/>
      <c r="C4" s="31"/>
      <c r="D4" s="107" t="s">
        <v>99</v>
      </c>
      <c r="E4" s="107" t="s">
        <v>100</v>
      </c>
    </row>
    <row r="5" spans="2:21">
      <c r="B5" s="31">
        <v>1951</v>
      </c>
      <c r="C5" s="31" t="s">
        <v>111</v>
      </c>
      <c r="D5" s="108">
        <v>6.9534364512310809</v>
      </c>
      <c r="E5" s="108">
        <v>2.8169700304653489</v>
      </c>
    </row>
    <row r="6" spans="2:21">
      <c r="B6" s="31"/>
      <c r="C6" s="31" t="s">
        <v>94</v>
      </c>
      <c r="D6" s="108">
        <v>2.5836011389895575</v>
      </c>
      <c r="E6" s="108">
        <v>0.68487745128988675</v>
      </c>
    </row>
    <row r="7" spans="2:21">
      <c r="B7" s="31">
        <v>1991</v>
      </c>
      <c r="C7" s="31" t="s">
        <v>111</v>
      </c>
      <c r="D7" s="108">
        <v>25.592115761784402</v>
      </c>
      <c r="E7" s="108">
        <v>8.7853454888011502</v>
      </c>
    </row>
    <row r="8" spans="2:21">
      <c r="B8" s="31"/>
      <c r="C8" s="31" t="s">
        <v>94</v>
      </c>
      <c r="D8" s="108">
        <v>17.812288962257071</v>
      </c>
      <c r="E8" s="108">
        <v>3.1425864785773241</v>
      </c>
    </row>
    <row r="9" spans="2:21">
      <c r="B9" s="31">
        <v>2024</v>
      </c>
      <c r="C9" s="31" t="s">
        <v>111</v>
      </c>
      <c r="D9" s="108">
        <v>35.299999999999997</v>
      </c>
      <c r="E9" s="108">
        <v>28.3</v>
      </c>
    </row>
    <row r="10" spans="2:21">
      <c r="B10" s="31"/>
      <c r="C10" s="31" t="s">
        <v>94</v>
      </c>
      <c r="D10" s="108">
        <v>36.200000000000003</v>
      </c>
      <c r="E10" s="108">
        <v>16</v>
      </c>
    </row>
    <row r="13" spans="2:21">
      <c r="D13" s="106"/>
    </row>
    <row r="14" spans="2:21">
      <c r="D14" s="106"/>
    </row>
    <row r="15" spans="2:21">
      <c r="D15" s="106"/>
    </row>
    <row r="16" spans="2:21">
      <c r="D16" s="106"/>
      <c r="G16" s="37" t="s">
        <v>3</v>
      </c>
    </row>
    <row r="17" spans="4:7">
      <c r="D17" s="106"/>
      <c r="G17" s="189" t="s">
        <v>249</v>
      </c>
    </row>
    <row r="18" spans="4:7">
      <c r="D18" s="106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W22"/>
  <sheetViews>
    <sheetView zoomScaleNormal="100" workbookViewId="0">
      <selection activeCell="G7" sqref="G7"/>
    </sheetView>
  </sheetViews>
  <sheetFormatPr defaultRowHeight="14.4"/>
  <cols>
    <col min="1" max="1" width="3.109375" style="19" customWidth="1"/>
    <col min="2" max="2" width="8.88671875" style="21"/>
    <col min="3" max="3" width="9.109375" style="21" bestFit="1" customWidth="1"/>
    <col min="4" max="4" width="13.5546875" style="21" customWidth="1"/>
    <col min="5" max="7" width="8.88671875" style="21"/>
  </cols>
  <sheetData>
    <row r="2" spans="2:23">
      <c r="B2" s="103" t="s">
        <v>101</v>
      </c>
      <c r="I2" s="199" t="s">
        <v>230</v>
      </c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</row>
    <row r="3" spans="2:23"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</row>
    <row r="4" spans="2:23">
      <c r="B4" s="31"/>
      <c r="C4" s="31"/>
      <c r="D4" s="47" t="s">
        <v>66</v>
      </c>
      <c r="E4" s="47" t="s">
        <v>67</v>
      </c>
      <c r="F4" s="47" t="s">
        <v>68</v>
      </c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</row>
    <row r="5" spans="2:23">
      <c r="B5" s="31">
        <v>1951</v>
      </c>
      <c r="C5" s="31" t="s">
        <v>111</v>
      </c>
      <c r="D5" s="34">
        <v>79.290000000000006</v>
      </c>
      <c r="E5" s="34">
        <v>26.24</v>
      </c>
      <c r="F5" s="34">
        <v>50.75</v>
      </c>
    </row>
    <row r="6" spans="2:23">
      <c r="B6" s="31"/>
      <c r="C6" s="31" t="s">
        <v>94</v>
      </c>
      <c r="D6" s="34">
        <v>87.17</v>
      </c>
      <c r="E6" s="34">
        <v>23.84</v>
      </c>
      <c r="F6" s="34">
        <v>55.21</v>
      </c>
    </row>
    <row r="7" spans="2:23">
      <c r="B7" s="31" t="s">
        <v>65</v>
      </c>
      <c r="C7" s="31"/>
      <c r="D7" s="31"/>
      <c r="E7" s="31"/>
      <c r="F7" s="31"/>
    </row>
    <row r="8" spans="2:23">
      <c r="B8" s="31">
        <v>2024</v>
      </c>
      <c r="C8" s="31" t="s">
        <v>111</v>
      </c>
      <c r="D8" s="34">
        <v>74.099999999999994</v>
      </c>
      <c r="E8" s="34">
        <v>66.790000000000006</v>
      </c>
      <c r="F8" s="34">
        <v>70.38</v>
      </c>
    </row>
    <row r="9" spans="2:23">
      <c r="B9" s="31"/>
      <c r="C9" s="31" t="s">
        <v>94</v>
      </c>
      <c r="D9" s="34">
        <v>73.86</v>
      </c>
      <c r="E9" s="34">
        <v>62.7</v>
      </c>
      <c r="F9" s="34">
        <v>68.319999999999993</v>
      </c>
    </row>
    <row r="15" spans="2:23">
      <c r="B15" s="103" t="s">
        <v>102</v>
      </c>
    </row>
    <row r="16" spans="2:23">
      <c r="I16" s="37" t="s">
        <v>103</v>
      </c>
    </row>
    <row r="17" spans="2:9">
      <c r="I17" s="191" t="s">
        <v>250</v>
      </c>
    </row>
    <row r="18" spans="2:9">
      <c r="B18" s="31"/>
      <c r="C18" s="31">
        <v>1951</v>
      </c>
      <c r="D18" s="31"/>
      <c r="E18" s="31" t="s">
        <v>65</v>
      </c>
      <c r="F18" s="63">
        <v>2024</v>
      </c>
      <c r="G18" s="31"/>
    </row>
    <row r="19" spans="2:9">
      <c r="B19" s="31"/>
      <c r="C19" s="31" t="s">
        <v>111</v>
      </c>
      <c r="D19" s="31" t="s">
        <v>94</v>
      </c>
      <c r="E19" s="31"/>
      <c r="F19" s="31" t="s">
        <v>111</v>
      </c>
      <c r="G19" s="31" t="s">
        <v>94</v>
      </c>
    </row>
    <row r="20" spans="2:9">
      <c r="B20" s="102" t="s">
        <v>104</v>
      </c>
      <c r="C20" s="108">
        <v>4.2</v>
      </c>
      <c r="D20" s="108">
        <v>44.1</v>
      </c>
      <c r="E20" s="108"/>
      <c r="F20" s="108">
        <v>0.62696116284351588</v>
      </c>
      <c r="G20" s="108">
        <v>3.4987061030997548</v>
      </c>
    </row>
    <row r="21" spans="2:9">
      <c r="B21" s="102" t="s">
        <v>105</v>
      </c>
      <c r="C21" s="108">
        <v>38</v>
      </c>
      <c r="D21" s="108">
        <v>33.5</v>
      </c>
      <c r="E21" s="108"/>
      <c r="F21" s="108">
        <v>15.136502709191785</v>
      </c>
      <c r="G21" s="108">
        <v>27.287170165960113</v>
      </c>
    </row>
    <row r="22" spans="2:9">
      <c r="B22" s="102" t="s">
        <v>81</v>
      </c>
      <c r="C22" s="108">
        <v>57.8</v>
      </c>
      <c r="D22" s="108">
        <v>22.4</v>
      </c>
      <c r="E22" s="108"/>
      <c r="F22" s="108">
        <v>84.236536127964698</v>
      </c>
      <c r="G22" s="108">
        <v>69.21412373094013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/>
  </sheetViews>
  <sheetFormatPr defaultRowHeight="14.4"/>
  <cols>
    <col min="1" max="1" width="3.109375" style="8" customWidth="1"/>
    <col min="2" max="2" width="6.109375" style="21" customWidth="1"/>
    <col min="3" max="5" width="9.88671875" style="21" customWidth="1"/>
  </cols>
  <sheetData>
    <row r="1" spans="2:12">
      <c r="B1" s="30"/>
      <c r="C1" s="30"/>
      <c r="D1" s="30"/>
    </row>
    <row r="2" spans="2:12">
      <c r="B2" s="131"/>
      <c r="C2" s="132" t="s">
        <v>96</v>
      </c>
      <c r="D2" s="132" t="s">
        <v>97</v>
      </c>
      <c r="E2" s="132" t="s">
        <v>98</v>
      </c>
      <c r="G2" s="54" t="s">
        <v>239</v>
      </c>
    </row>
    <row r="3" spans="2:12">
      <c r="B3" s="133">
        <v>1881</v>
      </c>
      <c r="C3" s="134">
        <v>690330</v>
      </c>
      <c r="D3" s="33">
        <v>1400451</v>
      </c>
      <c r="E3" s="131">
        <v>118088</v>
      </c>
    </row>
    <row r="4" spans="2:12">
      <c r="B4" s="133">
        <v>1901</v>
      </c>
      <c r="C4" s="134">
        <v>848745</v>
      </c>
      <c r="D4" s="33">
        <v>386935</v>
      </c>
      <c r="E4" s="131">
        <v>175146</v>
      </c>
      <c r="L4" s="135"/>
    </row>
    <row r="5" spans="2:12">
      <c r="B5" s="133">
        <v>1911</v>
      </c>
      <c r="C5" s="134">
        <v>879982</v>
      </c>
      <c r="D5" s="33">
        <v>1628744</v>
      </c>
      <c r="E5" s="131">
        <v>183599</v>
      </c>
      <c r="L5" s="136"/>
    </row>
    <row r="6" spans="2:12">
      <c r="B6" s="133">
        <v>1921</v>
      </c>
      <c r="C6" s="35">
        <v>830378</v>
      </c>
      <c r="D6" s="35">
        <v>1783972</v>
      </c>
      <c r="E6" s="131">
        <v>199090</v>
      </c>
      <c r="L6" s="137"/>
    </row>
    <row r="7" spans="2:12">
      <c r="B7" s="133">
        <v>1931</v>
      </c>
      <c r="C7" s="134">
        <v>773590</v>
      </c>
      <c r="D7" s="33">
        <v>1889980</v>
      </c>
      <c r="E7" s="131">
        <v>228084</v>
      </c>
      <c r="L7" s="136"/>
    </row>
    <row r="8" spans="2:12">
      <c r="B8" s="133">
        <v>1936</v>
      </c>
      <c r="C8" s="134">
        <v>793598</v>
      </c>
      <c r="D8" s="33">
        <v>1932845</v>
      </c>
      <c r="E8" s="131">
        <v>247878</v>
      </c>
      <c r="L8" s="136"/>
    </row>
    <row r="9" spans="2:12">
      <c r="B9" s="133">
        <v>1951</v>
      </c>
      <c r="C9" s="134">
        <v>637537</v>
      </c>
      <c r="D9" s="33">
        <v>2210605</v>
      </c>
      <c r="E9" s="131">
        <v>310669</v>
      </c>
      <c r="L9" s="136"/>
    </row>
    <row r="10" spans="2:12">
      <c r="B10" s="138">
        <v>1961</v>
      </c>
      <c r="C10" s="134">
        <v>583026</v>
      </c>
      <c r="D10" s="33">
        <v>2311655</v>
      </c>
      <c r="E10" s="131">
        <v>391479</v>
      </c>
      <c r="L10" s="136"/>
    </row>
    <row r="11" spans="2:12">
      <c r="B11" s="138">
        <v>1971</v>
      </c>
      <c r="C11" s="134">
        <v>679128</v>
      </c>
      <c r="D11" s="33">
        <v>2296383</v>
      </c>
      <c r="E11" s="131">
        <v>497586</v>
      </c>
      <c r="L11" s="137"/>
    </row>
    <row r="12" spans="2:12">
      <c r="B12" s="133">
        <v>1981</v>
      </c>
      <c r="C12" s="139">
        <v>624760</v>
      </c>
      <c r="D12" s="35">
        <v>2353849</v>
      </c>
      <c r="E12" s="131">
        <v>602442</v>
      </c>
    </row>
    <row r="13" spans="2:12">
      <c r="B13" s="138">
        <v>1991</v>
      </c>
      <c r="C13" s="134">
        <v>435621</v>
      </c>
      <c r="D13" s="33">
        <v>2404539</v>
      </c>
      <c r="E13" s="131">
        <v>689786</v>
      </c>
    </row>
    <row r="14" spans="2:12">
      <c r="B14" s="138">
        <v>2001</v>
      </c>
      <c r="C14" s="134">
        <v>408610</v>
      </c>
      <c r="D14" s="33">
        <v>2303449</v>
      </c>
      <c r="E14" s="131">
        <v>785747</v>
      </c>
    </row>
    <row r="15" spans="2:12">
      <c r="B15" s="138">
        <v>2011</v>
      </c>
      <c r="C15" s="134">
        <v>469738</v>
      </c>
      <c r="D15" s="33">
        <v>2322484</v>
      </c>
      <c r="E15" s="131">
        <v>879980</v>
      </c>
      <c r="G15" s="18" t="s">
        <v>3</v>
      </c>
    </row>
    <row r="16" spans="2:12">
      <c r="B16" s="138">
        <v>2021</v>
      </c>
      <c r="C16" s="134">
        <v>434367</v>
      </c>
      <c r="D16" s="33">
        <v>2273593</v>
      </c>
      <c r="E16" s="131">
        <v>955231</v>
      </c>
      <c r="G16" s="17"/>
    </row>
    <row r="17" spans="2:19">
      <c r="B17" s="138">
        <v>2024</v>
      </c>
      <c r="C17" s="134">
        <v>403512</v>
      </c>
      <c r="D17" s="33">
        <v>2275630</v>
      </c>
      <c r="E17" s="131">
        <v>978574</v>
      </c>
    </row>
    <row r="21" spans="2:19">
      <c r="C21"/>
      <c r="D21"/>
      <c r="E21"/>
    </row>
    <row r="22" spans="2:19">
      <c r="C22"/>
      <c r="D22" s="136"/>
      <c r="E22" s="136"/>
      <c r="F22" s="136"/>
      <c r="G22" s="136"/>
      <c r="H22" s="136"/>
      <c r="I22" s="136"/>
      <c r="J22" s="137"/>
      <c r="R22" s="140"/>
      <c r="S22" s="140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0"/>
  <sheetViews>
    <sheetView topLeftCell="E1" zoomScale="85" zoomScaleNormal="85" workbookViewId="0">
      <selection activeCell="V34" sqref="V34"/>
    </sheetView>
  </sheetViews>
  <sheetFormatPr defaultRowHeight="14.4"/>
  <cols>
    <col min="13" max="13" width="3.88671875" customWidth="1"/>
  </cols>
  <sheetData>
    <row r="2" spans="1:27">
      <c r="A2" s="21" t="s">
        <v>6</v>
      </c>
      <c r="B2" s="21"/>
      <c r="C2" s="21">
        <v>1881</v>
      </c>
      <c r="D2" s="21"/>
      <c r="E2" s="21"/>
      <c r="F2" s="21"/>
      <c r="G2" s="21">
        <v>1951</v>
      </c>
      <c r="H2" s="21"/>
      <c r="I2" s="21"/>
      <c r="J2" s="21"/>
      <c r="K2" s="21">
        <v>2024</v>
      </c>
      <c r="L2" s="21"/>
      <c r="O2" s="54" t="s">
        <v>243</v>
      </c>
    </row>
    <row r="3" spans="1:27">
      <c r="A3" s="31"/>
      <c r="B3" s="31" t="s">
        <v>119</v>
      </c>
      <c r="C3" s="31" t="s">
        <v>120</v>
      </c>
      <c r="D3" s="31" t="s">
        <v>121</v>
      </c>
      <c r="E3" s="21"/>
      <c r="F3" s="31" t="s">
        <v>119</v>
      </c>
      <c r="G3" s="31" t="s">
        <v>120</v>
      </c>
      <c r="H3" s="31" t="s">
        <v>121</v>
      </c>
      <c r="I3" s="21"/>
      <c r="J3" s="31" t="s">
        <v>119</v>
      </c>
      <c r="K3" s="31" t="s">
        <v>120</v>
      </c>
      <c r="L3" s="31" t="s">
        <v>121</v>
      </c>
    </row>
    <row r="4" spans="1:27">
      <c r="A4" s="31" t="s">
        <v>122</v>
      </c>
      <c r="B4" s="31">
        <v>128143</v>
      </c>
      <c r="C4" s="31">
        <v>124512</v>
      </c>
      <c r="D4" s="31">
        <v>252655</v>
      </c>
      <c r="E4" s="21"/>
      <c r="F4" s="31">
        <v>89365</v>
      </c>
      <c r="G4" s="31">
        <v>85188</v>
      </c>
      <c r="H4" s="31">
        <v>174553</v>
      </c>
      <c r="I4" s="21"/>
      <c r="J4" s="31">
        <v>56863</v>
      </c>
      <c r="K4" s="31">
        <v>53703</v>
      </c>
      <c r="L4" s="31">
        <v>110566</v>
      </c>
    </row>
    <row r="5" spans="1:27">
      <c r="A5" s="31" t="s">
        <v>123</v>
      </c>
      <c r="B5" s="31">
        <v>115987</v>
      </c>
      <c r="C5" s="31">
        <v>112303</v>
      </c>
      <c r="D5" s="31">
        <v>228290</v>
      </c>
      <c r="E5" s="21"/>
      <c r="F5" s="31">
        <v>114736</v>
      </c>
      <c r="G5" s="31">
        <v>109925</v>
      </c>
      <c r="H5" s="31">
        <v>224661</v>
      </c>
      <c r="I5" s="21"/>
      <c r="J5" s="31">
        <v>68555</v>
      </c>
      <c r="K5" s="31">
        <v>65124</v>
      </c>
      <c r="L5" s="31">
        <v>133679</v>
      </c>
      <c r="Q5" s="155" t="s">
        <v>124</v>
      </c>
      <c r="V5" s="155" t="s">
        <v>125</v>
      </c>
      <c r="AA5" s="155" t="s">
        <v>126</v>
      </c>
    </row>
    <row r="6" spans="1:27">
      <c r="A6" s="31" t="s">
        <v>127</v>
      </c>
      <c r="B6" s="31">
        <v>107558</v>
      </c>
      <c r="C6" s="31">
        <v>101827</v>
      </c>
      <c r="D6" s="31">
        <v>209385</v>
      </c>
      <c r="E6" s="21"/>
      <c r="F6" s="31">
        <v>121265</v>
      </c>
      <c r="G6" s="31">
        <v>117058</v>
      </c>
      <c r="H6" s="31">
        <v>238323</v>
      </c>
      <c r="I6" s="21"/>
      <c r="J6" s="31">
        <v>81782</v>
      </c>
      <c r="K6" s="31">
        <v>77485</v>
      </c>
      <c r="L6" s="31">
        <v>159267</v>
      </c>
    </row>
    <row r="7" spans="1:27">
      <c r="A7" s="31" t="s">
        <v>128</v>
      </c>
      <c r="B7" s="31">
        <v>105699</v>
      </c>
      <c r="C7" s="31">
        <v>108940</v>
      </c>
      <c r="D7" s="31">
        <v>214639</v>
      </c>
      <c r="E7" s="21"/>
      <c r="F7" s="31">
        <v>117195</v>
      </c>
      <c r="G7" s="31">
        <v>113839</v>
      </c>
      <c r="H7" s="31">
        <v>231034</v>
      </c>
      <c r="I7" s="21"/>
      <c r="J7" s="31">
        <v>91041</v>
      </c>
      <c r="K7" s="31">
        <v>83130</v>
      </c>
      <c r="L7" s="31">
        <v>174171</v>
      </c>
    </row>
    <row r="8" spans="1:27">
      <c r="A8" s="31" t="s">
        <v>129</v>
      </c>
      <c r="B8" s="31">
        <v>89302</v>
      </c>
      <c r="C8" s="31">
        <v>92335</v>
      </c>
      <c r="D8" s="31">
        <v>181637</v>
      </c>
      <c r="E8" s="21"/>
      <c r="F8" s="31">
        <v>126669</v>
      </c>
      <c r="G8" s="31">
        <v>123692</v>
      </c>
      <c r="H8" s="31">
        <v>250361</v>
      </c>
      <c r="I8" s="21"/>
      <c r="J8" s="31">
        <v>92336</v>
      </c>
      <c r="K8" s="31">
        <v>82152</v>
      </c>
      <c r="L8" s="31">
        <v>174488</v>
      </c>
    </row>
    <row r="9" spans="1:27">
      <c r="A9" s="31" t="s">
        <v>130</v>
      </c>
      <c r="B9" s="31">
        <v>75802</v>
      </c>
      <c r="C9" s="31">
        <v>78433</v>
      </c>
      <c r="D9" s="31">
        <v>154235</v>
      </c>
      <c r="E9" s="21"/>
      <c r="F9" s="31">
        <v>132916</v>
      </c>
      <c r="G9" s="31">
        <v>132357</v>
      </c>
      <c r="H9" s="31">
        <v>265273</v>
      </c>
      <c r="I9" s="21"/>
      <c r="J9" s="31">
        <v>93417</v>
      </c>
      <c r="K9" s="31">
        <v>82515</v>
      </c>
      <c r="L9" s="31">
        <v>175932</v>
      </c>
    </row>
    <row r="10" spans="1:27">
      <c r="A10" s="31" t="s">
        <v>131</v>
      </c>
      <c r="B10" s="31">
        <v>80453</v>
      </c>
      <c r="C10" s="31">
        <v>80064</v>
      </c>
      <c r="D10" s="31">
        <v>160517</v>
      </c>
      <c r="E10" s="21"/>
      <c r="F10" s="31">
        <v>113662</v>
      </c>
      <c r="G10" s="31">
        <v>116994</v>
      </c>
      <c r="H10" s="31">
        <v>230656</v>
      </c>
      <c r="I10" s="21"/>
      <c r="J10" s="31">
        <v>95861</v>
      </c>
      <c r="K10" s="31">
        <v>90208</v>
      </c>
      <c r="L10" s="31">
        <v>186069</v>
      </c>
    </row>
    <row r="11" spans="1:27">
      <c r="A11" s="31" t="s">
        <v>132</v>
      </c>
      <c r="B11" s="31">
        <v>70535</v>
      </c>
      <c r="C11" s="31">
        <v>69223</v>
      </c>
      <c r="D11" s="31">
        <v>139758</v>
      </c>
      <c r="E11" s="21"/>
      <c r="F11" s="31">
        <v>107173</v>
      </c>
      <c r="G11" s="31">
        <v>110324</v>
      </c>
      <c r="H11" s="31">
        <v>217497</v>
      </c>
      <c r="I11" s="21"/>
      <c r="J11" s="31">
        <v>99415</v>
      </c>
      <c r="K11" s="31">
        <v>98732</v>
      </c>
      <c r="L11" s="31">
        <v>198147</v>
      </c>
    </row>
    <row r="12" spans="1:27">
      <c r="A12" s="31" t="s">
        <v>133</v>
      </c>
      <c r="B12" s="31">
        <v>67992</v>
      </c>
      <c r="C12" s="31">
        <v>66542</v>
      </c>
      <c r="D12" s="31">
        <v>134534</v>
      </c>
      <c r="E12" s="21"/>
      <c r="F12" s="31">
        <v>124279</v>
      </c>
      <c r="G12" s="31">
        <v>126427</v>
      </c>
      <c r="H12" s="31">
        <v>250706</v>
      </c>
      <c r="I12" s="21"/>
      <c r="J12" s="31">
        <v>108898</v>
      </c>
      <c r="K12" s="31">
        <v>109560</v>
      </c>
      <c r="L12" s="31">
        <v>218458</v>
      </c>
    </row>
    <row r="13" spans="1:27">
      <c r="A13" s="31" t="s">
        <v>134</v>
      </c>
      <c r="B13" s="31">
        <v>59909</v>
      </c>
      <c r="C13" s="31">
        <v>56278</v>
      </c>
      <c r="D13" s="31">
        <v>116187</v>
      </c>
      <c r="E13" s="21"/>
      <c r="F13" s="31">
        <v>107277</v>
      </c>
      <c r="G13" s="31">
        <v>110696</v>
      </c>
      <c r="H13" s="31">
        <v>217973</v>
      </c>
      <c r="I13" s="21"/>
      <c r="J13" s="31">
        <v>129484</v>
      </c>
      <c r="K13" s="31">
        <v>133444</v>
      </c>
      <c r="L13" s="31">
        <v>262928</v>
      </c>
    </row>
    <row r="14" spans="1:27">
      <c r="A14" s="31" t="s">
        <v>135</v>
      </c>
      <c r="B14" s="31">
        <v>64464</v>
      </c>
      <c r="C14" s="31">
        <v>59172</v>
      </c>
      <c r="D14" s="31">
        <v>123636</v>
      </c>
      <c r="E14" s="21"/>
      <c r="F14" s="31">
        <v>92847</v>
      </c>
      <c r="G14" s="31">
        <v>101486</v>
      </c>
      <c r="H14" s="31">
        <v>194333</v>
      </c>
      <c r="I14" s="21"/>
      <c r="J14" s="31">
        <v>148847</v>
      </c>
      <c r="K14" s="31">
        <v>153627</v>
      </c>
      <c r="L14" s="31">
        <v>302474</v>
      </c>
    </row>
    <row r="15" spans="1:27">
      <c r="A15" s="31" t="s">
        <v>136</v>
      </c>
      <c r="B15" s="31">
        <v>47459</v>
      </c>
      <c r="C15" s="31">
        <v>43461</v>
      </c>
      <c r="D15" s="31">
        <v>90920</v>
      </c>
      <c r="E15" s="21"/>
      <c r="F15" s="31">
        <v>77347</v>
      </c>
      <c r="G15" s="31">
        <v>93157</v>
      </c>
      <c r="H15" s="31">
        <v>170504</v>
      </c>
      <c r="I15" s="21"/>
      <c r="J15" s="31">
        <v>148885</v>
      </c>
      <c r="K15" s="31">
        <v>155465</v>
      </c>
      <c r="L15" s="31">
        <v>304350</v>
      </c>
    </row>
    <row r="16" spans="1:27">
      <c r="A16" s="31" t="s">
        <v>137</v>
      </c>
      <c r="B16" s="31">
        <v>45063</v>
      </c>
      <c r="C16" s="31">
        <v>39157</v>
      </c>
      <c r="D16" s="31">
        <v>84220</v>
      </c>
      <c r="E16" s="21"/>
      <c r="F16" s="31">
        <v>70039</v>
      </c>
      <c r="G16" s="31">
        <v>83316</v>
      </c>
      <c r="H16" s="31">
        <v>153355</v>
      </c>
      <c r="I16" s="21"/>
      <c r="J16" s="31">
        <v>134908</v>
      </c>
      <c r="K16" s="31">
        <v>143705</v>
      </c>
      <c r="L16" s="31">
        <v>278613</v>
      </c>
    </row>
    <row r="17" spans="1:15">
      <c r="A17" s="31" t="s">
        <v>138</v>
      </c>
      <c r="B17" s="31">
        <v>24364</v>
      </c>
      <c r="C17" s="31">
        <v>21284</v>
      </c>
      <c r="D17" s="31">
        <v>45648</v>
      </c>
      <c r="E17" s="21"/>
      <c r="F17" s="31">
        <v>59531</v>
      </c>
      <c r="G17" s="31">
        <v>69620</v>
      </c>
      <c r="H17" s="31">
        <v>129151</v>
      </c>
      <c r="I17" s="21"/>
      <c r="J17" s="31">
        <v>112261</v>
      </c>
      <c r="K17" s="31">
        <v>123534</v>
      </c>
      <c r="L17" s="31">
        <v>235795</v>
      </c>
    </row>
    <row r="18" spans="1:15">
      <c r="A18" s="31" t="s">
        <v>139</v>
      </c>
      <c r="B18" s="31">
        <v>21097</v>
      </c>
      <c r="C18" s="31">
        <v>18061</v>
      </c>
      <c r="D18" s="31">
        <v>39158</v>
      </c>
      <c r="E18" s="21"/>
      <c r="F18" s="31">
        <v>44315</v>
      </c>
      <c r="G18" s="31">
        <v>50896</v>
      </c>
      <c r="H18" s="31">
        <v>95211</v>
      </c>
      <c r="I18" s="21"/>
      <c r="J18" s="31">
        <v>97154</v>
      </c>
      <c r="K18" s="31">
        <v>110197</v>
      </c>
      <c r="L18" s="31">
        <v>207351</v>
      </c>
    </row>
    <row r="19" spans="1:15">
      <c r="A19" s="31" t="s">
        <v>140</v>
      </c>
      <c r="B19" s="31">
        <v>10648</v>
      </c>
      <c r="C19" s="31">
        <v>8879</v>
      </c>
      <c r="D19" s="31">
        <v>19527</v>
      </c>
      <c r="E19" s="21"/>
      <c r="F19" s="31">
        <v>27314</v>
      </c>
      <c r="G19" s="31">
        <v>31564</v>
      </c>
      <c r="H19" s="31">
        <v>58878</v>
      </c>
      <c r="I19" s="21"/>
      <c r="J19" s="31">
        <v>94024</v>
      </c>
      <c r="K19" s="31">
        <v>112989</v>
      </c>
      <c r="L19" s="31">
        <v>207013</v>
      </c>
    </row>
    <row r="20" spans="1:15">
      <c r="A20" s="31" t="s">
        <v>141</v>
      </c>
      <c r="B20" s="31">
        <v>5410</v>
      </c>
      <c r="C20" s="31">
        <v>4693</v>
      </c>
      <c r="D20" s="31">
        <v>10103</v>
      </c>
      <c r="E20" s="21"/>
      <c r="F20" s="31">
        <v>12384</v>
      </c>
      <c r="G20" s="31">
        <v>15313</v>
      </c>
      <c r="H20" s="31">
        <v>27697</v>
      </c>
      <c r="I20" s="21"/>
      <c r="J20" s="31">
        <v>64588</v>
      </c>
      <c r="K20" s="31">
        <v>86943</v>
      </c>
      <c r="L20" s="31">
        <v>151531</v>
      </c>
    </row>
    <row r="21" spans="1:15">
      <c r="A21" s="31" t="s">
        <v>142</v>
      </c>
      <c r="B21" s="31">
        <v>1487</v>
      </c>
      <c r="C21" s="31">
        <v>1271</v>
      </c>
      <c r="D21" s="31">
        <v>2758</v>
      </c>
      <c r="E21" s="21"/>
      <c r="F21" s="31">
        <v>4481</v>
      </c>
      <c r="G21" s="31">
        <v>6244</v>
      </c>
      <c r="H21" s="31">
        <v>10725</v>
      </c>
      <c r="I21" s="21"/>
      <c r="J21" s="31">
        <v>44144</v>
      </c>
      <c r="K21" s="31">
        <v>68823</v>
      </c>
      <c r="L21" s="31">
        <v>112967</v>
      </c>
    </row>
    <row r="22" spans="1:15">
      <c r="A22" s="31" t="s">
        <v>143</v>
      </c>
      <c r="B22" s="31">
        <v>341</v>
      </c>
      <c r="C22" s="31">
        <v>383</v>
      </c>
      <c r="D22" s="31">
        <v>724</v>
      </c>
      <c r="E22" s="21"/>
      <c r="F22" s="31">
        <v>706</v>
      </c>
      <c r="G22" s="31">
        <v>1186</v>
      </c>
      <c r="H22" s="31">
        <v>1892</v>
      </c>
      <c r="I22" s="21"/>
      <c r="J22" s="31">
        <v>16086</v>
      </c>
      <c r="K22" s="31">
        <v>33136</v>
      </c>
      <c r="L22" s="31">
        <v>49222</v>
      </c>
    </row>
    <row r="23" spans="1:15">
      <c r="A23" s="31" t="s">
        <v>144</v>
      </c>
      <c r="B23" s="31">
        <v>71</v>
      </c>
      <c r="C23" s="31">
        <v>99</v>
      </c>
      <c r="D23" s="31">
        <v>170</v>
      </c>
      <c r="E23" s="21"/>
      <c r="F23" s="31">
        <v>77</v>
      </c>
      <c r="G23" s="31">
        <v>175</v>
      </c>
      <c r="H23" s="31">
        <v>252</v>
      </c>
      <c r="I23" s="21"/>
      <c r="J23" s="31">
        <v>3099</v>
      </c>
      <c r="K23" s="31">
        <v>9860</v>
      </c>
      <c r="L23" s="31">
        <v>12959</v>
      </c>
    </row>
    <row r="24" spans="1:15">
      <c r="A24" s="31"/>
      <c r="B24" s="31"/>
      <c r="C24" s="31"/>
      <c r="D24" s="31"/>
      <c r="E24" s="21"/>
      <c r="F24" s="21"/>
      <c r="G24" s="21"/>
      <c r="H24" s="21"/>
      <c r="I24" s="21"/>
      <c r="J24" s="31">
        <v>3405</v>
      </c>
      <c r="K24" s="31">
        <v>11290</v>
      </c>
      <c r="L24" s="31">
        <v>14695</v>
      </c>
    </row>
    <row r="25" spans="1:15">
      <c r="A25" s="31" t="s">
        <v>145</v>
      </c>
      <c r="B25" s="31">
        <v>81</v>
      </c>
      <c r="C25" s="31">
        <v>87</v>
      </c>
      <c r="D25" s="31">
        <v>168</v>
      </c>
      <c r="E25" s="21"/>
      <c r="F25" s="21"/>
      <c r="G25" s="21"/>
      <c r="H25" s="21"/>
      <c r="I25" s="21"/>
      <c r="J25" s="21"/>
      <c r="K25" s="21"/>
      <c r="L25" s="21"/>
    </row>
    <row r="26" spans="1:1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O27" s="18" t="s">
        <v>3</v>
      </c>
    </row>
    <row r="28" spans="1:1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5">
      <c r="A29" s="31"/>
      <c r="B29" s="31"/>
      <c r="C29" s="31"/>
      <c r="D29" s="21"/>
      <c r="E29" s="21"/>
      <c r="F29" s="21"/>
      <c r="G29" s="21"/>
      <c r="H29" s="21"/>
      <c r="I29" s="21"/>
      <c r="J29" s="21"/>
      <c r="K29" s="21"/>
      <c r="L29" s="21"/>
    </row>
    <row r="30" spans="1:15">
      <c r="A30" s="31"/>
      <c r="B30" s="31" t="s">
        <v>119</v>
      </c>
      <c r="C30" s="31" t="s">
        <v>120</v>
      </c>
      <c r="D30" s="21"/>
      <c r="E30" s="31"/>
      <c r="F30" s="31" t="s">
        <v>119</v>
      </c>
      <c r="G30" s="31" t="s">
        <v>120</v>
      </c>
      <c r="H30" s="21"/>
      <c r="I30" s="31"/>
      <c r="J30" s="31" t="s">
        <v>119</v>
      </c>
      <c r="K30" s="31" t="s">
        <v>120</v>
      </c>
      <c r="L30" s="21"/>
    </row>
    <row r="31" spans="1:15">
      <c r="A31" s="31" t="s">
        <v>122</v>
      </c>
      <c r="B31" s="31">
        <f>-100*B4/SUM($B$4:$C$23)</f>
        <v>-5.8017359524897216</v>
      </c>
      <c r="C31" s="31">
        <f>100*C4/SUM($B$4:$C$23)</f>
        <v>5.6373406812420512</v>
      </c>
      <c r="D31" s="21"/>
      <c r="E31" s="31" t="s">
        <v>122</v>
      </c>
      <c r="F31" s="31">
        <f>-100*F4/SUM($F$4:$G$23)</f>
        <v>-2.8432709148959523</v>
      </c>
      <c r="G31" s="31">
        <f>100*G4/SUM($F$4:$G$23)</f>
        <v>2.71037389020485</v>
      </c>
      <c r="H31" s="21"/>
      <c r="I31" s="31" t="s">
        <v>122</v>
      </c>
      <c r="J31" s="31">
        <f>-100*J4/SUM($J$4:$K$23)</f>
        <v>-1.5553422064672127</v>
      </c>
      <c r="K31" s="31">
        <f>100*K4/SUM($J$4:$K$23)</f>
        <v>1.4689084732411009</v>
      </c>
      <c r="L31" s="21"/>
    </row>
    <row r="32" spans="1:15">
      <c r="A32" s="31" t="s">
        <v>123</v>
      </c>
      <c r="B32" s="31">
        <f t="shared" ref="B32:B50" si="0">-100*B5/SUM($B$4:$C$23)</f>
        <v>-5.2513672063353072</v>
      </c>
      <c r="C32" s="31">
        <f t="shared" ref="C32:C50" si="1">100*C5/SUM($B$4:$C$23)</f>
        <v>5.084572334598481</v>
      </c>
      <c r="D32" s="21"/>
      <c r="E32" s="31" t="s">
        <v>123</v>
      </c>
      <c r="F32" s="31">
        <f t="shared" ref="F32:F50" si="2">-100*F5/SUM($F$4:$G$23)</f>
        <v>-3.650484324864343</v>
      </c>
      <c r="G32" s="31">
        <f t="shared" ref="G32:G50" si="3">100*G5/SUM($F$4:$G$23)</f>
        <v>3.4974157144288882</v>
      </c>
      <c r="H32" s="21"/>
      <c r="I32" s="31" t="s">
        <v>123</v>
      </c>
      <c r="J32" s="31">
        <f t="shared" ref="J32:J50" si="4">-100*J5/SUM($J$4:$K$23)</f>
        <v>-1.875147019403826</v>
      </c>
      <c r="K32" s="31">
        <f>100*K5/SUM($J$4:$K$23)</f>
        <v>1.7813007729801584</v>
      </c>
      <c r="L32" s="21"/>
    </row>
    <row r="33" spans="1:12">
      <c r="A33" s="31" t="s">
        <v>127</v>
      </c>
      <c r="B33" s="31">
        <f t="shared" si="0"/>
        <v>-4.8697401775976017</v>
      </c>
      <c r="C33" s="31">
        <f t="shared" si="1"/>
        <v>4.6102663964022295</v>
      </c>
      <c r="D33" s="21"/>
      <c r="E33" s="31" t="s">
        <v>127</v>
      </c>
      <c r="F33" s="31">
        <f t="shared" si="2"/>
        <v>-3.8582134783736102</v>
      </c>
      <c r="G33" s="31">
        <f t="shared" si="3"/>
        <v>3.7243619622435005</v>
      </c>
      <c r="H33" s="21"/>
      <c r="I33" s="31" t="s">
        <v>127</v>
      </c>
      <c r="J33" s="31">
        <f>-100*J6/SUM($J$4:$K$23)</f>
        <v>-2.2369378388284398</v>
      </c>
      <c r="K33" s="31">
        <f t="shared" ref="K33:K50" si="5">100*K6/SUM($J$4:$K$23)</f>
        <v>2.119404373109262</v>
      </c>
      <c r="L33" s="21"/>
    </row>
    <row r="34" spans="1:12">
      <c r="A34" s="31" t="s">
        <v>128</v>
      </c>
      <c r="B34" s="31">
        <f t="shared" si="0"/>
        <v>-4.7855730585534211</v>
      </c>
      <c r="C34" s="31">
        <f t="shared" si="1"/>
        <v>4.932310892239375</v>
      </c>
      <c r="D34" s="21"/>
      <c r="E34" s="31" t="s">
        <v>128</v>
      </c>
      <c r="F34" s="31">
        <f t="shared" si="2"/>
        <v>-3.7287208064816331</v>
      </c>
      <c r="G34" s="31">
        <f t="shared" si="3"/>
        <v>3.6219450308380274</v>
      </c>
      <c r="H34" s="21"/>
      <c r="I34" s="31" t="s">
        <v>128</v>
      </c>
      <c r="J34" s="31">
        <f t="shared" si="4"/>
        <v>-2.4901941476703922</v>
      </c>
      <c r="K34" s="31">
        <f t="shared" si="5"/>
        <v>2.2738089376856547</v>
      </c>
      <c r="L34" s="21"/>
    </row>
    <row r="35" spans="1:12">
      <c r="A35" s="31" t="s">
        <v>129</v>
      </c>
      <c r="B35" s="31">
        <f t="shared" si="0"/>
        <v>-4.043190997785576</v>
      </c>
      <c r="C35" s="31">
        <f t="shared" si="1"/>
        <v>4.180511531438615</v>
      </c>
      <c r="D35" s="21"/>
      <c r="E35" s="31" t="s">
        <v>129</v>
      </c>
      <c r="F35" s="31">
        <f t="shared" si="2"/>
        <v>-4.0301492029201071</v>
      </c>
      <c r="G35" s="31">
        <f t="shared" si="3"/>
        <v>3.9354318357892928</v>
      </c>
      <c r="H35" s="21"/>
      <c r="I35" s="31" t="s">
        <v>129</v>
      </c>
      <c r="J35" s="31">
        <f t="shared" si="4"/>
        <v>-2.5256155668247637</v>
      </c>
      <c r="K35" s="31">
        <f t="shared" si="5"/>
        <v>2.2470582443011176</v>
      </c>
      <c r="L35" s="21"/>
    </row>
    <row r="36" spans="1:12">
      <c r="A36" s="31" t="s">
        <v>130</v>
      </c>
      <c r="B36" s="31">
        <f t="shared" si="0"/>
        <v>-3.4319720052646328</v>
      </c>
      <c r="C36" s="31">
        <f t="shared" si="1"/>
        <v>3.5510917955848256</v>
      </c>
      <c r="D36" s="21"/>
      <c r="E36" s="31" t="s">
        <v>130</v>
      </c>
      <c r="F36" s="31">
        <f t="shared" si="2"/>
        <v>-4.2289061369027072</v>
      </c>
      <c r="G36" s="31">
        <f t="shared" si="3"/>
        <v>4.2111207797558725</v>
      </c>
      <c r="H36" s="21"/>
      <c r="I36" s="31" t="s">
        <v>130</v>
      </c>
      <c r="J36" s="31">
        <f t="shared" si="4"/>
        <v>-2.5551835622733168</v>
      </c>
      <c r="K36" s="31">
        <f t="shared" si="5"/>
        <v>2.2569871826432313</v>
      </c>
      <c r="L36" s="21"/>
    </row>
    <row r="37" spans="1:12">
      <c r="A37" s="31" t="s">
        <v>131</v>
      </c>
      <c r="B37" s="31">
        <f t="shared" si="0"/>
        <v>-3.6425482670583298</v>
      </c>
      <c r="C37" s="31">
        <f t="shared" si="1"/>
        <v>3.6249361049775413</v>
      </c>
      <c r="D37" s="21"/>
      <c r="E37" s="31" t="s">
        <v>131</v>
      </c>
      <c r="F37" s="31">
        <f t="shared" si="2"/>
        <v>-3.6163135313478851</v>
      </c>
      <c r="G37" s="31">
        <f t="shared" si="3"/>
        <v>3.7223257138402848</v>
      </c>
      <c r="H37" s="21"/>
      <c r="I37" s="31" t="s">
        <v>131</v>
      </c>
      <c r="J37" s="31">
        <f t="shared" si="4"/>
        <v>-2.6220329432874361</v>
      </c>
      <c r="K37" s="31">
        <f t="shared" si="5"/>
        <v>2.4674095591332557</v>
      </c>
      <c r="L37" s="21"/>
    </row>
    <row r="38" spans="1:12">
      <c r="A38" s="31" t="s">
        <v>132</v>
      </c>
      <c r="B38" s="31">
        <f t="shared" si="0"/>
        <v>-3.1935060472196102</v>
      </c>
      <c r="C38" s="31">
        <f t="shared" si="1"/>
        <v>3.1341046162427597</v>
      </c>
      <c r="D38" s="21"/>
      <c r="E38" s="31" t="s">
        <v>132</v>
      </c>
      <c r="F38" s="31">
        <f t="shared" si="2"/>
        <v>-3.4098570330906273</v>
      </c>
      <c r="G38" s="31">
        <f t="shared" si="3"/>
        <v>3.5101104505676837</v>
      </c>
      <c r="H38" s="21"/>
      <c r="I38" s="31" t="s">
        <v>132</v>
      </c>
      <c r="J38" s="31">
        <f t="shared" si="4"/>
        <v>-2.7192435407195883</v>
      </c>
      <c r="K38" s="31">
        <f t="shared" si="5"/>
        <v>2.7005618192659697</v>
      </c>
      <c r="L38" s="21"/>
    </row>
    <row r="39" spans="1:12">
      <c r="A39" s="31" t="s">
        <v>133</v>
      </c>
      <c r="B39" s="31">
        <f t="shared" si="0"/>
        <v>-3.0783704992210352</v>
      </c>
      <c r="C39" s="31">
        <f t="shared" si="1"/>
        <v>3.0127210518761931</v>
      </c>
      <c r="D39" s="21"/>
      <c r="E39" s="31" t="s">
        <v>133</v>
      </c>
      <c r="F39" s="31">
        <f t="shared" si="2"/>
        <v>-3.9541080516125335</v>
      </c>
      <c r="G39" s="31">
        <f t="shared" si="3"/>
        <v>4.0224496386454494</v>
      </c>
      <c r="H39" s="21"/>
      <c r="I39" s="31" t="s">
        <v>133</v>
      </c>
      <c r="J39" s="31">
        <f t="shared" si="4"/>
        <v>-2.9786267977395937</v>
      </c>
      <c r="K39" s="31">
        <f t="shared" si="5"/>
        <v>2.9967341178015197</v>
      </c>
      <c r="L39" s="21"/>
    </row>
    <row r="40" spans="1:12">
      <c r="A40" s="31" t="s">
        <v>134</v>
      </c>
      <c r="B40" s="31">
        <f t="shared" si="0"/>
        <v>-2.7124087868842364</v>
      </c>
      <c r="C40" s="31">
        <f t="shared" si="1"/>
        <v>2.5480135156365664</v>
      </c>
      <c r="D40" s="21"/>
      <c r="E40" s="31" t="s">
        <v>134</v>
      </c>
      <c r="F40" s="31">
        <f t="shared" si="2"/>
        <v>-3.4131659367458522</v>
      </c>
      <c r="G40" s="31">
        <f t="shared" si="3"/>
        <v>3.5219461444113729</v>
      </c>
      <c r="H40" s="21"/>
      <c r="I40" s="31" t="s">
        <v>134</v>
      </c>
      <c r="J40" s="31">
        <f t="shared" si="4"/>
        <v>-3.5417042762815991</v>
      </c>
      <c r="K40" s="31">
        <f t="shared" si="5"/>
        <v>3.650019967286473</v>
      </c>
      <c r="L40" s="21"/>
    </row>
    <row r="41" spans="1:12">
      <c r="A41" s="31" t="s">
        <v>135</v>
      </c>
      <c r="B41" s="31">
        <f t="shared" si="0"/>
        <v>-2.9186386025088953</v>
      </c>
      <c r="C41" s="31">
        <f t="shared" si="1"/>
        <v>2.6790407574406858</v>
      </c>
      <c r="D41" s="21"/>
      <c r="E41" s="31" t="s">
        <v>135</v>
      </c>
      <c r="F41" s="31">
        <f t="shared" si="2"/>
        <v>-2.9540555545833884</v>
      </c>
      <c r="G41" s="31">
        <f t="shared" si="3"/>
        <v>3.2289172726361621</v>
      </c>
      <c r="H41" s="21"/>
      <c r="I41" s="31" t="s">
        <v>135</v>
      </c>
      <c r="J41" s="31">
        <f t="shared" si="4"/>
        <v>-4.0713297118693212</v>
      </c>
      <c r="K41" s="31">
        <f t="shared" si="5"/>
        <v>4.2020744095974267</v>
      </c>
      <c r="L41" s="21"/>
    </row>
    <row r="42" spans="1:12">
      <c r="A42" s="31" t="s">
        <v>136</v>
      </c>
      <c r="B42" s="31">
        <f t="shared" si="0"/>
        <v>-2.1487290493371445</v>
      </c>
      <c r="C42" s="31">
        <f t="shared" si="1"/>
        <v>1.9677176765890902</v>
      </c>
      <c r="D42" s="21"/>
      <c r="E42" s="31" t="s">
        <v>136</v>
      </c>
      <c r="F42" s="31">
        <f t="shared" si="2"/>
        <v>-2.4609016444296676</v>
      </c>
      <c r="G42" s="31">
        <f t="shared" si="3"/>
        <v>2.9639186327864628</v>
      </c>
      <c r="H42" s="21"/>
      <c r="I42" s="31" t="s">
        <v>136</v>
      </c>
      <c r="J42" s="31">
        <f t="shared" si="4"/>
        <v>-4.072369104863812</v>
      </c>
      <c r="K42" s="31">
        <f t="shared" si="5"/>
        <v>4.2523482075941335</v>
      </c>
      <c r="L42" s="21"/>
    </row>
    <row r="43" spans="1:12">
      <c r="A43" s="31" t="s">
        <v>137</v>
      </c>
      <c r="B43" s="31">
        <f t="shared" si="0"/>
        <v>-2.0402489970349089</v>
      </c>
      <c r="C43" s="31">
        <f t="shared" si="1"/>
        <v>1.772852006677228</v>
      </c>
      <c r="D43" s="21"/>
      <c r="E43" s="31" t="s">
        <v>137</v>
      </c>
      <c r="F43" s="31">
        <f t="shared" si="2"/>
        <v>-2.2283875298875131</v>
      </c>
      <c r="G43" s="31">
        <f t="shared" si="3"/>
        <v>2.6508136244108003</v>
      </c>
      <c r="H43" s="21"/>
      <c r="I43" s="31" t="s">
        <v>137</v>
      </c>
      <c r="J43" s="31">
        <f t="shared" si="4"/>
        <v>-3.6900639500216084</v>
      </c>
      <c r="K43" s="31">
        <f t="shared" si="5"/>
        <v>3.9306834282463252</v>
      </c>
      <c r="L43" s="21"/>
    </row>
    <row r="44" spans="1:12">
      <c r="A44" s="31" t="s">
        <v>138</v>
      </c>
      <c r="B44" s="31">
        <f t="shared" si="0"/>
        <v>-1.1030918173170565</v>
      </c>
      <c r="C44" s="31">
        <f t="shared" si="1"/>
        <v>0.96364333606042651</v>
      </c>
      <c r="D44" s="21"/>
      <c r="E44" s="31" t="s">
        <v>138</v>
      </c>
      <c r="F44" s="31">
        <f t="shared" si="2"/>
        <v>-1.8940609951845906</v>
      </c>
      <c r="G44" s="31">
        <f t="shared" si="3"/>
        <v>2.2150564661227126</v>
      </c>
      <c r="H44" s="21"/>
      <c r="I44" s="31" t="s">
        <v>138</v>
      </c>
      <c r="J44" s="31">
        <f t="shared" si="4"/>
        <v>-3.0706130777520664</v>
      </c>
      <c r="K44" s="31">
        <f t="shared" si="5"/>
        <v>3.3789572153020533</v>
      </c>
      <c r="L44" s="21"/>
    </row>
    <row r="45" spans="1:12">
      <c r="A45" s="31" t="s">
        <v>139</v>
      </c>
      <c r="B45" s="31">
        <f t="shared" si="0"/>
        <v>-0.95517682112698821</v>
      </c>
      <c r="C45" s="31">
        <f t="shared" si="1"/>
        <v>0.81772046103116713</v>
      </c>
      <c r="D45" s="21"/>
      <c r="E45" s="31" t="s">
        <v>139</v>
      </c>
      <c r="F45" s="31">
        <f t="shared" si="2"/>
        <v>-1.409942937320138</v>
      </c>
      <c r="G45" s="31">
        <f t="shared" si="3"/>
        <v>1.6193265426570178</v>
      </c>
      <c r="H45" s="21"/>
      <c r="I45" s="31" t="s">
        <v>139</v>
      </c>
      <c r="J45" s="31">
        <f t="shared" si="4"/>
        <v>-2.6573996575473608</v>
      </c>
      <c r="K45" s="31">
        <f t="shared" si="5"/>
        <v>3.0141576266828594</v>
      </c>
      <c r="L45" s="21"/>
    </row>
    <row r="46" spans="1:12">
      <c r="A46" s="31" t="s">
        <v>140</v>
      </c>
      <c r="B46" s="31">
        <f t="shared" si="0"/>
        <v>-0.48209332091577811</v>
      </c>
      <c r="C46" s="31">
        <f t="shared" si="1"/>
        <v>0.40200099515507076</v>
      </c>
      <c r="D46" s="21"/>
      <c r="E46" s="31" t="s">
        <v>140</v>
      </c>
      <c r="F46" s="31">
        <f t="shared" si="2"/>
        <v>-0.8690326388347569</v>
      </c>
      <c r="G46" s="31">
        <f t="shared" si="3"/>
        <v>1.004252259360777</v>
      </c>
      <c r="H46" s="21"/>
      <c r="I46" s="31" t="s">
        <v>140</v>
      </c>
      <c r="J46" s="31">
        <f t="shared" si="4"/>
        <v>-2.5717864977379525</v>
      </c>
      <c r="K46" s="31">
        <f t="shared" si="5"/>
        <v>3.0905256593307402</v>
      </c>
      <c r="L46" s="21"/>
    </row>
    <row r="47" spans="1:12">
      <c r="A47" s="31" t="s">
        <v>141</v>
      </c>
      <c r="B47" s="31">
        <f t="shared" si="0"/>
        <v>-0.24494035181765209</v>
      </c>
      <c r="C47" s="31">
        <f t="shared" si="1"/>
        <v>0.21247783199265088</v>
      </c>
      <c r="D47" s="21"/>
      <c r="E47" s="31" t="s">
        <v>141</v>
      </c>
      <c r="F47" s="31">
        <f t="shared" si="2"/>
        <v>-0.39401406602217282</v>
      </c>
      <c r="G47" s="31">
        <f t="shared" si="3"/>
        <v>0.48720424685057595</v>
      </c>
      <c r="H47" s="21"/>
      <c r="I47" s="31" t="s">
        <v>141</v>
      </c>
      <c r="J47" s="31">
        <f t="shared" si="4"/>
        <v>-1.7666398612683878</v>
      </c>
      <c r="K47" s="31">
        <f t="shared" si="5"/>
        <v>2.3781038189486812</v>
      </c>
      <c r="L47" s="21"/>
    </row>
    <row r="48" spans="1:12">
      <c r="A48" s="31" t="s">
        <v>142</v>
      </c>
      <c r="B48" s="31">
        <f t="shared" si="0"/>
        <v>-6.7324640139158717E-2</v>
      </c>
      <c r="C48" s="31">
        <f t="shared" si="1"/>
        <v>5.7545136258823626E-2</v>
      </c>
      <c r="D48" s="21"/>
      <c r="E48" s="31" t="s">
        <v>142</v>
      </c>
      <c r="F48" s="31">
        <f t="shared" si="2"/>
        <v>-0.14256920460637568</v>
      </c>
      <c r="G48" s="31">
        <f t="shared" si="3"/>
        <v>0.19866148483869889</v>
      </c>
      <c r="H48" s="21"/>
      <c r="I48" s="31" t="s">
        <v>142</v>
      </c>
      <c r="J48" s="31">
        <f t="shared" si="4"/>
        <v>-1.2074464302321128</v>
      </c>
      <c r="K48" s="31">
        <f t="shared" si="5"/>
        <v>1.8824774752597115</v>
      </c>
      <c r="L48" s="21"/>
    </row>
    <row r="49" spans="1:12">
      <c r="A49" s="31" t="s">
        <v>143</v>
      </c>
      <c r="B49" s="31">
        <f t="shared" si="0"/>
        <v>-1.5438938996269753E-2</v>
      </c>
      <c r="C49" s="31">
        <f t="shared" si="1"/>
        <v>1.7340509195223799E-2</v>
      </c>
      <c r="D49" s="21"/>
      <c r="E49" s="31" t="s">
        <v>143</v>
      </c>
      <c r="F49" s="31">
        <f t="shared" si="2"/>
        <v>-2.2462365197969479E-2</v>
      </c>
      <c r="G49" s="31">
        <f t="shared" si="3"/>
        <v>3.7734228222084706E-2</v>
      </c>
      <c r="H49" s="21"/>
      <c r="I49" s="31" t="s">
        <v>143</v>
      </c>
      <c r="J49" s="31">
        <f t="shared" si="4"/>
        <v>-0.43999146603646627</v>
      </c>
      <c r="K49" s="31">
        <f t="shared" si="5"/>
        <v>0.90635069119634137</v>
      </c>
      <c r="L49" s="21"/>
    </row>
    <row r="50" spans="1:12">
      <c r="A50" s="31" t="s">
        <v>144</v>
      </c>
      <c r="B50" s="31">
        <f t="shared" si="0"/>
        <v>-3.214559145850887E-3</v>
      </c>
      <c r="C50" s="31">
        <f t="shared" si="1"/>
        <v>4.4822726118202505E-3</v>
      </c>
      <c r="D50" s="21"/>
      <c r="E50" s="31" t="s">
        <v>144</v>
      </c>
      <c r="F50" s="31">
        <f t="shared" si="2"/>
        <v>-2.4498613601184843E-3</v>
      </c>
      <c r="G50" s="31">
        <f t="shared" si="3"/>
        <v>5.5678667275420096E-3</v>
      </c>
      <c r="H50" s="21"/>
      <c r="I50" s="31" t="s">
        <v>144</v>
      </c>
      <c r="J50" s="31">
        <f t="shared" si="4"/>
        <v>-8.4765233945481105E-2</v>
      </c>
      <c r="K50" s="31">
        <f t="shared" si="5"/>
        <v>0.26969512962324738</v>
      </c>
      <c r="L50" s="21"/>
    </row>
  </sheetData>
  <pageMargins left="0.7" right="0.7" top="0.75" bottom="0.75" header="0.3" footer="0.3"/>
  <ignoredErrors>
    <ignoredError sqref="A6 A33 E33 I33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zoomScaleNormal="100" workbookViewId="0">
      <selection activeCell="Q27" sqref="Q27"/>
    </sheetView>
  </sheetViews>
  <sheetFormatPr defaultRowHeight="14.4"/>
  <sheetData>
    <row r="1" spans="1:13" s="144" customFormat="1" ht="13.2">
      <c r="A1" s="141"/>
      <c r="B1" s="142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3" s="144" customFormat="1">
      <c r="A2" s="156"/>
      <c r="B2" s="157" t="s">
        <v>119</v>
      </c>
      <c r="C2" s="157" t="s">
        <v>120</v>
      </c>
      <c r="D2" s="157" t="s">
        <v>146</v>
      </c>
      <c r="E2"/>
      <c r="F2" s="54" t="s">
        <v>240</v>
      </c>
      <c r="G2"/>
      <c r="H2"/>
      <c r="I2"/>
      <c r="J2"/>
      <c r="K2"/>
      <c r="L2"/>
      <c r="M2"/>
    </row>
    <row r="3" spans="1:13" s="145" customFormat="1" ht="13.2">
      <c r="A3" s="158">
        <v>1974</v>
      </c>
      <c r="B3" s="159">
        <v>71.099999999999994</v>
      </c>
      <c r="C3" s="159">
        <v>77.5</v>
      </c>
      <c r="D3" s="159">
        <v>74.2</v>
      </c>
    </row>
    <row r="4" spans="1:13">
      <c r="A4" s="47">
        <v>1975</v>
      </c>
      <c r="B4" s="159">
        <v>71.099999999999994</v>
      </c>
      <c r="C4" s="159">
        <v>77.400000000000006</v>
      </c>
      <c r="D4" s="159">
        <v>74.2</v>
      </c>
    </row>
    <row r="5" spans="1:13">
      <c r="A5" s="158">
        <v>1976</v>
      </c>
      <c r="B5" s="159">
        <v>71.400000000000006</v>
      </c>
      <c r="C5" s="159">
        <v>78</v>
      </c>
      <c r="D5" s="159">
        <v>74.599999999999994</v>
      </c>
    </row>
    <row r="6" spans="1:13">
      <c r="A6" s="47">
        <v>1977</v>
      </c>
      <c r="B6" s="159">
        <v>71.400000000000006</v>
      </c>
      <c r="C6" s="159">
        <v>78.2</v>
      </c>
      <c r="D6" s="159">
        <v>74.7</v>
      </c>
    </row>
    <row r="7" spans="1:13">
      <c r="A7" s="158">
        <v>1978</v>
      </c>
      <c r="B7" s="159">
        <v>71.7</v>
      </c>
      <c r="C7" s="159">
        <v>78.5</v>
      </c>
      <c r="D7" s="159">
        <v>75.099999999999994</v>
      </c>
    </row>
    <row r="8" spans="1:13">
      <c r="A8" s="47">
        <v>1979</v>
      </c>
      <c r="B8" s="159">
        <v>71.652000000000001</v>
      </c>
      <c r="C8" s="159">
        <v>78.787999999999997</v>
      </c>
      <c r="D8" s="159">
        <v>75.14</v>
      </c>
    </row>
    <row r="9" spans="1:13">
      <c r="A9" s="158">
        <v>1980</v>
      </c>
      <c r="B9" s="159">
        <v>71.63</v>
      </c>
      <c r="C9" s="159">
        <v>78.569000000000003</v>
      </c>
      <c r="D9" s="159">
        <v>75.021000000000001</v>
      </c>
    </row>
    <row r="10" spans="1:13">
      <c r="A10" s="47">
        <v>1981</v>
      </c>
      <c r="B10" s="159">
        <v>72.2</v>
      </c>
      <c r="C10" s="159">
        <v>78.900000000000006</v>
      </c>
      <c r="D10" s="159">
        <v>75.5</v>
      </c>
    </row>
    <row r="11" spans="1:13">
      <c r="A11" s="158">
        <v>1982</v>
      </c>
      <c r="B11" s="159">
        <v>72.495999999999995</v>
      </c>
      <c r="C11" s="159">
        <v>79.311999999999998</v>
      </c>
      <c r="D11" s="159">
        <v>75.825999999999993</v>
      </c>
    </row>
    <row r="12" spans="1:13">
      <c r="A12" s="47">
        <v>1983</v>
      </c>
      <c r="B12" s="159">
        <v>72.430000000000007</v>
      </c>
      <c r="C12" s="159">
        <v>79.176000000000002</v>
      </c>
      <c r="D12" s="159">
        <v>75.725999999999999</v>
      </c>
    </row>
    <row r="13" spans="1:13">
      <c r="A13" s="158">
        <v>1984</v>
      </c>
      <c r="B13" s="159">
        <v>73.099999999999994</v>
      </c>
      <c r="C13" s="159">
        <v>79.591999999999999</v>
      </c>
      <c r="D13" s="159">
        <v>76.272000000000006</v>
      </c>
    </row>
    <row r="14" spans="1:13">
      <c r="A14" s="47">
        <v>1985</v>
      </c>
      <c r="B14" s="159">
        <v>73</v>
      </c>
      <c r="C14" s="159">
        <v>79.599999999999994</v>
      </c>
      <c r="D14" s="159">
        <v>76.3</v>
      </c>
    </row>
    <row r="15" spans="1:13">
      <c r="A15" s="158">
        <v>1986</v>
      </c>
      <c r="B15" s="159">
        <v>73.358000000000004</v>
      </c>
      <c r="C15" s="159">
        <v>80.096000000000004</v>
      </c>
      <c r="D15" s="159">
        <v>76.650000000000006</v>
      </c>
    </row>
    <row r="16" spans="1:13">
      <c r="A16" s="47">
        <v>1987</v>
      </c>
      <c r="B16" s="159">
        <v>73.8</v>
      </c>
      <c r="C16" s="159">
        <v>80.599999999999994</v>
      </c>
      <c r="D16" s="159">
        <v>77.099999999999994</v>
      </c>
    </row>
    <row r="17" spans="1:6">
      <c r="A17" s="158">
        <v>1988</v>
      </c>
      <c r="B17" s="159">
        <v>74.233000000000004</v>
      </c>
      <c r="C17" s="159">
        <v>80.664000000000001</v>
      </c>
      <c r="D17" s="159">
        <v>77.373999999999995</v>
      </c>
    </row>
    <row r="18" spans="1:6">
      <c r="A18" s="47">
        <v>1989</v>
      </c>
      <c r="B18" s="159">
        <v>74.5</v>
      </c>
      <c r="C18" s="159">
        <v>80.900000000000006</v>
      </c>
      <c r="D18" s="159">
        <v>77.599999999999994</v>
      </c>
    </row>
    <row r="19" spans="1:6">
      <c r="A19" s="158">
        <v>1990</v>
      </c>
      <c r="B19" s="159">
        <v>74.7</v>
      </c>
      <c r="C19" s="159">
        <v>81</v>
      </c>
      <c r="D19" s="159">
        <v>77.8</v>
      </c>
      <c r="F19" s="18" t="s">
        <v>192</v>
      </c>
    </row>
    <row r="20" spans="1:6">
      <c r="A20" s="47">
        <v>1991</v>
      </c>
      <c r="B20" s="159">
        <v>74.712000000000003</v>
      </c>
      <c r="C20" s="159">
        <v>81.105999999999995</v>
      </c>
      <c r="D20" s="159">
        <v>77.834999999999994</v>
      </c>
    </row>
    <row r="21" spans="1:6">
      <c r="A21" s="158">
        <v>1992</v>
      </c>
      <c r="B21" s="159">
        <v>75.105999999999995</v>
      </c>
      <c r="C21" s="159">
        <v>81.391999999999996</v>
      </c>
      <c r="D21" s="159">
        <v>78.174999999999997</v>
      </c>
    </row>
    <row r="22" spans="1:6">
      <c r="A22" s="47">
        <v>1993</v>
      </c>
      <c r="B22" s="159">
        <v>75.2</v>
      </c>
      <c r="C22" s="159">
        <v>81.400000000000006</v>
      </c>
      <c r="D22" s="159">
        <v>78.2</v>
      </c>
    </row>
    <row r="23" spans="1:6">
      <c r="A23" s="158">
        <v>1994</v>
      </c>
      <c r="B23" s="159">
        <v>75.358000000000004</v>
      </c>
      <c r="C23" s="159">
        <v>81.488</v>
      </c>
      <c r="D23" s="159">
        <v>78.350999999999999</v>
      </c>
    </row>
    <row r="24" spans="1:6">
      <c r="A24" s="47">
        <v>1995</v>
      </c>
      <c r="B24" s="159">
        <v>75.8</v>
      </c>
      <c r="C24" s="159">
        <v>81.7</v>
      </c>
      <c r="D24" s="159">
        <v>78.7</v>
      </c>
    </row>
    <row r="25" spans="1:6">
      <c r="A25" s="158">
        <v>1996</v>
      </c>
      <c r="B25" s="159">
        <v>76</v>
      </c>
      <c r="C25" s="159">
        <v>82</v>
      </c>
      <c r="D25" s="159">
        <v>78.900000000000006</v>
      </c>
    </row>
    <row r="26" spans="1:6">
      <c r="A26" s="47">
        <v>1997</v>
      </c>
      <c r="B26" s="159">
        <v>76.3</v>
      </c>
      <c r="C26" s="159">
        <v>82</v>
      </c>
      <c r="D26" s="159">
        <v>79.099999999999994</v>
      </c>
    </row>
    <row r="27" spans="1:6">
      <c r="A27" s="158">
        <v>1998</v>
      </c>
      <c r="B27" s="159">
        <v>76.5</v>
      </c>
      <c r="C27" s="159">
        <v>82.2</v>
      </c>
      <c r="D27" s="159">
        <v>79.3</v>
      </c>
    </row>
    <row r="28" spans="1:6">
      <c r="A28" s="47">
        <v>1999</v>
      </c>
      <c r="B28" s="159">
        <v>76.900000000000006</v>
      </c>
      <c r="C28" s="159">
        <v>82.5</v>
      </c>
      <c r="D28" s="159">
        <v>79.599999999999994</v>
      </c>
    </row>
    <row r="29" spans="1:6">
      <c r="A29" s="158">
        <v>2000</v>
      </c>
      <c r="B29" s="159">
        <v>77.308000000000007</v>
      </c>
      <c r="C29" s="159">
        <v>82.897999999999996</v>
      </c>
      <c r="D29" s="159">
        <v>80.039000000000001</v>
      </c>
    </row>
    <row r="30" spans="1:6">
      <c r="A30" s="47">
        <v>2001</v>
      </c>
      <c r="B30" s="159">
        <v>77.7</v>
      </c>
      <c r="C30" s="159">
        <v>83.5</v>
      </c>
      <c r="D30" s="159">
        <v>80.599999999999994</v>
      </c>
    </row>
    <row r="31" spans="1:6">
      <c r="A31" s="158">
        <v>2002</v>
      </c>
      <c r="B31" s="159">
        <v>78.099999999999994</v>
      </c>
      <c r="C31" s="159">
        <v>83.6</v>
      </c>
      <c r="D31" s="159">
        <v>80.8</v>
      </c>
    </row>
    <row r="32" spans="1:6">
      <c r="A32" s="47">
        <v>2003</v>
      </c>
      <c r="B32" s="159">
        <v>78.2</v>
      </c>
      <c r="C32" s="159">
        <v>83.6</v>
      </c>
      <c r="D32" s="159">
        <v>80.8</v>
      </c>
    </row>
    <row r="33" spans="1:4">
      <c r="A33" s="158">
        <v>2004</v>
      </c>
      <c r="B33" s="159">
        <v>78.900000000000006</v>
      </c>
      <c r="C33" s="159">
        <v>84.3</v>
      </c>
      <c r="D33" s="159">
        <v>81.5</v>
      </c>
    </row>
    <row r="34" spans="1:4">
      <c r="A34" s="47">
        <v>2005</v>
      </c>
      <c r="B34" s="159">
        <v>79</v>
      </c>
      <c r="C34" s="159">
        <v>84.2</v>
      </c>
      <c r="D34" s="159">
        <v>81.5</v>
      </c>
    </row>
    <row r="35" spans="1:4">
      <c r="A35" s="158">
        <v>2006</v>
      </c>
      <c r="B35" s="159">
        <v>79.3</v>
      </c>
      <c r="C35" s="159">
        <v>84.6</v>
      </c>
      <c r="D35" s="159">
        <v>81.900000000000006</v>
      </c>
    </row>
    <row r="36" spans="1:4">
      <c r="A36" s="47">
        <v>2007</v>
      </c>
      <c r="B36" s="159">
        <v>79.400000000000006</v>
      </c>
      <c r="C36" s="159">
        <v>84.5</v>
      </c>
      <c r="D36" s="159">
        <v>81.900000000000006</v>
      </c>
    </row>
    <row r="37" spans="1:4">
      <c r="A37" s="158">
        <v>2008</v>
      </c>
      <c r="B37" s="159">
        <v>79.5</v>
      </c>
      <c r="C37" s="159">
        <v>84.4</v>
      </c>
      <c r="D37" s="159">
        <v>81.900000000000006</v>
      </c>
    </row>
    <row r="38" spans="1:4">
      <c r="A38" s="47">
        <v>2009</v>
      </c>
      <c r="B38" s="159">
        <v>79.8</v>
      </c>
      <c r="C38" s="159">
        <v>84.5</v>
      </c>
      <c r="D38" s="159">
        <v>82.1</v>
      </c>
    </row>
    <row r="39" spans="1:4">
      <c r="A39" s="158">
        <v>2010</v>
      </c>
      <c r="B39" s="159">
        <v>80.2</v>
      </c>
      <c r="C39" s="159">
        <v>84.9</v>
      </c>
      <c r="D39" s="159">
        <v>82.5</v>
      </c>
    </row>
    <row r="40" spans="1:4">
      <c r="A40" s="47">
        <v>2011</v>
      </c>
      <c r="B40" s="159">
        <v>80.400000000000006</v>
      </c>
      <c r="C40" s="159">
        <v>85</v>
      </c>
      <c r="D40" s="159">
        <v>82.7</v>
      </c>
    </row>
    <row r="41" spans="1:4">
      <c r="A41" s="158">
        <v>2012</v>
      </c>
      <c r="B41" s="159">
        <v>80.3</v>
      </c>
      <c r="C41" s="159">
        <v>84.9</v>
      </c>
      <c r="D41" s="159">
        <v>82.6</v>
      </c>
    </row>
    <row r="42" spans="1:4">
      <c r="A42" s="47">
        <v>2013</v>
      </c>
      <c r="B42" s="159">
        <v>80.8</v>
      </c>
      <c r="C42" s="159">
        <v>85.2</v>
      </c>
      <c r="D42" s="159">
        <v>83</v>
      </c>
    </row>
    <row r="43" spans="1:4">
      <c r="A43" s="158">
        <v>2014</v>
      </c>
      <c r="B43" s="159">
        <v>81.099999999999994</v>
      </c>
      <c r="C43" s="159">
        <v>85.5</v>
      </c>
      <c r="D43" s="159">
        <v>83.2</v>
      </c>
    </row>
    <row r="44" spans="1:4">
      <c r="A44" s="47">
        <v>2015</v>
      </c>
      <c r="B44" s="159">
        <v>80.599999999999994</v>
      </c>
      <c r="C44" s="159">
        <v>85.1</v>
      </c>
      <c r="D44" s="159">
        <v>82.8</v>
      </c>
    </row>
    <row r="45" spans="1:4">
      <c r="A45" s="158">
        <v>2016</v>
      </c>
      <c r="B45" s="159">
        <v>81.3</v>
      </c>
      <c r="C45" s="159">
        <v>85.5</v>
      </c>
      <c r="D45" s="159">
        <v>83.4</v>
      </c>
    </row>
    <row r="46" spans="1:4">
      <c r="A46" s="47">
        <v>2017</v>
      </c>
      <c r="B46" s="159">
        <v>81.3</v>
      </c>
      <c r="C46" s="159">
        <v>85.4</v>
      </c>
      <c r="D46" s="159">
        <v>83.3</v>
      </c>
    </row>
    <row r="47" spans="1:4">
      <c r="A47" s="158">
        <v>2018</v>
      </c>
      <c r="B47" s="159">
        <v>81.599999999999994</v>
      </c>
      <c r="C47" s="159">
        <v>85.6</v>
      </c>
      <c r="D47" s="159">
        <v>83.6</v>
      </c>
    </row>
    <row r="48" spans="1:4">
      <c r="A48" s="47">
        <v>2019</v>
      </c>
      <c r="B48" s="159">
        <v>81.7</v>
      </c>
      <c r="C48" s="159">
        <v>85.7</v>
      </c>
      <c r="D48" s="159">
        <v>83.6</v>
      </c>
    </row>
    <row r="49" spans="1:4">
      <c r="A49" s="158">
        <v>2020</v>
      </c>
      <c r="B49" s="159">
        <v>81.099999999999994</v>
      </c>
      <c r="C49" s="159">
        <v>85.3</v>
      </c>
      <c r="D49" s="159">
        <v>83.1</v>
      </c>
    </row>
    <row r="50" spans="1:4">
      <c r="A50" s="47">
        <v>2021</v>
      </c>
      <c r="B50" s="159">
        <v>81.2</v>
      </c>
      <c r="C50" s="159">
        <v>85.3</v>
      </c>
      <c r="D50" s="159">
        <v>83.2</v>
      </c>
    </row>
    <row r="51" spans="1:4">
      <c r="A51" s="158">
        <v>2022</v>
      </c>
      <c r="B51" s="159">
        <v>81.3</v>
      </c>
      <c r="C51" s="159">
        <v>85.4</v>
      </c>
      <c r="D51" s="159">
        <v>83.3</v>
      </c>
    </row>
    <row r="52" spans="1:4">
      <c r="A52" s="47">
        <v>2023</v>
      </c>
      <c r="B52" s="159">
        <v>81.900000000000006</v>
      </c>
      <c r="C52" s="159">
        <v>85.7</v>
      </c>
      <c r="D52" s="159">
        <v>83.8</v>
      </c>
    </row>
    <row r="53" spans="1:4">
      <c r="A53" s="158">
        <v>2024</v>
      </c>
      <c r="B53" s="159">
        <v>82.3</v>
      </c>
      <c r="C53" s="159">
        <v>85.9</v>
      </c>
      <c r="D53" s="159">
        <v>84.1</v>
      </c>
    </row>
    <row r="54" spans="1:4">
      <c r="A54" s="47">
        <v>2025</v>
      </c>
      <c r="B54" s="159">
        <v>82.5</v>
      </c>
      <c r="C54" s="159">
        <v>86.2</v>
      </c>
      <c r="D54" s="159">
        <v>84.3</v>
      </c>
    </row>
    <row r="55" spans="1:4">
      <c r="A55" s="21" t="s">
        <v>147</v>
      </c>
      <c r="B55" s="21"/>
      <c r="C55" s="21"/>
      <c r="D55" s="2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workbookViewId="0">
      <selection activeCell="F19" sqref="F19"/>
    </sheetView>
  </sheetViews>
  <sheetFormatPr defaultRowHeight="14.4"/>
  <sheetData>
    <row r="2" spans="1:6" ht="24.6">
      <c r="A2" s="31"/>
      <c r="B2" s="160" t="s">
        <v>148</v>
      </c>
      <c r="C2" s="160" t="s">
        <v>149</v>
      </c>
      <c r="F2" s="54" t="s">
        <v>241</v>
      </c>
    </row>
    <row r="3" spans="1:6">
      <c r="A3" s="31">
        <v>1952</v>
      </c>
      <c r="B3" s="31">
        <v>1.64</v>
      </c>
      <c r="C3" s="31">
        <v>28.58</v>
      </c>
    </row>
    <row r="4" spans="1:6">
      <c r="A4" s="31">
        <v>1953</v>
      </c>
      <c r="B4" s="31">
        <v>1.63</v>
      </c>
      <c r="C4" s="31">
        <v>28.58</v>
      </c>
    </row>
    <row r="5" spans="1:6">
      <c r="A5" s="31">
        <v>1954</v>
      </c>
      <c r="B5" s="31">
        <v>1.67</v>
      </c>
      <c r="C5" s="31">
        <v>28.52</v>
      </c>
    </row>
    <row r="6" spans="1:6">
      <c r="A6" s="31">
        <v>1955</v>
      </c>
      <c r="B6" s="31">
        <v>1.66</v>
      </c>
      <c r="C6" s="31">
        <v>28.54</v>
      </c>
    </row>
    <row r="7" spans="1:6">
      <c r="A7" s="31">
        <v>1956</v>
      </c>
      <c r="B7" s="31">
        <v>1.69</v>
      </c>
      <c r="C7" s="31">
        <v>28.43</v>
      </c>
    </row>
    <row r="8" spans="1:6">
      <c r="A8" s="31">
        <v>1957</v>
      </c>
      <c r="B8" s="31">
        <v>1.68</v>
      </c>
      <c r="C8" s="31">
        <v>28.43</v>
      </c>
    </row>
    <row r="9" spans="1:6">
      <c r="A9" s="31">
        <v>1958</v>
      </c>
      <c r="B9" s="31">
        <v>1.71</v>
      </c>
      <c r="C9" s="31">
        <v>28.38</v>
      </c>
    </row>
    <row r="10" spans="1:6">
      <c r="A10" s="31">
        <v>1959</v>
      </c>
      <c r="B10" s="31">
        <v>1.77</v>
      </c>
      <c r="C10" s="31">
        <v>28.4</v>
      </c>
    </row>
    <row r="11" spans="1:6">
      <c r="A11" s="31">
        <v>1960</v>
      </c>
      <c r="B11" s="31">
        <v>1.79</v>
      </c>
      <c r="C11" s="31">
        <v>28.36</v>
      </c>
    </row>
    <row r="12" spans="1:6">
      <c r="A12" s="31">
        <v>1961</v>
      </c>
      <c r="B12" s="31">
        <v>1.84</v>
      </c>
      <c r="C12" s="31">
        <v>28.28</v>
      </c>
    </row>
    <row r="13" spans="1:6">
      <c r="A13" s="31">
        <v>1962</v>
      </c>
      <c r="B13" s="31">
        <v>1.88</v>
      </c>
      <c r="C13" s="31">
        <v>28.26</v>
      </c>
    </row>
    <row r="14" spans="1:6">
      <c r="A14" s="31">
        <v>1963</v>
      </c>
      <c r="B14" s="31">
        <v>1.98</v>
      </c>
      <c r="C14" s="31">
        <v>28.09</v>
      </c>
    </row>
    <row r="15" spans="1:6">
      <c r="A15" s="31">
        <v>1964</v>
      </c>
      <c r="B15" s="31">
        <v>2.13</v>
      </c>
      <c r="C15" s="31">
        <v>28.06</v>
      </c>
    </row>
    <row r="16" spans="1:6">
      <c r="A16" s="31">
        <v>1965</v>
      </c>
      <c r="B16" s="31">
        <v>2.12</v>
      </c>
      <c r="C16" s="31">
        <v>28.01</v>
      </c>
    </row>
    <row r="17" spans="1:6">
      <c r="A17" s="31">
        <v>1966</v>
      </c>
      <c r="B17" s="31">
        <v>2.09</v>
      </c>
      <c r="C17" s="31">
        <v>28.03</v>
      </c>
    </row>
    <row r="18" spans="1:6">
      <c r="A18" s="31">
        <v>1967</v>
      </c>
      <c r="B18" s="31">
        <v>2.0099999999999998</v>
      </c>
      <c r="C18" s="31">
        <v>27.94</v>
      </c>
    </row>
    <row r="19" spans="1:6">
      <c r="A19" s="31">
        <v>1968</v>
      </c>
      <c r="B19" s="31">
        <v>1.97</v>
      </c>
      <c r="C19" s="31">
        <v>27.89</v>
      </c>
      <c r="F19" s="18" t="s">
        <v>195</v>
      </c>
    </row>
    <row r="20" spans="1:6">
      <c r="A20" s="31">
        <v>1969</v>
      </c>
      <c r="B20" s="31">
        <v>1.98</v>
      </c>
      <c r="C20" s="31">
        <v>27.95</v>
      </c>
    </row>
    <row r="21" spans="1:6">
      <c r="A21" s="31">
        <v>1970</v>
      </c>
      <c r="B21" s="31">
        <v>1.95</v>
      </c>
      <c r="C21" s="31">
        <v>27.81</v>
      </c>
    </row>
    <row r="22" spans="1:6">
      <c r="A22" s="31">
        <v>1971</v>
      </c>
      <c r="B22" s="31">
        <v>1.99</v>
      </c>
      <c r="C22" s="31">
        <v>27.74</v>
      </c>
    </row>
    <row r="23" spans="1:6">
      <c r="A23" s="31">
        <v>1972</v>
      </c>
      <c r="B23" s="31">
        <v>1.98</v>
      </c>
      <c r="C23" s="31">
        <v>27.52</v>
      </c>
    </row>
    <row r="24" spans="1:6">
      <c r="A24" s="31">
        <v>1973</v>
      </c>
      <c r="B24" s="31">
        <v>1.97</v>
      </c>
      <c r="C24" s="31">
        <v>27.46</v>
      </c>
    </row>
    <row r="25" spans="1:6">
      <c r="A25" s="31">
        <v>1974</v>
      </c>
      <c r="B25" s="31">
        <v>1.94</v>
      </c>
      <c r="C25" s="31">
        <v>27.38</v>
      </c>
    </row>
    <row r="26" spans="1:6">
      <c r="A26" s="31">
        <v>1975</v>
      </c>
      <c r="B26" s="31">
        <v>1.84</v>
      </c>
      <c r="C26" s="31">
        <v>27.24</v>
      </c>
    </row>
    <row r="27" spans="1:6">
      <c r="A27" s="31">
        <v>1976</v>
      </c>
      <c r="B27" s="31">
        <v>1.71</v>
      </c>
      <c r="C27" s="31">
        <v>27.22</v>
      </c>
    </row>
    <row r="28" spans="1:6">
      <c r="A28" s="31">
        <v>1977</v>
      </c>
      <c r="B28" s="31">
        <v>1.58</v>
      </c>
      <c r="C28" s="31">
        <v>27.19</v>
      </c>
    </row>
    <row r="29" spans="1:6">
      <c r="A29" s="31">
        <v>1978</v>
      </c>
      <c r="B29" s="31">
        <v>1.52</v>
      </c>
      <c r="C29" s="31">
        <v>27.16</v>
      </c>
    </row>
    <row r="30" spans="1:6">
      <c r="A30" s="31">
        <v>1979</v>
      </c>
      <c r="B30" s="31">
        <v>1.41</v>
      </c>
      <c r="C30" s="31">
        <v>27.26</v>
      </c>
    </row>
    <row r="31" spans="1:6">
      <c r="A31" s="31">
        <v>1980</v>
      </c>
      <c r="B31" s="31">
        <v>1.31</v>
      </c>
      <c r="C31" s="31">
        <v>27.34</v>
      </c>
    </row>
    <row r="32" spans="1:6">
      <c r="A32" s="31">
        <v>1981</v>
      </c>
      <c r="B32" s="31">
        <v>1.25</v>
      </c>
      <c r="C32" s="31">
        <v>27.45</v>
      </c>
    </row>
    <row r="33" spans="1:3">
      <c r="A33" s="31">
        <v>1982</v>
      </c>
      <c r="B33" s="31">
        <v>1.23</v>
      </c>
      <c r="C33" s="31">
        <v>27.59</v>
      </c>
    </row>
    <row r="34" spans="1:3">
      <c r="A34" s="31">
        <v>1983</v>
      </c>
      <c r="B34" s="31">
        <v>1.19</v>
      </c>
      <c r="C34" s="31">
        <v>27.85</v>
      </c>
    </row>
    <row r="35" spans="1:3">
      <c r="A35" s="31">
        <v>1984</v>
      </c>
      <c r="B35" s="31">
        <v>1.1399999999999999</v>
      </c>
      <c r="C35" s="31">
        <v>28.03</v>
      </c>
    </row>
    <row r="36" spans="1:3">
      <c r="A36" s="31">
        <v>1985</v>
      </c>
      <c r="B36" s="31">
        <v>1.1399999999999999</v>
      </c>
      <c r="C36" s="31">
        <v>28.3</v>
      </c>
    </row>
    <row r="37" spans="1:3">
      <c r="A37" s="31">
        <v>1986</v>
      </c>
      <c r="B37" s="31">
        <v>1.06</v>
      </c>
      <c r="C37" s="31">
        <v>28.53</v>
      </c>
    </row>
    <row r="38" spans="1:3">
      <c r="A38" s="31">
        <v>1987</v>
      </c>
      <c r="B38" s="31">
        <v>1.05</v>
      </c>
      <c r="C38" s="31">
        <v>28.69</v>
      </c>
    </row>
    <row r="39" spans="1:3">
      <c r="A39" s="31">
        <v>1988</v>
      </c>
      <c r="B39" s="31">
        <v>1.1000000000000001</v>
      </c>
      <c r="C39" s="31">
        <v>28.96</v>
      </c>
    </row>
    <row r="40" spans="1:3">
      <c r="A40" s="31">
        <v>1989</v>
      </c>
      <c r="B40" s="31">
        <v>1.05</v>
      </c>
      <c r="C40" s="31">
        <v>29.22</v>
      </c>
    </row>
    <row r="41" spans="1:3">
      <c r="A41" s="31">
        <v>1990</v>
      </c>
      <c r="B41" s="31">
        <v>1.08</v>
      </c>
      <c r="C41" s="31">
        <v>29.34</v>
      </c>
    </row>
    <row r="42" spans="1:3">
      <c r="A42" s="31">
        <v>1991</v>
      </c>
      <c r="B42" s="31">
        <v>1.05</v>
      </c>
      <c r="C42" s="31">
        <v>29.63</v>
      </c>
    </row>
    <row r="43" spans="1:3">
      <c r="A43" s="31">
        <v>1992</v>
      </c>
      <c r="B43" s="31">
        <v>1.05</v>
      </c>
      <c r="C43" s="31">
        <v>29.81</v>
      </c>
    </row>
    <row r="44" spans="1:3">
      <c r="A44" s="31">
        <v>1993</v>
      </c>
      <c r="B44" s="31">
        <v>1.02</v>
      </c>
      <c r="C44" s="31">
        <v>29.95</v>
      </c>
    </row>
    <row r="45" spans="1:3">
      <c r="A45" s="31">
        <v>1994</v>
      </c>
      <c r="B45" s="31">
        <v>0.99</v>
      </c>
      <c r="C45" s="31">
        <v>30.21</v>
      </c>
    </row>
    <row r="46" spans="1:3">
      <c r="A46" s="31">
        <v>1995</v>
      </c>
      <c r="B46" s="31">
        <v>0.99</v>
      </c>
      <c r="C46" s="31">
        <v>30.42</v>
      </c>
    </row>
    <row r="47" spans="1:3">
      <c r="A47" s="31">
        <v>1996</v>
      </c>
      <c r="B47" s="31">
        <v>1.01</v>
      </c>
      <c r="C47" s="31">
        <v>30.62</v>
      </c>
    </row>
    <row r="48" spans="1:3">
      <c r="A48" s="31">
        <v>1997</v>
      </c>
      <c r="B48" s="31">
        <v>1.05</v>
      </c>
      <c r="C48" s="31">
        <v>30.75</v>
      </c>
    </row>
    <row r="49" spans="1:3">
      <c r="A49" s="31">
        <v>1998</v>
      </c>
      <c r="B49" s="31">
        <v>1.05</v>
      </c>
      <c r="C49" s="31">
        <v>30.82</v>
      </c>
    </row>
    <row r="50" spans="1:3">
      <c r="A50" s="31">
        <v>1999</v>
      </c>
      <c r="B50" s="31">
        <v>1.06</v>
      </c>
      <c r="C50" s="31">
        <v>30.93</v>
      </c>
    </row>
    <row r="51" spans="1:3">
      <c r="A51" s="31">
        <v>2000</v>
      </c>
      <c r="B51" s="31">
        <v>1.1200000000000001</v>
      </c>
      <c r="C51" s="31">
        <v>30.97</v>
      </c>
    </row>
    <row r="52" spans="1:3">
      <c r="A52" s="31">
        <v>2001</v>
      </c>
      <c r="B52" s="31">
        <v>1.1299999999999999</v>
      </c>
      <c r="C52" s="31">
        <v>30.97</v>
      </c>
    </row>
    <row r="53" spans="1:3">
      <c r="A53" s="31">
        <v>2002</v>
      </c>
      <c r="B53" s="31">
        <v>1.18</v>
      </c>
      <c r="C53" s="31">
        <v>30.87</v>
      </c>
    </row>
    <row r="54" spans="1:3">
      <c r="A54" s="31">
        <v>2003</v>
      </c>
      <c r="B54" s="31">
        <v>1.1599999999999999</v>
      </c>
      <c r="C54" s="31">
        <v>31.17</v>
      </c>
    </row>
    <row r="55" spans="1:3">
      <c r="A55" s="31">
        <v>2004</v>
      </c>
      <c r="B55" s="31">
        <v>1.28</v>
      </c>
      <c r="C55" s="31">
        <v>31.02</v>
      </c>
    </row>
    <row r="56" spans="1:3">
      <c r="A56" s="31">
        <v>2005</v>
      </c>
      <c r="B56" s="31">
        <v>1.28</v>
      </c>
      <c r="C56" s="31">
        <v>31.14</v>
      </c>
    </row>
    <row r="57" spans="1:3">
      <c r="A57" s="31">
        <v>2006</v>
      </c>
      <c r="B57" s="31">
        <v>1.3</v>
      </c>
      <c r="C57" s="31">
        <v>31.17</v>
      </c>
    </row>
    <row r="58" spans="1:3">
      <c r="A58" s="31">
        <v>2007</v>
      </c>
      <c r="B58" s="31">
        <v>1.34</v>
      </c>
      <c r="C58" s="31">
        <v>31.21</v>
      </c>
    </row>
    <row r="59" spans="1:3">
      <c r="A59" s="31">
        <v>2008</v>
      </c>
      <c r="B59" s="31">
        <v>1.41</v>
      </c>
      <c r="C59" s="31">
        <v>31.22</v>
      </c>
    </row>
    <row r="60" spans="1:3">
      <c r="A60" s="31">
        <v>2009</v>
      </c>
      <c r="B60" s="31">
        <v>1.37</v>
      </c>
      <c r="C60" s="31">
        <v>31.28</v>
      </c>
    </row>
    <row r="61" spans="1:3">
      <c r="A61" s="31">
        <v>2010</v>
      </c>
      <c r="B61" s="31">
        <v>1.4</v>
      </c>
      <c r="C61" s="31">
        <v>31.45</v>
      </c>
    </row>
    <row r="62" spans="1:3">
      <c r="A62" s="31">
        <v>2011</v>
      </c>
      <c r="B62" s="31">
        <v>1.38</v>
      </c>
      <c r="C62" s="31">
        <v>31.47</v>
      </c>
    </row>
    <row r="63" spans="1:3">
      <c r="A63" s="31">
        <v>2012</v>
      </c>
      <c r="B63" s="31">
        <v>1.39</v>
      </c>
      <c r="C63" s="31">
        <v>31.54</v>
      </c>
    </row>
    <row r="64" spans="1:3">
      <c r="A64" s="31">
        <v>2013</v>
      </c>
      <c r="B64" s="31">
        <v>1.34</v>
      </c>
      <c r="C64" s="31">
        <v>31.6</v>
      </c>
    </row>
    <row r="65" spans="1:3">
      <c r="A65" s="31">
        <v>2014</v>
      </c>
      <c r="B65" s="31">
        <v>1.36</v>
      </c>
      <c r="C65" s="31">
        <v>31.67</v>
      </c>
    </row>
    <row r="66" spans="1:3">
      <c r="A66" s="31">
        <v>2015</v>
      </c>
      <c r="B66" s="31">
        <v>1.31</v>
      </c>
      <c r="C66" s="31">
        <v>31.89</v>
      </c>
    </row>
    <row r="67" spans="1:3">
      <c r="A67" s="31">
        <v>2016</v>
      </c>
      <c r="B67" s="31">
        <v>1.31</v>
      </c>
      <c r="C67" s="31">
        <v>31.88</v>
      </c>
    </row>
    <row r="68" spans="1:3">
      <c r="A68" s="31">
        <v>2017</v>
      </c>
      <c r="B68" s="31">
        <v>1.29</v>
      </c>
      <c r="C68" s="31">
        <v>32.130000000000003</v>
      </c>
    </row>
    <row r="69" spans="1:3">
      <c r="A69" s="31">
        <v>2018</v>
      </c>
      <c r="B69" s="31">
        <v>1.26</v>
      </c>
      <c r="C69" s="31">
        <v>32.15</v>
      </c>
    </row>
    <row r="70" spans="1:3">
      <c r="A70" s="31">
        <v>2019</v>
      </c>
      <c r="B70" s="31">
        <v>1.21</v>
      </c>
      <c r="C70" s="31">
        <v>32.33</v>
      </c>
    </row>
    <row r="71" spans="1:3">
      <c r="A71" s="31">
        <v>2020</v>
      </c>
      <c r="B71" s="31">
        <v>1.1599999999999999</v>
      </c>
      <c r="C71" s="31">
        <v>32.46</v>
      </c>
    </row>
    <row r="72" spans="1:3">
      <c r="A72" s="31">
        <v>2021</v>
      </c>
      <c r="B72" s="31">
        <v>1.2</v>
      </c>
      <c r="C72" s="31">
        <v>32.659999999999997</v>
      </c>
    </row>
    <row r="73" spans="1:3">
      <c r="A73" s="31">
        <v>2022</v>
      </c>
      <c r="B73" s="31">
        <v>1.1599999999999999</v>
      </c>
      <c r="C73" s="31">
        <v>32.75</v>
      </c>
    </row>
    <row r="74" spans="1:3">
      <c r="A74" s="31">
        <v>2023</v>
      </c>
      <c r="B74" s="31">
        <v>1.1200000000000001</v>
      </c>
      <c r="C74" s="31">
        <v>32.78</v>
      </c>
    </row>
    <row r="75" spans="1:3">
      <c r="A75" s="31">
        <v>2024</v>
      </c>
      <c r="B75" s="31">
        <v>1.1200000000000001</v>
      </c>
      <c r="C75" s="31">
        <v>32.85</v>
      </c>
    </row>
    <row r="76" spans="1:3">
      <c r="A76" s="31">
        <v>2025</v>
      </c>
      <c r="B76" s="31">
        <v>1.08</v>
      </c>
      <c r="C76" s="31">
        <v>33.020000000000003</v>
      </c>
    </row>
    <row r="77" spans="1:3">
      <c r="A77" s="21" t="s">
        <v>150</v>
      </c>
      <c r="B77" s="21"/>
      <c r="C77" s="21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workbookViewId="0">
      <selection activeCell="J16" sqref="J16"/>
    </sheetView>
  </sheetViews>
  <sheetFormatPr defaultRowHeight="14.4"/>
  <cols>
    <col min="1" max="1" width="7.109375" style="149" customWidth="1"/>
    <col min="2" max="9" width="9" style="149" customWidth="1"/>
    <col min="10" max="10" width="9.33203125" style="149" customWidth="1"/>
    <col min="11" max="11" width="8.88671875" style="149" customWidth="1"/>
  </cols>
  <sheetData>
    <row r="2" spans="1:13">
      <c r="A2" s="229" t="s">
        <v>151</v>
      </c>
      <c r="B2" s="231" t="s">
        <v>152</v>
      </c>
      <c r="C2" s="231"/>
      <c r="D2" s="231"/>
      <c r="E2" s="161"/>
      <c r="F2" s="231" t="s">
        <v>153</v>
      </c>
      <c r="G2" s="231"/>
      <c r="H2" s="231"/>
      <c r="I2" s="231"/>
      <c r="J2" s="232" t="s">
        <v>154</v>
      </c>
      <c r="K2" s="146"/>
    </row>
    <row r="3" spans="1:13" ht="48">
      <c r="A3" s="230"/>
      <c r="B3" s="162" t="s">
        <v>155</v>
      </c>
      <c r="C3" s="162" t="s">
        <v>156</v>
      </c>
      <c r="D3" s="162" t="s">
        <v>68</v>
      </c>
      <c r="E3" s="162"/>
      <c r="F3" s="163" t="s">
        <v>157</v>
      </c>
      <c r="G3" s="163" t="s">
        <v>62</v>
      </c>
      <c r="H3" s="163" t="s">
        <v>63</v>
      </c>
      <c r="I3" s="163" t="s">
        <v>158</v>
      </c>
      <c r="J3" s="233"/>
      <c r="K3" s="146"/>
      <c r="M3" s="54" t="s">
        <v>197</v>
      </c>
    </row>
    <row r="4" spans="1:13">
      <c r="A4" s="164">
        <v>1951</v>
      </c>
      <c r="B4" s="165">
        <v>317265</v>
      </c>
      <c r="C4" s="165">
        <v>501784</v>
      </c>
      <c r="D4" s="165">
        <v>819049</v>
      </c>
      <c r="E4" s="165"/>
      <c r="F4" s="165">
        <v>1788948</v>
      </c>
      <c r="G4" s="165">
        <v>158180</v>
      </c>
      <c r="H4" s="165">
        <v>89735</v>
      </c>
      <c r="I4" s="165">
        <v>27185</v>
      </c>
      <c r="J4" s="166">
        <v>2883097</v>
      </c>
      <c r="K4" s="147"/>
    </row>
    <row r="5" spans="1:13">
      <c r="A5" s="164">
        <v>1961</v>
      </c>
      <c r="B5" s="165">
        <v>216652</v>
      </c>
      <c r="C5" s="165">
        <v>433043</v>
      </c>
      <c r="D5" s="165">
        <v>649695</v>
      </c>
      <c r="E5" s="165"/>
      <c r="F5" s="165">
        <v>1973108</v>
      </c>
      <c r="G5" s="165">
        <v>263354</v>
      </c>
      <c r="H5" s="165">
        <v>117919</v>
      </c>
      <c r="I5" s="165">
        <v>36901</v>
      </c>
      <c r="J5" s="166">
        <v>3040977</v>
      </c>
      <c r="K5" s="147"/>
      <c r="M5" s="148"/>
    </row>
    <row r="6" spans="1:13">
      <c r="A6" s="164">
        <v>1971</v>
      </c>
      <c r="B6" s="167">
        <v>133856</v>
      </c>
      <c r="C6" s="167">
        <v>835853</v>
      </c>
      <c r="D6" s="167">
        <v>969709</v>
      </c>
      <c r="E6" s="167"/>
      <c r="F6" s="167">
        <v>1531293</v>
      </c>
      <c r="G6" s="167">
        <v>431582</v>
      </c>
      <c r="H6" s="167">
        <v>211488</v>
      </c>
      <c r="I6" s="167">
        <v>53833</v>
      </c>
      <c r="J6" s="168">
        <v>3197905</v>
      </c>
      <c r="K6" s="147"/>
    </row>
    <row r="7" spans="1:13">
      <c r="A7" s="164">
        <v>1981</v>
      </c>
      <c r="B7" s="167">
        <v>75577</v>
      </c>
      <c r="C7" s="167">
        <v>609430</v>
      </c>
      <c r="D7" s="167">
        <v>685007</v>
      </c>
      <c r="E7" s="167"/>
      <c r="F7" s="167">
        <v>1467796</v>
      </c>
      <c r="G7" s="167">
        <v>743061</v>
      </c>
      <c r="H7" s="167">
        <v>386770</v>
      </c>
      <c r="I7" s="167">
        <v>94889</v>
      </c>
      <c r="J7" s="168">
        <v>3377523</v>
      </c>
      <c r="K7" s="147"/>
    </row>
    <row r="8" spans="1:13">
      <c r="A8" s="164">
        <v>1991</v>
      </c>
      <c r="B8" s="168">
        <v>42913</v>
      </c>
      <c r="C8" s="168">
        <v>383603</v>
      </c>
      <c r="D8" s="168">
        <v>426516</v>
      </c>
      <c r="E8" s="168"/>
      <c r="F8" s="168">
        <v>1227574</v>
      </c>
      <c r="G8" s="168">
        <v>960561</v>
      </c>
      <c r="H8" s="168">
        <v>631172</v>
      </c>
      <c r="I8" s="168">
        <v>127947</v>
      </c>
      <c r="J8" s="168">
        <v>3373770</v>
      </c>
      <c r="K8" s="147"/>
    </row>
    <row r="9" spans="1:13">
      <c r="A9" s="164">
        <v>2001</v>
      </c>
      <c r="B9" s="168">
        <v>26701</v>
      </c>
      <c r="C9" s="168">
        <v>294097</v>
      </c>
      <c r="D9" s="168">
        <v>320798</v>
      </c>
      <c r="E9" s="168"/>
      <c r="F9" s="168">
        <v>962368</v>
      </c>
      <c r="G9" s="168">
        <v>953351</v>
      </c>
      <c r="H9" s="168">
        <v>846438</v>
      </c>
      <c r="I9" s="168">
        <v>252161</v>
      </c>
      <c r="J9" s="168">
        <v>3335116</v>
      </c>
      <c r="K9" s="147"/>
    </row>
    <row r="10" spans="1:13">
      <c r="A10" s="164">
        <v>2011</v>
      </c>
      <c r="B10" s="168">
        <v>21608</v>
      </c>
      <c r="C10" s="168">
        <v>250296</v>
      </c>
      <c r="D10" s="168">
        <v>271904</v>
      </c>
      <c r="E10" s="168"/>
      <c r="F10" s="168">
        <v>776175</v>
      </c>
      <c r="G10" s="168">
        <v>998039</v>
      </c>
      <c r="H10" s="168">
        <v>1034127</v>
      </c>
      <c r="I10" s="168">
        <v>400826</v>
      </c>
      <c r="J10" s="168">
        <v>3481071</v>
      </c>
      <c r="K10" s="147"/>
    </row>
    <row r="11" spans="1:13">
      <c r="A11" s="164">
        <v>2021</v>
      </c>
      <c r="B11" s="167">
        <v>15140</v>
      </c>
      <c r="C11" s="167">
        <v>117754</v>
      </c>
      <c r="D11" s="167">
        <v>132894</v>
      </c>
      <c r="E11" s="167"/>
      <c r="F11" s="167">
        <v>552031</v>
      </c>
      <c r="G11" s="167">
        <v>994923</v>
      </c>
      <c r="H11" s="125">
        <v>1213837</v>
      </c>
      <c r="I11" s="125">
        <v>533812</v>
      </c>
      <c r="J11" s="167">
        <v>3427497</v>
      </c>
      <c r="K11" s="147"/>
    </row>
    <row r="12" spans="1:13">
      <c r="A12" s="169">
        <v>2024</v>
      </c>
      <c r="B12" s="170">
        <v>15714</v>
      </c>
      <c r="C12" s="170">
        <v>109127</v>
      </c>
      <c r="D12" s="170">
        <v>124841</v>
      </c>
      <c r="E12" s="170"/>
      <c r="F12" s="170">
        <v>479393</v>
      </c>
      <c r="G12" s="170">
        <v>1004154</v>
      </c>
      <c r="H12" s="211">
        <v>1242297</v>
      </c>
      <c r="I12" s="211">
        <v>591358</v>
      </c>
      <c r="J12" s="170">
        <v>3442043</v>
      </c>
      <c r="K12" s="147"/>
    </row>
    <row r="16" spans="1:13">
      <c r="M16" s="18" t="s">
        <v>159</v>
      </c>
    </row>
    <row r="17" spans="1:13">
      <c r="M17" s="189" t="s">
        <v>196</v>
      </c>
    </row>
    <row r="18" spans="1:13">
      <c r="M18" s="17"/>
    </row>
    <row r="19" spans="1:13">
      <c r="A19" s="31"/>
      <c r="B19" s="31" t="s">
        <v>155</v>
      </c>
      <c r="C19" s="31" t="s">
        <v>160</v>
      </c>
      <c r="D19" s="31" t="s">
        <v>62</v>
      </c>
      <c r="E19" s="31" t="s">
        <v>63</v>
      </c>
      <c r="F19" s="31" t="s">
        <v>64</v>
      </c>
    </row>
    <row r="20" spans="1:13">
      <c r="A20" s="171">
        <v>1951</v>
      </c>
      <c r="B20" s="172">
        <f>B4*100/$J4</f>
        <v>11.004312376586705</v>
      </c>
      <c r="C20" s="172">
        <f>(C4+F4)*100/$J4</f>
        <v>79.453865062465809</v>
      </c>
      <c r="D20" s="172">
        <f>G4*100/$J4</f>
        <v>5.4864612602350871</v>
      </c>
      <c r="E20" s="172">
        <f>H4*100/$J4</f>
        <v>3.1124516448804878</v>
      </c>
      <c r="F20" s="172">
        <f>I4*100/$J4</f>
        <v>0.94290965583190578</v>
      </c>
    </row>
    <row r="21" spans="1:13">
      <c r="A21" s="171">
        <v>1961</v>
      </c>
      <c r="B21" s="172">
        <f t="shared" ref="B21:B28" si="0">B5*100/$J5</f>
        <v>7.1244208686879249</v>
      </c>
      <c r="C21" s="172">
        <f t="shared" ref="C21:C28" si="1">(C5+F5)*100/$J5</f>
        <v>79.124274862979888</v>
      </c>
      <c r="D21" s="172">
        <f t="shared" ref="D21:F28" si="2">G5*100/$J5</f>
        <v>8.6601773048595891</v>
      </c>
      <c r="E21" s="172">
        <f t="shared" si="2"/>
        <v>3.8776682625353627</v>
      </c>
      <c r="F21" s="172">
        <f>I5*100/$J5</f>
        <v>1.2134587009372317</v>
      </c>
    </row>
    <row r="22" spans="1:13">
      <c r="A22" s="171">
        <v>1971</v>
      </c>
      <c r="B22" s="172">
        <f t="shared" si="0"/>
        <v>4.1857403518866256</v>
      </c>
      <c r="C22" s="172">
        <f t="shared" si="1"/>
        <v>74.021773629923345</v>
      </c>
      <c r="D22" s="172">
        <f t="shared" si="2"/>
        <v>13.495773013895034</v>
      </c>
      <c r="E22" s="172">
        <f t="shared" si="2"/>
        <v>6.6133296642645734</v>
      </c>
      <c r="F22" s="172">
        <f t="shared" si="2"/>
        <v>1.6833833400304261</v>
      </c>
    </row>
    <row r="23" spans="1:13">
      <c r="A23" s="171">
        <v>1981</v>
      </c>
      <c r="B23" s="172">
        <f t="shared" si="0"/>
        <v>2.2376457540037475</v>
      </c>
      <c r="C23" s="172">
        <f t="shared" si="1"/>
        <v>61.501461277983893</v>
      </c>
      <c r="D23" s="172">
        <f t="shared" si="2"/>
        <v>22.000175868528505</v>
      </c>
      <c r="E23" s="172">
        <f t="shared" si="2"/>
        <v>11.451291375365912</v>
      </c>
      <c r="F23" s="172">
        <f t="shared" si="2"/>
        <v>2.8094257241179408</v>
      </c>
    </row>
    <row r="24" spans="1:13">
      <c r="A24" s="171">
        <v>1991</v>
      </c>
      <c r="B24" s="172">
        <f t="shared" si="0"/>
        <v>1.271959854999007</v>
      </c>
      <c r="C24" s="172">
        <f t="shared" si="1"/>
        <v>47.755982180172332</v>
      </c>
      <c r="D24" s="172">
        <f t="shared" si="2"/>
        <v>28.471442925866317</v>
      </c>
      <c r="E24" s="172">
        <f t="shared" si="2"/>
        <v>18.708210696046262</v>
      </c>
      <c r="F24" s="172">
        <f t="shared" si="2"/>
        <v>3.7924043429160852</v>
      </c>
    </row>
    <row r="25" spans="1:13">
      <c r="A25" s="171">
        <v>2001</v>
      </c>
      <c r="B25" s="172">
        <f t="shared" si="0"/>
        <v>0.80060183813696439</v>
      </c>
      <c r="C25" s="172">
        <f t="shared" si="1"/>
        <v>37.673802050663305</v>
      </c>
      <c r="D25" s="172">
        <f t="shared" si="2"/>
        <v>28.585242612250969</v>
      </c>
      <c r="E25" s="172">
        <f t="shared" si="2"/>
        <v>25.379567007564354</v>
      </c>
      <c r="F25" s="172">
        <f t="shared" si="2"/>
        <v>7.5607864913844081</v>
      </c>
    </row>
    <row r="26" spans="1:13">
      <c r="A26" s="171">
        <v>2011</v>
      </c>
      <c r="B26" s="172">
        <f t="shared" si="0"/>
        <v>0.6207285056811539</v>
      </c>
      <c r="C26" s="172">
        <f t="shared" si="1"/>
        <v>29.487218157860038</v>
      </c>
      <c r="D26" s="172">
        <f t="shared" si="2"/>
        <v>28.670458028577986</v>
      </c>
      <c r="E26" s="172">
        <f t="shared" si="2"/>
        <v>29.707150471794456</v>
      </c>
      <c r="F26" s="172">
        <f t="shared" si="2"/>
        <v>11.514444836086366</v>
      </c>
    </row>
    <row r="27" spans="1:13">
      <c r="A27" s="171">
        <v>2021</v>
      </c>
      <c r="B27" s="172">
        <f t="shared" si="0"/>
        <v>0.44172175788921186</v>
      </c>
      <c r="C27" s="172">
        <f t="shared" si="1"/>
        <v>19.541519657055865</v>
      </c>
      <c r="D27" s="172">
        <f t="shared" si="2"/>
        <v>29.027684050489324</v>
      </c>
      <c r="E27" s="172">
        <f t="shared" si="2"/>
        <v>35.41467724114711</v>
      </c>
      <c r="F27" s="172">
        <f t="shared" si="2"/>
        <v>15.574397293418492</v>
      </c>
    </row>
    <row r="28" spans="1:13">
      <c r="A28" s="171">
        <v>2024</v>
      </c>
      <c r="B28" s="172">
        <f t="shared" si="0"/>
        <v>0.45653119382878132</v>
      </c>
      <c r="C28" s="172">
        <f t="shared" si="1"/>
        <v>17.097985121045845</v>
      </c>
      <c r="D28" s="172">
        <f t="shared" si="2"/>
        <v>29.173197429549834</v>
      </c>
      <c r="E28" s="172">
        <f t="shared" si="2"/>
        <v>36.091850101814536</v>
      </c>
      <c r="F28" s="172">
        <f t="shared" si="2"/>
        <v>17.180436153761008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zoomScale="80" zoomScaleNormal="80" workbookViewId="0">
      <selection activeCell="K25" sqref="K25:K26"/>
    </sheetView>
  </sheetViews>
  <sheetFormatPr defaultRowHeight="14.4"/>
  <cols>
    <col min="1" max="1" width="14.88671875" customWidth="1"/>
    <col min="3" max="3" width="9.109375" customWidth="1"/>
    <col min="4" max="4" width="8.88671875" customWidth="1"/>
    <col min="5" max="5" width="9.88671875" customWidth="1"/>
    <col min="6" max="6" width="10.109375" customWidth="1"/>
    <col min="8" max="8" width="11.109375" customWidth="1"/>
    <col min="9" max="9" width="10.44140625" customWidth="1"/>
    <col min="10" max="10" width="3.88671875" customWidth="1"/>
  </cols>
  <sheetData>
    <row r="3" spans="1:11" ht="2.4" customHeight="1">
      <c r="A3" s="150"/>
      <c r="B3" s="19"/>
      <c r="C3" s="19"/>
      <c r="D3" s="19"/>
      <c r="E3" s="19"/>
      <c r="F3" s="19"/>
      <c r="G3" s="19"/>
      <c r="H3" s="19"/>
      <c r="I3" s="19"/>
    </row>
    <row r="4" spans="1:11" ht="26.1" customHeight="1">
      <c r="A4" s="31"/>
      <c r="B4" s="234" t="s">
        <v>161</v>
      </c>
      <c r="C4" s="235"/>
      <c r="D4" s="236"/>
      <c r="E4" s="91"/>
      <c r="F4" s="237" t="s">
        <v>162</v>
      </c>
      <c r="G4" s="238"/>
      <c r="H4" s="239"/>
      <c r="I4" s="174"/>
    </row>
    <row r="5" spans="1:11" ht="36">
      <c r="A5" s="175" t="s">
        <v>163</v>
      </c>
      <c r="B5" s="22" t="s">
        <v>164</v>
      </c>
      <c r="C5" s="22" t="s">
        <v>165</v>
      </c>
      <c r="D5" s="22" t="s">
        <v>166</v>
      </c>
      <c r="E5" s="22"/>
      <c r="F5" s="22" t="s">
        <v>167</v>
      </c>
      <c r="G5" s="22" t="s">
        <v>168</v>
      </c>
      <c r="H5" s="22" t="s">
        <v>165</v>
      </c>
      <c r="I5" s="176"/>
      <c r="K5" s="10" t="s">
        <v>198</v>
      </c>
    </row>
    <row r="6" spans="1:11">
      <c r="A6" s="55">
        <v>1961</v>
      </c>
      <c r="B6" s="177">
        <v>233.20699999999999</v>
      </c>
      <c r="C6" s="177">
        <v>196.11600000000001</v>
      </c>
      <c r="D6" s="177">
        <v>132.28800000000001</v>
      </c>
      <c r="E6" s="91"/>
      <c r="F6" s="178">
        <v>1297.8399999999999</v>
      </c>
      <c r="G6" s="179">
        <v>2100.54</v>
      </c>
      <c r="H6" s="179">
        <v>1796.17</v>
      </c>
      <c r="I6" s="180"/>
    </row>
    <row r="7" spans="1:11">
      <c r="A7" s="55">
        <v>1970</v>
      </c>
      <c r="B7" s="177">
        <v>179.48599999999999</v>
      </c>
      <c r="C7" s="177">
        <v>161.053</v>
      </c>
      <c r="D7" s="177">
        <v>123.72</v>
      </c>
      <c r="E7" s="181"/>
      <c r="F7" s="178">
        <v>1055.48</v>
      </c>
      <c r="G7" s="179">
        <v>1985.32</v>
      </c>
      <c r="H7" s="179">
        <v>1802.93</v>
      </c>
      <c r="I7" s="180"/>
    </row>
    <row r="8" spans="1:11">
      <c r="A8" s="55">
        <v>1982</v>
      </c>
      <c r="B8" s="177">
        <v>163.80000000000001</v>
      </c>
      <c r="C8" s="177">
        <v>149.15799999999999</v>
      </c>
      <c r="D8" s="177">
        <v>89.62</v>
      </c>
      <c r="E8" s="181"/>
      <c r="F8" s="182">
        <v>990.18</v>
      </c>
      <c r="G8" s="179">
        <v>1863.63</v>
      </c>
      <c r="H8" s="179">
        <v>1614.55</v>
      </c>
      <c r="I8" s="180"/>
    </row>
    <row r="9" spans="1:11">
      <c r="A9" s="55">
        <v>1990</v>
      </c>
      <c r="B9" s="177">
        <v>149.74100000000001</v>
      </c>
      <c r="C9" s="177">
        <v>136.374</v>
      </c>
      <c r="D9" s="177">
        <v>71.852000000000004</v>
      </c>
      <c r="E9" s="181"/>
      <c r="F9" s="182">
        <v>927.55</v>
      </c>
      <c r="G9" s="179">
        <v>1776.56</v>
      </c>
      <c r="H9" s="179">
        <v>1423.45</v>
      </c>
      <c r="I9" s="180"/>
    </row>
    <row r="10" spans="1:11">
      <c r="A10" s="55">
        <v>2000</v>
      </c>
      <c r="B10" s="183">
        <v>139.87200000000001</v>
      </c>
      <c r="C10" s="177">
        <v>123.155</v>
      </c>
      <c r="D10" s="177">
        <v>49.908999999999999</v>
      </c>
      <c r="E10" s="181"/>
      <c r="F10" s="182">
        <v>857.69</v>
      </c>
      <c r="G10" s="179">
        <v>1627.46</v>
      </c>
      <c r="H10" s="179">
        <v>1118.49</v>
      </c>
      <c r="I10" s="180"/>
    </row>
    <row r="11" spans="1:11">
      <c r="A11" s="55">
        <v>2010</v>
      </c>
      <c r="B11" s="183">
        <v>72.686000000000007</v>
      </c>
      <c r="C11" s="183">
        <v>63.606000000000002</v>
      </c>
      <c r="D11" s="183">
        <v>9.9</v>
      </c>
      <c r="E11" s="184"/>
      <c r="F11" s="182">
        <v>754.34</v>
      </c>
      <c r="G11" s="179">
        <v>1295.1199999999999</v>
      </c>
      <c r="H11" s="179">
        <v>1057.32</v>
      </c>
      <c r="I11" s="180"/>
    </row>
    <row r="12" spans="1:11">
      <c r="A12" s="55">
        <v>2020</v>
      </c>
      <c r="B12" s="177">
        <v>52.146000000000001</v>
      </c>
      <c r="C12" s="177">
        <v>42.204000000000001</v>
      </c>
      <c r="D12" s="185">
        <v>12.994</v>
      </c>
      <c r="E12" s="186"/>
      <c r="F12" s="182">
        <v>640.11</v>
      </c>
      <c r="G12" s="179">
        <v>1154.5999999999999</v>
      </c>
      <c r="H12" s="187">
        <v>829.08</v>
      </c>
      <c r="I12" s="180"/>
    </row>
    <row r="13" spans="1:11">
      <c r="A13" s="21"/>
      <c r="B13" s="21"/>
      <c r="C13" s="21"/>
      <c r="D13" s="21"/>
      <c r="E13" s="21"/>
      <c r="F13" s="21"/>
      <c r="G13" s="21"/>
      <c r="H13" s="21"/>
      <c r="I13" s="180"/>
    </row>
    <row r="14" spans="1:11">
      <c r="A14" s="21"/>
      <c r="B14" s="21"/>
      <c r="C14" s="21"/>
      <c r="D14" s="21"/>
      <c r="E14" s="21"/>
      <c r="F14" s="21"/>
      <c r="G14" s="21"/>
      <c r="H14" s="21"/>
      <c r="I14" s="180"/>
    </row>
    <row r="15" spans="1:11" ht="36">
      <c r="A15" s="175" t="s">
        <v>163</v>
      </c>
      <c r="B15" s="22" t="s">
        <v>170</v>
      </c>
      <c r="C15" s="22" t="s">
        <v>165</v>
      </c>
      <c r="D15" s="22" t="s">
        <v>166</v>
      </c>
      <c r="E15" s="175" t="s">
        <v>163</v>
      </c>
      <c r="F15" s="22" t="s">
        <v>171</v>
      </c>
      <c r="G15" s="31"/>
      <c r="H15" s="22" t="s">
        <v>172</v>
      </c>
      <c r="I15" s="22" t="s">
        <v>173</v>
      </c>
    </row>
    <row r="16" spans="1:11">
      <c r="A16" s="55">
        <v>1961</v>
      </c>
      <c r="B16" s="188">
        <v>233.20699999999999</v>
      </c>
      <c r="C16" s="188">
        <v>196.11600000000001</v>
      </c>
      <c r="D16" s="188">
        <v>132.28800000000001</v>
      </c>
      <c r="E16" s="55">
        <v>1961</v>
      </c>
      <c r="F16" s="188">
        <f>+F6</f>
        <v>1297.8399999999999</v>
      </c>
      <c r="G16" s="188">
        <f>+G6</f>
        <v>2100.54</v>
      </c>
      <c r="H16" s="173">
        <f>+G16-F16</f>
        <v>802.7</v>
      </c>
      <c r="I16" s="188">
        <f t="shared" ref="I16:I22" si="0">+H6</f>
        <v>1796.17</v>
      </c>
    </row>
    <row r="17" spans="1:11">
      <c r="A17" s="55">
        <v>1970</v>
      </c>
      <c r="B17" s="188">
        <v>179.48599999999999</v>
      </c>
      <c r="C17" s="188">
        <v>161.053</v>
      </c>
      <c r="D17" s="188">
        <v>123.72</v>
      </c>
      <c r="E17" s="55">
        <v>1970</v>
      </c>
      <c r="F17" s="188">
        <f t="shared" ref="F17:G22" si="1">+F7</f>
        <v>1055.48</v>
      </c>
      <c r="G17" s="188">
        <f t="shared" si="1"/>
        <v>1985.32</v>
      </c>
      <c r="H17" s="173">
        <f t="shared" ref="H17:H22" si="2">+G17-F17</f>
        <v>929.83999999999992</v>
      </c>
      <c r="I17" s="188">
        <f t="shared" si="0"/>
        <v>1802.93</v>
      </c>
    </row>
    <row r="18" spans="1:11">
      <c r="A18" s="55">
        <v>1982</v>
      </c>
      <c r="B18" s="188">
        <v>163.80000000000001</v>
      </c>
      <c r="C18" s="188">
        <v>149.15799999999999</v>
      </c>
      <c r="D18" s="188">
        <v>89.62</v>
      </c>
      <c r="E18" s="55">
        <v>1982</v>
      </c>
      <c r="F18" s="188">
        <f t="shared" si="1"/>
        <v>990.18</v>
      </c>
      <c r="G18" s="188">
        <f t="shared" si="1"/>
        <v>1863.63</v>
      </c>
      <c r="H18" s="173">
        <f t="shared" si="2"/>
        <v>873.45000000000016</v>
      </c>
      <c r="I18" s="188">
        <f t="shared" si="0"/>
        <v>1614.55</v>
      </c>
    </row>
    <row r="19" spans="1:11">
      <c r="A19" s="55">
        <v>1990</v>
      </c>
      <c r="B19" s="188">
        <v>149.74100000000001</v>
      </c>
      <c r="C19" s="188">
        <v>136.374</v>
      </c>
      <c r="D19" s="188">
        <v>71.852000000000004</v>
      </c>
      <c r="E19" s="55">
        <v>1990</v>
      </c>
      <c r="F19" s="188">
        <f t="shared" si="1"/>
        <v>927.55</v>
      </c>
      <c r="G19" s="188">
        <f t="shared" si="1"/>
        <v>1776.56</v>
      </c>
      <c r="H19" s="173">
        <f t="shared" si="2"/>
        <v>849.01</v>
      </c>
      <c r="I19" s="188">
        <f t="shared" si="0"/>
        <v>1423.45</v>
      </c>
    </row>
    <row r="20" spans="1:11">
      <c r="A20" s="55">
        <v>2000</v>
      </c>
      <c r="B20" s="188">
        <v>139.87200000000001</v>
      </c>
      <c r="C20" s="188">
        <v>123.155</v>
      </c>
      <c r="D20" s="188">
        <v>49.908999999999999</v>
      </c>
      <c r="E20" s="55">
        <v>2000</v>
      </c>
      <c r="F20" s="188">
        <f t="shared" si="1"/>
        <v>857.69</v>
      </c>
      <c r="G20" s="188">
        <f t="shared" si="1"/>
        <v>1627.46</v>
      </c>
      <c r="H20" s="173">
        <f t="shared" si="2"/>
        <v>769.77</v>
      </c>
      <c r="I20" s="188">
        <f t="shared" si="0"/>
        <v>1118.49</v>
      </c>
    </row>
    <row r="21" spans="1:11">
      <c r="A21" s="55">
        <v>2010</v>
      </c>
      <c r="B21" s="188">
        <v>72.686000000000007</v>
      </c>
      <c r="C21" s="188">
        <v>63.606000000000002</v>
      </c>
      <c r="D21" s="188">
        <v>9.9</v>
      </c>
      <c r="E21" s="55">
        <v>2010</v>
      </c>
      <c r="F21" s="188">
        <f t="shared" si="1"/>
        <v>754.34</v>
      </c>
      <c r="G21" s="188">
        <f t="shared" si="1"/>
        <v>1295.1199999999999</v>
      </c>
      <c r="H21" s="173">
        <f t="shared" si="2"/>
        <v>540.77999999999986</v>
      </c>
      <c r="I21" s="188">
        <f t="shared" si="0"/>
        <v>1057.32</v>
      </c>
    </row>
    <row r="22" spans="1:11">
      <c r="A22" s="55">
        <v>2020</v>
      </c>
      <c r="B22" s="188">
        <v>52.146000000000001</v>
      </c>
      <c r="C22" s="188">
        <v>42.204000000000001</v>
      </c>
      <c r="D22" s="188">
        <v>12.994</v>
      </c>
      <c r="E22" s="55">
        <v>2020</v>
      </c>
      <c r="F22" s="188">
        <f t="shared" si="1"/>
        <v>640.11</v>
      </c>
      <c r="G22" s="188">
        <f t="shared" si="1"/>
        <v>1154.5999999999999</v>
      </c>
      <c r="H22" s="173">
        <f t="shared" si="2"/>
        <v>514.4899999999999</v>
      </c>
      <c r="I22" s="188">
        <f t="shared" si="0"/>
        <v>829.08</v>
      </c>
    </row>
    <row r="23" spans="1:11">
      <c r="I23" s="151"/>
    </row>
    <row r="24" spans="1:11">
      <c r="I24" s="151"/>
      <c r="K24" s="18" t="s">
        <v>174</v>
      </c>
    </row>
    <row r="25" spans="1:11">
      <c r="I25" s="151"/>
      <c r="K25" s="189" t="s">
        <v>175</v>
      </c>
    </row>
    <row r="26" spans="1:11">
      <c r="I26" s="151"/>
      <c r="K26" s="189" t="s">
        <v>176</v>
      </c>
    </row>
    <row r="27" spans="1:11">
      <c r="I27" s="151"/>
    </row>
  </sheetData>
  <mergeCells count="2">
    <mergeCell ref="B4:D4"/>
    <mergeCell ref="F4:H4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2"/>
  <sheetViews>
    <sheetView topLeftCell="A16" zoomScaleNormal="100" workbookViewId="0">
      <selection activeCell="M51" sqref="M51"/>
    </sheetView>
  </sheetViews>
  <sheetFormatPr defaultRowHeight="14.4"/>
  <sheetData>
    <row r="1" spans="1:8">
      <c r="B1" s="136"/>
      <c r="C1" s="136"/>
      <c r="D1" s="136"/>
    </row>
    <row r="2" spans="1:8">
      <c r="A2" s="21"/>
      <c r="B2" s="198" t="s">
        <v>205</v>
      </c>
      <c r="C2" s="198"/>
      <c r="D2" s="198"/>
      <c r="H2" s="54" t="s">
        <v>242</v>
      </c>
    </row>
    <row r="3" spans="1:8">
      <c r="A3" s="31"/>
      <c r="B3" s="95" t="s">
        <v>66</v>
      </c>
      <c r="C3" s="95" t="s">
        <v>67</v>
      </c>
      <c r="D3" s="95" t="s">
        <v>68</v>
      </c>
    </row>
    <row r="4" spans="1:8">
      <c r="A4" s="204">
        <v>1977</v>
      </c>
      <c r="B4" s="205">
        <v>78.8</v>
      </c>
      <c r="C4" s="205">
        <v>33.799999999999997</v>
      </c>
      <c r="D4" s="205">
        <v>55.9</v>
      </c>
    </row>
    <row r="5" spans="1:8">
      <c r="A5" s="204">
        <v>1978</v>
      </c>
      <c r="B5" s="205">
        <v>77.7</v>
      </c>
      <c r="C5" s="205">
        <v>33.799999999999997</v>
      </c>
      <c r="D5" s="205">
        <v>55.4</v>
      </c>
    </row>
    <row r="6" spans="1:8">
      <c r="A6" s="204">
        <v>1979</v>
      </c>
      <c r="B6" s="205">
        <v>77.2</v>
      </c>
      <c r="C6" s="205">
        <v>34.5</v>
      </c>
      <c r="D6" s="205">
        <v>55.7</v>
      </c>
    </row>
    <row r="7" spans="1:8">
      <c r="A7" s="204">
        <v>1980</v>
      </c>
      <c r="B7" s="205">
        <v>77</v>
      </c>
      <c r="C7" s="205">
        <v>35.5</v>
      </c>
      <c r="D7" s="205">
        <v>56</v>
      </c>
    </row>
    <row r="8" spans="1:8">
      <c r="A8" s="206">
        <v>1981</v>
      </c>
      <c r="B8" s="205">
        <v>76.8</v>
      </c>
      <c r="C8" s="205">
        <v>37.5</v>
      </c>
      <c r="D8" s="205">
        <v>56.9</v>
      </c>
    </row>
    <row r="9" spans="1:8">
      <c r="A9" s="204">
        <v>1982</v>
      </c>
      <c r="B9" s="205">
        <v>75.5</v>
      </c>
      <c r="C9" s="205">
        <v>37.5</v>
      </c>
      <c r="D9" s="205">
        <v>56.4</v>
      </c>
    </row>
    <row r="10" spans="1:8">
      <c r="A10" s="204">
        <v>1983</v>
      </c>
      <c r="B10" s="205">
        <v>74.099999999999994</v>
      </c>
      <c r="C10" s="205">
        <v>37.4</v>
      </c>
      <c r="D10" s="205">
        <v>55.6</v>
      </c>
    </row>
    <row r="11" spans="1:8">
      <c r="A11" s="204">
        <v>1984</v>
      </c>
      <c r="B11" s="205">
        <v>72.400000000000006</v>
      </c>
      <c r="C11" s="205">
        <v>39.1</v>
      </c>
      <c r="D11" s="205">
        <v>55.5</v>
      </c>
    </row>
    <row r="12" spans="1:8">
      <c r="A12" s="204">
        <v>1985</v>
      </c>
      <c r="B12" s="205">
        <v>73.400000000000006</v>
      </c>
      <c r="C12" s="205">
        <v>38.6</v>
      </c>
      <c r="D12" s="205">
        <v>55.7</v>
      </c>
    </row>
    <row r="13" spans="1:8">
      <c r="A13" s="204">
        <v>1986</v>
      </c>
      <c r="B13" s="205">
        <v>73</v>
      </c>
      <c r="C13" s="205">
        <v>38.200000000000003</v>
      </c>
      <c r="D13" s="205">
        <v>55.4</v>
      </c>
    </row>
    <row r="14" spans="1:8">
      <c r="A14" s="204">
        <v>1987</v>
      </c>
      <c r="B14" s="205">
        <v>71.599999999999994</v>
      </c>
      <c r="C14" s="205">
        <v>38.9</v>
      </c>
      <c r="D14" s="205">
        <v>55.1</v>
      </c>
    </row>
    <row r="15" spans="1:8">
      <c r="A15" s="204">
        <v>1988</v>
      </c>
      <c r="B15" s="205">
        <v>71.900000000000006</v>
      </c>
      <c r="C15" s="205">
        <v>39.299999999999997</v>
      </c>
      <c r="D15" s="205">
        <v>55.5</v>
      </c>
    </row>
    <row r="16" spans="1:8">
      <c r="A16" s="204">
        <v>1989</v>
      </c>
      <c r="B16" s="205">
        <v>71.900000000000006</v>
      </c>
      <c r="C16" s="205">
        <v>39.299999999999997</v>
      </c>
      <c r="D16" s="205">
        <v>55.4</v>
      </c>
    </row>
    <row r="17" spans="1:24">
      <c r="A17" s="204">
        <v>1990</v>
      </c>
      <c r="B17" s="205">
        <v>71.900000000000006</v>
      </c>
      <c r="C17" s="205">
        <v>40.9</v>
      </c>
      <c r="D17" s="205">
        <v>56.2</v>
      </c>
    </row>
    <row r="18" spans="1:24">
      <c r="A18" s="206">
        <v>1991</v>
      </c>
      <c r="B18" s="205">
        <v>71.8</v>
      </c>
      <c r="C18" s="205">
        <v>42.4</v>
      </c>
      <c r="D18" s="205">
        <v>57</v>
      </c>
    </row>
    <row r="19" spans="1:24">
      <c r="A19" s="204" t="s">
        <v>206</v>
      </c>
      <c r="B19" s="205">
        <v>70.3</v>
      </c>
      <c r="C19" s="205">
        <v>42.7</v>
      </c>
      <c r="D19" s="205">
        <v>56.4</v>
      </c>
    </row>
    <row r="20" spans="1:24">
      <c r="A20" s="207">
        <v>1993</v>
      </c>
      <c r="B20" s="205">
        <v>73.599999999999994</v>
      </c>
      <c r="C20" s="205">
        <v>44</v>
      </c>
      <c r="D20" s="205">
        <v>58.6</v>
      </c>
    </row>
    <row r="21" spans="1:24">
      <c r="A21" s="207">
        <v>1994</v>
      </c>
      <c r="B21" s="205">
        <v>72.400000000000006</v>
      </c>
      <c r="C21" s="205">
        <v>44</v>
      </c>
      <c r="D21" s="205">
        <v>58.1</v>
      </c>
      <c r="H21" s="197" t="s">
        <v>207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s="207">
        <v>1995</v>
      </c>
      <c r="B22" s="205">
        <v>72.3</v>
      </c>
      <c r="C22" s="205">
        <v>45.2</v>
      </c>
      <c r="D22" s="205">
        <v>58.6</v>
      </c>
      <c r="H22" s="240" t="s">
        <v>208</v>
      </c>
      <c r="I22" s="240"/>
      <c r="J22" s="240"/>
      <c r="K22" s="240"/>
      <c r="L22" s="240"/>
      <c r="M22" s="240"/>
      <c r="N22" s="240"/>
      <c r="O22" s="241"/>
      <c r="P22" s="241"/>
      <c r="Q22" s="241"/>
      <c r="R22" s="241"/>
      <c r="S22" s="241"/>
      <c r="T22" s="241"/>
      <c r="U22" s="241"/>
      <c r="V22" s="241"/>
      <c r="W22" s="241"/>
      <c r="X22" s="241"/>
    </row>
    <row r="23" spans="1:24">
      <c r="A23" s="207">
        <v>1996</v>
      </c>
      <c r="B23" s="205">
        <v>72.3</v>
      </c>
      <c r="C23" s="205">
        <v>45.7</v>
      </c>
      <c r="D23" s="205">
        <v>58.9</v>
      </c>
    </row>
    <row r="24" spans="1:24">
      <c r="A24" s="207">
        <v>1997</v>
      </c>
      <c r="B24" s="205">
        <v>72.400000000000006</v>
      </c>
      <c r="C24" s="205">
        <v>45.8</v>
      </c>
      <c r="D24" s="205">
        <v>59</v>
      </c>
    </row>
    <row r="25" spans="1:24">
      <c r="A25" s="207">
        <v>1998</v>
      </c>
      <c r="B25" s="205">
        <v>73</v>
      </c>
      <c r="C25" s="205">
        <v>47.2</v>
      </c>
      <c r="D25" s="205">
        <v>60</v>
      </c>
    </row>
    <row r="26" spans="1:24">
      <c r="A26" s="207">
        <v>1999</v>
      </c>
      <c r="B26" s="205">
        <v>73.3</v>
      </c>
      <c r="C26" s="205">
        <v>49.2</v>
      </c>
      <c r="D26" s="205">
        <v>61.1</v>
      </c>
    </row>
    <row r="27" spans="1:24">
      <c r="A27" s="207">
        <v>2000</v>
      </c>
      <c r="B27" s="205">
        <v>74.2</v>
      </c>
      <c r="C27" s="205">
        <v>51.2</v>
      </c>
      <c r="D27" s="205">
        <v>62.6</v>
      </c>
    </row>
    <row r="28" spans="1:24">
      <c r="A28" s="208">
        <v>2001</v>
      </c>
      <c r="B28" s="205">
        <v>75.099999999999994</v>
      </c>
      <c r="C28" s="205">
        <v>52.8</v>
      </c>
      <c r="D28" s="205">
        <v>63.9</v>
      </c>
    </row>
    <row r="29" spans="1:24">
      <c r="A29" s="207">
        <v>2002</v>
      </c>
      <c r="B29" s="205">
        <v>75</v>
      </c>
      <c r="C29" s="205">
        <v>53.5</v>
      </c>
      <c r="D29" s="205">
        <v>64.2</v>
      </c>
    </row>
    <row r="30" spans="1:24">
      <c r="A30" s="207">
        <v>2003</v>
      </c>
      <c r="B30" s="205">
        <v>74.5</v>
      </c>
      <c r="C30" s="205">
        <v>53.2</v>
      </c>
      <c r="D30" s="205">
        <v>63.8</v>
      </c>
    </row>
    <row r="31" spans="1:24">
      <c r="A31" s="207" t="s">
        <v>209</v>
      </c>
      <c r="B31" s="205">
        <v>73.599999999999994</v>
      </c>
      <c r="C31" s="205">
        <v>53.1</v>
      </c>
      <c r="D31" s="205">
        <v>63.3</v>
      </c>
    </row>
    <row r="32" spans="1:24">
      <c r="A32" s="207">
        <v>2005</v>
      </c>
      <c r="B32" s="205">
        <v>73.3</v>
      </c>
      <c r="C32" s="205">
        <v>54.3</v>
      </c>
      <c r="D32" s="205">
        <v>63.7</v>
      </c>
    </row>
    <row r="33" spans="1:4">
      <c r="A33" s="207">
        <v>2006</v>
      </c>
      <c r="B33" s="205">
        <v>74.5</v>
      </c>
      <c r="C33" s="205">
        <v>55</v>
      </c>
      <c r="D33" s="205">
        <v>64.7</v>
      </c>
    </row>
    <row r="34" spans="1:4">
      <c r="A34" s="207">
        <v>2007</v>
      </c>
      <c r="B34" s="205">
        <v>73.900000000000006</v>
      </c>
      <c r="C34" s="205">
        <v>55.5</v>
      </c>
      <c r="D34" s="205">
        <v>64.7</v>
      </c>
    </row>
    <row r="35" spans="1:4">
      <c r="A35" s="207">
        <v>2008</v>
      </c>
      <c r="B35" s="205">
        <v>74.5</v>
      </c>
      <c r="C35" s="205">
        <v>56.2</v>
      </c>
      <c r="D35" s="205">
        <v>65.3</v>
      </c>
    </row>
    <row r="36" spans="1:4">
      <c r="A36" s="207">
        <v>2009</v>
      </c>
      <c r="B36" s="205">
        <v>74.099999999999994</v>
      </c>
      <c r="C36" s="205">
        <v>55.5</v>
      </c>
      <c r="D36" s="205">
        <v>64.7</v>
      </c>
    </row>
    <row r="37" spans="1:4">
      <c r="A37" s="207">
        <v>2010</v>
      </c>
      <c r="B37" s="205">
        <v>73.2</v>
      </c>
      <c r="C37" s="205">
        <v>54.4</v>
      </c>
      <c r="D37" s="205">
        <v>63.7</v>
      </c>
    </row>
    <row r="38" spans="1:4">
      <c r="A38" s="209" t="s">
        <v>210</v>
      </c>
      <c r="B38" s="205">
        <v>72.8</v>
      </c>
      <c r="C38" s="205">
        <v>54.6</v>
      </c>
      <c r="D38" s="205">
        <v>63.6</v>
      </c>
    </row>
    <row r="39" spans="1:4">
      <c r="A39" s="210" t="s">
        <v>211</v>
      </c>
      <c r="B39" s="205">
        <v>72.400000000000006</v>
      </c>
      <c r="C39" s="205">
        <v>55.3</v>
      </c>
      <c r="D39" s="205">
        <v>63.7</v>
      </c>
    </row>
    <row r="40" spans="1:4">
      <c r="A40" s="210" t="s">
        <v>212</v>
      </c>
      <c r="B40" s="205">
        <v>71.3</v>
      </c>
      <c r="C40" s="205">
        <v>56.3</v>
      </c>
      <c r="D40" s="205">
        <v>63.7</v>
      </c>
    </row>
    <row r="41" spans="1:4">
      <c r="A41" s="210" t="s">
        <v>213</v>
      </c>
      <c r="B41" s="205">
        <v>70.900000000000006</v>
      </c>
      <c r="C41" s="205">
        <v>56.9</v>
      </c>
      <c r="D41" s="205">
        <v>63.8</v>
      </c>
    </row>
    <row r="42" spans="1:4">
      <c r="A42" s="210" t="s">
        <v>214</v>
      </c>
      <c r="B42" s="205">
        <v>71.2</v>
      </c>
      <c r="C42" s="205">
        <v>58.5</v>
      </c>
      <c r="D42" s="205">
        <v>64.8</v>
      </c>
    </row>
    <row r="43" spans="1:4">
      <c r="A43" s="210" t="s">
        <v>215</v>
      </c>
      <c r="B43" s="205">
        <v>72.416103761385017</v>
      </c>
      <c r="C43" s="205">
        <v>58.396792156489461</v>
      </c>
      <c r="D43" s="205">
        <v>65.323494343455096</v>
      </c>
    </row>
    <row r="44" spans="1:4">
      <c r="A44" s="210" t="s">
        <v>216</v>
      </c>
      <c r="B44" s="205">
        <v>72.305628391975119</v>
      </c>
      <c r="C44" s="205">
        <v>59.885253488033172</v>
      </c>
      <c r="D44" s="205">
        <v>66.027383805360699</v>
      </c>
    </row>
    <row r="45" spans="1:4">
      <c r="A45" s="210" t="s">
        <v>217</v>
      </c>
      <c r="B45" s="205">
        <v>72.655311999999995</v>
      </c>
      <c r="C45" s="205">
        <v>60.444620999999998</v>
      </c>
      <c r="D45" s="205">
        <v>66.487172999999999</v>
      </c>
    </row>
    <row r="46" spans="1:4">
      <c r="A46" s="210" t="s">
        <v>218</v>
      </c>
      <c r="B46" s="205">
        <v>73.270985999999994</v>
      </c>
      <c r="C46" s="205">
        <v>60.551645999999998</v>
      </c>
      <c r="D46" s="205">
        <v>66.849732000000003</v>
      </c>
    </row>
    <row r="47" spans="1:4">
      <c r="A47" s="210" t="s">
        <v>219</v>
      </c>
      <c r="B47" s="205">
        <v>72.058834000000004</v>
      </c>
      <c r="C47" s="205">
        <v>58.675538000000003</v>
      </c>
      <c r="D47" s="205">
        <v>65.306471000000002</v>
      </c>
    </row>
    <row r="48" spans="1:4">
      <c r="A48" s="210" t="s">
        <v>220</v>
      </c>
      <c r="B48" s="205">
        <v>72.196674999999999</v>
      </c>
      <c r="C48" s="205">
        <v>59.177326999999998</v>
      </c>
      <c r="D48" s="205">
        <v>65.638396999999998</v>
      </c>
    </row>
    <row r="49" spans="1:4">
      <c r="A49" s="210" t="s">
        <v>221</v>
      </c>
      <c r="B49" s="205">
        <v>75.120490000000004</v>
      </c>
      <c r="C49" s="205">
        <v>62.145986999999998</v>
      </c>
      <c r="D49" s="205">
        <v>68.602278999999996</v>
      </c>
    </row>
    <row r="50" spans="1:4">
      <c r="A50" s="210" t="s">
        <v>222</v>
      </c>
      <c r="B50" s="205">
        <v>76.416481000000005</v>
      </c>
      <c r="C50" s="205">
        <v>62.286963</v>
      </c>
      <c r="D50" s="205">
        <v>69.331314000000006</v>
      </c>
    </row>
    <row r="51" spans="1:4">
      <c r="A51" s="210" t="s">
        <v>223</v>
      </c>
      <c r="B51" s="205">
        <v>78.092337999999998</v>
      </c>
      <c r="C51" s="205">
        <v>63.690052999999999</v>
      </c>
      <c r="D51" s="205">
        <v>70.875263000000004</v>
      </c>
    </row>
    <row r="52" spans="1:4">
      <c r="A52" s="210" t="s">
        <v>224</v>
      </c>
      <c r="B52" s="205">
        <v>76.635976999999997</v>
      </c>
      <c r="C52" s="205">
        <v>64.344863000000004</v>
      </c>
      <c r="D52" s="205">
        <v>70.492349000000004</v>
      </c>
    </row>
  </sheetData>
  <mergeCells count="1">
    <mergeCell ref="H22:X22"/>
  </mergeCells>
  <pageMargins left="0.7" right="0.7" top="0.75" bottom="0.75" header="0.3" footer="0.3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24E508-D388-4AB8-A0A8-01BECC7781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5B3BAE-2A6A-425D-ABDC-55C75D7DC325}">
  <ds:schemaRefs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f5a5868-af0a-410c-839e-8d12f9bbae36"/>
    <ds:schemaRef ds:uri="http://purl.org/dc/terms/"/>
    <ds:schemaRef ds:uri="633c7600-75e8-4485-bf3a-2b882dd4d974"/>
    <ds:schemaRef ds:uri="3a1ff754-36f3-4d66-bfea-29f5a64ff94e"/>
  </ds:schemaRefs>
</ds:datastoreItem>
</file>

<file path=customXml/itemProps3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2026-10-14T17:04:13Z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