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3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4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5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6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7.xml" ContentType="application/vnd.openxmlformats-officedocument.drawingml.chart+xml"/>
  <Override PartName="/xl/drawings/drawing21.xml" ContentType="application/vnd.openxmlformats-officedocument.drawing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0" i="48" l="1"/>
  <c r="L9" i="48"/>
  <c r="L8" i="48"/>
  <c r="L7" i="48"/>
  <c r="L6" i="48"/>
  <c r="L5" i="48"/>
  <c r="D22" i="75" l="1"/>
  <c r="C22" i="75"/>
  <c r="D21" i="75"/>
  <c r="C21" i="75"/>
  <c r="D20" i="75"/>
  <c r="C20" i="75"/>
  <c r="D19" i="75"/>
  <c r="C19" i="75"/>
  <c r="D18" i="75"/>
  <c r="C18" i="75"/>
  <c r="D17" i="75"/>
  <c r="C17" i="75"/>
  <c r="D16" i="75"/>
  <c r="C16" i="75"/>
  <c r="B17" i="75"/>
  <c r="B18" i="75"/>
  <c r="B19" i="75"/>
  <c r="B20" i="75"/>
  <c r="B21" i="75"/>
  <c r="B22" i="75"/>
  <c r="B16" i="75"/>
  <c r="I22" i="75" l="1"/>
  <c r="G22" i="75"/>
  <c r="F22" i="75"/>
  <c r="I21" i="75"/>
  <c r="G21" i="75"/>
  <c r="F21" i="75"/>
  <c r="I20" i="75"/>
  <c r="G20" i="75"/>
  <c r="F20" i="75"/>
  <c r="I19" i="75"/>
  <c r="G19" i="75"/>
  <c r="F19" i="75"/>
  <c r="I18" i="75"/>
  <c r="G18" i="75"/>
  <c r="F18" i="75"/>
  <c r="I17" i="75"/>
  <c r="G17" i="75"/>
  <c r="F17" i="75"/>
  <c r="I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H17" i="75" l="1"/>
  <c r="H16" i="75"/>
  <c r="H18" i="75"/>
  <c r="H19" i="75"/>
  <c r="H20" i="75"/>
  <c r="H21" i="75"/>
  <c r="H22" i="75"/>
  <c r="E3" i="2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<sst xmlns="http://schemas.openxmlformats.org/spreadsheetml/2006/main" count="428" uniqueCount="257">
  <si>
    <t>L'Emilia-Romagna</t>
  </si>
  <si>
    <t>FIGURA 1. POPOLAZIONE RESIDENTE IN EMILIA-ROMAGNA E IN ITALIA. ANNI 1861-2024. Valori assoluti e indici base 1861=100 (a)</t>
  </si>
  <si>
    <t>FIGURA 2. TASSO DI CRESCITA NATURALE, MIGRATORIO E TOTALE DELLA POPOLAZIONE IN EMILIA-ROMAGNA (sinistra) E CONFRONTO CON L'ITALIA (destra). ANNI 1925-2024 E MEDIA 2020-2024. Valori per 1.000 (a)</t>
  </si>
  <si>
    <t>FIGURA 3. INDICE DI VECCHIAIA IN EMILIA-ROMAGNA E IN ITALIA. ANNI 1881-2024. Valori percentuali (a)</t>
  </si>
  <si>
    <t>FIGURA 4. SPERANZA DI VITA ALLA NASCITA PER REGIONE. ANNI 1974 e 2025 (a). Valori in anni</t>
  </si>
  <si>
    <t>FIGURA 5. ANDAMENTO DEL PIL (SINISTRA) IN EMILIA-ROMAGNA E IN ITALIA, E LIVELLI DEL PIL PROCAPITE RISPETTO ALL’ITALIA NELLE REGIONI (DESTRA). ANNI 1980-2024. Numeri indice 1980=100 e italia=100, su dati in volume (a)</t>
  </si>
  <si>
    <t>FIGURA 6. POPOLAZIONE CON ALMENO 6 ANNI PER LIVELLO DI ISTRUZIONE IN EMILIA-ROMAGNA E IN ITALIA. ANNI 1951 E 2024. Valori percentuali (a)</t>
  </si>
  <si>
    <t xml:space="preserve">FIGURA 7. TASSO DI OCCUPAZIONE (15-64 ANNI) PER GENERE IN EMILIA-ROMAGNA E ITALIA. Anni 1977 e 2025. Valori percentuali (a) </t>
  </si>
  <si>
    <t>FIGURA 8. POPOLAZIONE ATTIVA IN CONDIZIONE PROFESSIONALE IN EMILIA-ROMAGNA E IN ITALIA. Anni 1861-2024 Valori percentuali (a)</t>
  </si>
  <si>
    <t>FIGURA 10. ADDETTI PER MACRO-SETTORE IN EMILIA-ROMAGNA E IN ITALIA. ANNO 2023. Composizione percentuale</t>
  </si>
  <si>
    <t>FIGURA 12. POPOLAZIONE TOTALE (sinistra) E ULTRA 65ENNE (destra) A BOLOGNA E NEGLI ALTRI COMUNI DELL'EMILIA-ROMAGNA. ANNI 1861 – 2024. Numeri indice 1861=100 e valori per 100 abitanti (a)</t>
  </si>
  <si>
    <t>FIGURA 13. POPOLAZIONE DIPLOMATA E LAUREATA A BOLOGNA E NEGLI ALTRI COMUNI DELL'EMILIA-ROMAGNA. ANNI 1951, 1991, 2024 Valori per 100 residenti di 6 anni e più (a)</t>
  </si>
  <si>
    <t>Emilia-Romagna</t>
  </si>
  <si>
    <t>Italia</t>
  </si>
  <si>
    <t>Fonte: Istat, Censimenti della popolazione</t>
  </si>
  <si>
    <t>(a) Dati ai confini dell’epoca</t>
  </si>
  <si>
    <t xml:space="preserve"> EMILIA-ROMAGNA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</si>
  <si>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</si>
  <si>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</si>
  <si>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</si>
  <si>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</si>
  <si>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</si>
  <si>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</si>
  <si>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</si>
  <si>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</si>
  <si>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</si>
  <si>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</si>
  <si>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</si>
  <si>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</si>
  <si>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</si>
  <si>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</si>
  <si>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</si>
  <si>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</si>
  <si>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</si>
  <si>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</si>
  <si>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</si>
  <si>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</si>
  <si>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</si>
  <si>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</si>
  <si>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</si>
  <si>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</si>
  <si>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</si>
  <si>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</si>
  <si>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</si>
  <si>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</si>
  <si>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</si>
  <si>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</si>
  <si>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</si>
  <si>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</si>
  <si>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</si>
  <si>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</si>
  <si>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</si>
  <si>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</si>
  <si>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</si>
  <si>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</si>
  <si>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</si>
  <si>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</si>
  <si>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</si>
  <si>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</si>
  <si>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</si>
  <si>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</si>
  <si>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</si>
  <si>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</si>
  <si>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</si>
  <si>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</si>
  <si>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</si>
  <si>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</si>
  <si>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</si>
  <si>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</si>
  <si>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</si>
  <si>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</si>
  <si>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</si>
  <si>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</si>
  <si>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</si>
  <si>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</si>
  <si>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</si>
  <si>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</si>
  <si>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</si>
  <si>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</si>
  <si>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</si>
  <si>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</si>
  <si>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</si>
  <si>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</si>
  <si>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</si>
  <si>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</si>
  <si>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Agric-ER</t>
  </si>
  <si>
    <t>Agric-ITA</t>
  </si>
  <si>
    <t>Ind-ER</t>
  </si>
  <si>
    <t>Ind-ITA</t>
  </si>
  <si>
    <t>Anni</t>
  </si>
  <si>
    <t>Servizi-Emilia-Romagna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</si>
  <si>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</si>
  <si>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</si>
  <si>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</si>
  <si>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</si>
  <si>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</si>
  <si>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</si>
  <si>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</si>
  <si>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</si>
  <si>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</si>
  <si>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</si>
  <si>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</si>
  <si>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</si>
  <si>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</si>
  <si>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</si>
  <si>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</si>
  <si>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</si>
  <si>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</si>
  <si>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</si>
  <si>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</si>
  <si>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</si>
  <si>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</si>
  <si>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Bologna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</si>
  <si>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</si>
  <si>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</si>
  <si>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</si>
  <si>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</si>
  <si>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</si>
  <si>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</si>
  <si>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</si>
  <si>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</si>
  <si>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</si>
  <si>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</si>
  <si>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</si>
  <si>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</si>
  <si>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Analfabeti</t>
  </si>
  <si>
    <t>Alfabeti 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</si>
  <si>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</si>
  <si>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</si>
  <si>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</si>
  <si>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</si>
  <si>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</si>
  <si>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</si>
  <si>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</si>
  <si>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</si>
  <si>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</si>
  <si>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</si>
  <si>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</si>
  <si>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</si>
  <si>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</si>
  <si>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</si>
  <si>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</si>
  <si>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</si>
  <si>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</si>
  <si>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</si>
  <si>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</si>
  <si>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</si>
  <si>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</si>
  <si>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</si>
  <si>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</si>
  <si>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</si>
  <si>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</si>
  <si>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</si>
  <si>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</si>
  <si>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</si>
  <si>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</si>
  <si>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</si>
  <si>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</si>
  <si>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</si>
  <si>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</si>
  <si>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</si>
  <si>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</si>
  <si>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</si>
  <si>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</si>
  <si>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</si>
  <si>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</si>
  <si>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</si>
  <si>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</si>
  <si>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</si>
  <si>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</si>
  <si>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</si>
  <si>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</si>
  <si>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</si>
  <si>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</si>
  <si>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</si>
  <si>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</si>
  <si>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EMILIA ROMAGNA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</si>
  <si>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</si>
  <si>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</si>
  <si>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</si>
  <si>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</si>
  <si>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</si>
  <si>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</si>
  <si>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</si>
  <si>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App_1</t>
  </si>
  <si>
    <t>App_2</t>
  </si>
  <si>
    <t>App_3</t>
  </si>
  <si>
    <t>App_4</t>
  </si>
  <si>
    <t>App_5</t>
  </si>
  <si>
    <t>App_6</t>
  </si>
  <si>
    <t xml:space="preserve">Fonte: Istat, Censimenti della popolazione </t>
  </si>
  <si>
    <t>(a) 1951: dati ai confini dell’epoca e popolazione di 10 anni ed oltre in condizione professionale; 2024: occupati e popolazione in età 15-64 anni, occupati per settore di attività stimati</t>
  </si>
  <si>
    <t>(a) Rapporto tra le persone di 65 anni e oltre e quelle tra 0 e 14 anni; dati ai confini dell’epoca</t>
  </si>
  <si>
    <t>(a) Dati 1977 ai confini dell’epoca</t>
  </si>
  <si>
    <t xml:space="preserve">Fonte: Ministero Agricoltura Industria e Commercio (fino al 1921); Istat (dal 1931), Censimento della popolazione
</t>
  </si>
  <si>
    <t>FIGURA 11. INDICE COMPOSITO DI FRAGILITÀ NEI COMUNI DELL'EMILIA-ROMAGNA (sinistra) (decili 2018) E COMUNI E POPOLAZIONE PER LIVELLO DI FRAGILITÀ. EMILIA-ROMAGNA E ITALIA (destra) (valori percentuali). ANNO 2022  Valori percentuali</t>
  </si>
  <si>
    <t>FIGURA 14. OCCUPATI SULLA POPOLAZIONE IN ETÀ DA LAVORO, PER GENERE (sinistra) E PER SETTORE DI ATTIVITA’ (destra) A BOLOGNA E NEGLI ALTRI COMUNI DELL'EMILIA-ROMAGNA ANNI 1951 E 2024. Valori percentuali (a)</t>
  </si>
  <si>
    <t xml:space="preserve">FIGURA 9. AZIENDE AGRICOLE. (sinistra) E UNITÀ LOCALI DELLE IMPRESE (destra) IN EMILIA-ROMAGNA E IN ITALIA. ANNI 1961-2020 E 1951-2023. Valori per 1.000 abitanti (a) </t>
  </si>
  <si>
    <t>(a) 1951 dati ai confini dell’epoca; 2024 popolazione di 9 anni e più</t>
  </si>
  <si>
    <t>Appendice 5. POPOLAZIONE RESIDENTE IN ETÀ DI 6 ANNI E OLTRE PER GRADO DI ISTRUZIONE. EMILIA ROMAGNA. Censimenti dal 1951 a 2011, 2021, 2024</t>
  </si>
  <si>
    <t>Emilia-Romagna (1861=100, sc. destra)</t>
  </si>
  <si>
    <t>Italia (1861=100, sc. destra)</t>
  </si>
  <si>
    <t>(a) Serie 1980-1994 (SEC1995) raccordate al valore 1995 stimato sulla base del SEC2010. Dati ai confini dell’epoca</t>
  </si>
  <si>
    <t>FIGURA 8. POPOLAZIONE ATTIVA IN CONDIZIONE PROFESSIONALE PER SETTORE DI ATTIVITÀ IN EMILIA-ROMAGNA E IN ITALIA. Anni 1861-2024. Valori percentuali (a)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</si>
  <si>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</si>
  <si>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EMILIA ROMAGNA. Censimenti dal 1951 a 2011, 2021, 2024 (a)</t>
  </si>
  <si>
    <t>Fonte: Istat, Statistiche demografiche</t>
  </si>
  <si>
    <t>Fonte: Istat, Rilevazione sui decessi</t>
  </si>
  <si>
    <t>Appendice 6. AZIENDE E RELATIVE SUPERFICI PER UBICAZIONE DEL CENTRO AZIENDALE IN EMILIA ROMAGNA (Universo Italia). Censimenti Agricoltura 1961-2020  (a)</t>
  </si>
  <si>
    <t>Emilia-Romagna (milioni)</t>
  </si>
  <si>
    <t>industria</t>
  </si>
  <si>
    <t xml:space="preserve">
Altra</t>
  </si>
  <si>
    <t>Alta
tecn</t>
  </si>
  <si>
    <t>Intensi conosc</t>
  </si>
  <si>
    <t>Bassa tecn</t>
  </si>
  <si>
    <t>Tasso di occupazione 15-64 anni</t>
  </si>
  <si>
    <t>Appendice 7. TASSO DI OCCUPAZIONE 15-64 ANNI. EMILIA-ROMAGNA. ANNI 1977-2025. Percentuali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</si>
  <si>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</si>
  <si>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</si>
  <si>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</si>
  <si>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</si>
  <si>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</si>
  <si>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</si>
  <si>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</si>
  <si>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</si>
  <si>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</si>
  <si>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</si>
  <si>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</si>
  <si>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</si>
  <si>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</si>
  <si>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</si>
  <si>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</si>
  <si>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</si>
  <si>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</si>
  <si>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</si>
  <si>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</si>
  <si>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</si>
  <si>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1. POPOLAZIONE RESIDENTE IN EMILIA-ROMAGNA E IN ITALIA. Anni 1861-2024. Valori assoluti e indici base 1861=100 (a)</t>
  </si>
  <si>
    <t>(a) Dal 1861 al 1991 i dati sono riportati ai confini del 1991. Dal 2001 i confini sono quelli dell’epoca</t>
  </si>
  <si>
    <t>FIGURA 2. TASSO DI CRESCITA NATURALE, MIGRATORIO E TOTALE DELLA POPOLAZIONE IN EMILIA-ROMAGNA (SINISTRA) E CONFRONTO CON L’ITALIA (DESTRA). Anni 1926-2024 e media 2020-2024. Valori per 1.000 (a)</t>
  </si>
  <si>
    <t>FIGURA 3. INDICE DI VECCHIAIA IN EMILIA-ROMAGNA E IN ITALIA. Anni 1881-2024. Valori percentuali (a)</t>
  </si>
  <si>
    <t>FIGURA 4. SPERANZA DI VITA ALLA NASCITA PER REGIONE. Anni 1974 e 2025 (a). Valori in anni</t>
  </si>
  <si>
    <t>FIGURA 5. ANDAMENTO DEL PIL (SINISTRA) IN EMILIA-ROMAGNA E IN ITALIA, E LIVELLI RELATIVI DEL PIL PRO CAPITE NELLE REGIONI (DESTRA). Anni 1980-2024. Numeri indice 1980=100 e Italia=100, su dati in volume (a)</t>
  </si>
  <si>
    <r>
      <t xml:space="preserve">FIGURA 6. POPOLAZIONE CON ALMENO 6 ANNI PER LIVELLO DI ISTRUZIONE IN EMILIA-ROMAGNA E in ITALIA. </t>
    </r>
    <r>
      <rPr>
        <sz val="9.5"/>
        <color theme="1"/>
        <rFont val="Times New Roman"/>
        <family val="1"/>
      </rPr>
      <t>Anni 1951 e 2024. Valori percentuali (a)</t>
    </r>
    <r>
      <rPr>
        <sz val="10"/>
        <color theme="1"/>
        <rFont val="Times New Roman"/>
        <family val="1"/>
      </rPr>
      <t xml:space="preserve"> </t>
    </r>
  </si>
  <si>
    <t xml:space="preserve">FIGURA 9. AZIENDE AGRICOLE. (SINISTRA) E UNITÀ LOCALI DELLE IMPRESE DI INDUSTRIA E SERVIZI (DESTRA) IN EMILIA-ROMAGNA E IN ITALIA. Anni 1961-2020 e 1951-2023. Valori per 1.000 abitanti (a) </t>
  </si>
  <si>
    <r>
      <t xml:space="preserve">FIGURA 10. ADETTI EXTRA-AGRICOLI PER MACRO-SETTORE IN EMILIA-ROMAGNA E IN ITALIA. </t>
    </r>
    <r>
      <rPr>
        <sz val="9.5"/>
        <color theme="1"/>
        <rFont val="Times New Roman"/>
        <family val="1"/>
      </rPr>
      <t>Anno 2023. Composizione percentuale</t>
    </r>
  </si>
  <si>
    <t xml:space="preserve">FIGURA 11. COMUNI DELL’EMILIA ROMAGNA (SINISTRA) E QUOTE DI COMUNI E POPOLAZIONE (DESTRA) PER QUINTI DELL’INDICE DI FRAGILITÀ. Anno 2022. Quinti e valori percentuali </t>
  </si>
  <si>
    <r>
      <t xml:space="preserve">FIGURA 12. POPOLAZIONE TOTALE (SINISTRA) E ULTRA 65ENNE (DESTRA) A BOLOGNA E NEGLI ALTRI COMUNI DELL’EMILIA-ROMAGNA. </t>
    </r>
    <r>
      <rPr>
        <sz val="9.5"/>
        <color theme="1"/>
        <rFont val="Times New Roman"/>
        <family val="1"/>
      </rPr>
      <t>Anni 1861 – 2024. Numeri indice 1861=100 e valori per 100 abitanti (a)</t>
    </r>
  </si>
  <si>
    <r>
      <t xml:space="preserve">FIGURA 13. DIPLOMATI E LAUREATI A BOLOGNA E NEGLI ALTRI COMUNI DELL’EMILIA-ROMAGNA. </t>
    </r>
    <r>
      <rPr>
        <sz val="9.5"/>
        <color theme="1"/>
        <rFont val="Times New Roman"/>
        <family val="1"/>
      </rPr>
      <t>Anni 1951, 1991, 2024. Valori per 100 residenti di 6 anni e più (a)</t>
    </r>
  </si>
  <si>
    <t>FIGURA 14. OCCUPATI SULLA POPOLAZIONE IN ETÀ LAVORATIVA, PER GENERE (SINISTRA) E PER SETTORE DI ATTIVITÀ (DESTRA) A BOLOGNA E NEGLI ALTRI COMUNI DELL’EMILIA ROMAGNA. Anni 1951 e 2024. Valori percentuali (a)</t>
  </si>
  <si>
    <t xml:space="preserve">FIGURA 7. TASSO DI OCCUPAZIONE (15-64 ANNI) PER GENERE IN EMILIA-ROMAGNA E IN ITALIA. Anni 1977 e 2025. Valori percentuali (a) 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</si>
  <si>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</si>
  <si>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Appendice 1. POPOLAZIONE PER GRANDI CLASSI DI ETÀ. EMILIA ROMAGNA. Anni 1861-2024. Valori assoluti </t>
  </si>
  <si>
    <t>Appendice 2. PIRAMIDI PER ETÀ E PER GENERE. EMILIA ROMAGNA. Anni 1881, 1951 e 2024. Valori percentuali</t>
  </si>
  <si>
    <t xml:space="preserve">Appendice 3. SPERANZA DI VITA ALLA NASCITA. EMILIA ROMAGNA. Anni 1974-2025. Valori assoluti </t>
  </si>
  <si>
    <t xml:space="preserve">Appendice 4. NUMERO MEDIO DI FIGLI PER DONNA (TFT) E ETÀ MEDIA AL PARTO. EMILIA ROMAGNA. Anni 1952-2025. Valori assoluti </t>
  </si>
  <si>
    <t>Appendice 7. TASSO DI OCCUPAZIONE 15-64 ANNI. EMILIA-ROMAGNA. Anni 1977-2025.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</si>
</sst>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00_-;\-* #,##0.000_-;_-* &quot;-&quot;??_-;_-@_-"/>
    <numFmt numFmtId="175" formatCode="_-* #,##0.0\ _€_-;\-* #,##0.0\ _€_-;_-* &quot;-&quot;?\ _€_-;_-@_-"/>
  </numFmts>
  <fonts count="86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sz val="7"/>
      <color theme="1"/>
      <name val="Arial Narrow"/>
      <family val="2"/>
    </font>
    <font>
      <sz val="7.5"/>
      <color theme="1"/>
      <name val="Times New Roman"/>
      <family val="1"/>
    </font>
    <font>
      <sz val="7"/>
      <color theme="1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color rgb="FF004E9A"/>
      <name val="Arial"/>
      <family val="2"/>
    </font>
    <font>
      <sz val="9.5"/>
      <color theme="1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0" fontId="46" fillId="0" borderId="20" xfId="0" applyFont="1" applyBorder="1" applyAlignment="1">
      <alignment horizontal="left" vertical="center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6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8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9" fillId="0" borderId="0" xfId="0" applyFont="1"/>
    <xf numFmtId="4" fontId="59" fillId="0" borderId="20" xfId="0" applyNumberFormat="1" applyFont="1" applyBorder="1"/>
    <xf numFmtId="0" fontId="67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1" fillId="0" borderId="20" xfId="104" applyFont="1" applyBorder="1"/>
    <xf numFmtId="0" fontId="67" fillId="0" borderId="0" xfId="0" applyFont="1" applyAlignment="1">
      <alignment vertical="center"/>
    </xf>
    <xf numFmtId="0" fontId="71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167" fontId="61" fillId="0" borderId="0" xfId="0" applyNumberFormat="1" applyFont="1"/>
    <xf numFmtId="0" fontId="61" fillId="0" borderId="20" xfId="0" applyFont="1" applyBorder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2" fillId="0" borderId="0" xfId="0" applyFont="1"/>
    <xf numFmtId="0" fontId="73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3" fillId="0" borderId="0" xfId="0" applyFont="1"/>
    <xf numFmtId="0" fontId="76" fillId="0" borderId="0" xfId="0" applyFont="1"/>
    <xf numFmtId="0" fontId="75" fillId="0" borderId="0" xfId="0" applyFont="1"/>
    <xf numFmtId="0" fontId="76" fillId="0" borderId="0" xfId="0" applyFont="1" applyAlignment="1">
      <alignment vertical="center"/>
    </xf>
    <xf numFmtId="43" fontId="58" fillId="0" borderId="0" xfId="100" applyFont="1"/>
    <xf numFmtId="0" fontId="47" fillId="0" borderId="0" xfId="0" applyFont="1" applyAlignment="1">
      <alignment horizontal="left" vertical="center"/>
    </xf>
    <xf numFmtId="0" fontId="77" fillId="0" borderId="0" xfId="104" applyFont="1"/>
    <xf numFmtId="0" fontId="65" fillId="0" borderId="20" xfId="0" applyFont="1" applyBorder="1"/>
    <xf numFmtId="0" fontId="66" fillId="0" borderId="20" xfId="0" applyFont="1" applyBorder="1"/>
    <xf numFmtId="0" fontId="78" fillId="0" borderId="0" xfId="0" applyFont="1"/>
    <xf numFmtId="0" fontId="63" fillId="0" borderId="20" xfId="0" applyFont="1" applyBorder="1" applyAlignment="1">
      <alignment horizontal="left" vertical="center"/>
    </xf>
    <xf numFmtId="0" fontId="62" fillId="0" borderId="20" xfId="0" applyFont="1" applyBorder="1" applyAlignment="1">
      <alignment horizontal="center"/>
    </xf>
    <xf numFmtId="0" fontId="62" fillId="0" borderId="20" xfId="0" applyFont="1" applyBorder="1" applyAlignment="1">
      <alignment horizontal="right"/>
    </xf>
    <xf numFmtId="166" fontId="62" fillId="0" borderId="26" xfId="0" applyNumberFormat="1" applyFont="1" applyBorder="1" applyAlignment="1">
      <alignment horizontal="center"/>
    </xf>
    <xf numFmtId="166" fontId="62" fillId="0" borderId="20" xfId="0" applyNumberFormat="1" applyFont="1" applyBorder="1" applyAlignment="1">
      <alignment horizontal="center"/>
    </xf>
    <xf numFmtId="166" fontId="62" fillId="0" borderId="27" xfId="0" applyNumberFormat="1" applyFont="1" applyBorder="1" applyAlignment="1">
      <alignment horizontal="center"/>
    </xf>
    <xf numFmtId="0" fontId="59" fillId="0" borderId="25" xfId="0" applyFont="1" applyBorder="1" applyAlignment="1">
      <alignment horizontal="center" vertical="center"/>
    </xf>
    <xf numFmtId="0" fontId="59" fillId="0" borderId="28" xfId="0" applyFont="1" applyBorder="1" applyAlignment="1">
      <alignment horizontal="right" vertical="center" wrapText="1"/>
    </xf>
    <xf numFmtId="0" fontId="46" fillId="0" borderId="28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Alignment="1">
      <alignment vertical="center"/>
    </xf>
    <xf numFmtId="0" fontId="46" fillId="0" borderId="28" xfId="0" applyFont="1" applyBorder="1" applyAlignment="1">
      <alignment horizontal="center" vertical="center"/>
    </xf>
    <xf numFmtId="173" fontId="59" fillId="0" borderId="28" xfId="100" applyNumberFormat="1" applyFont="1" applyBorder="1" applyAlignment="1">
      <alignment vertical="center"/>
    </xf>
    <xf numFmtId="0" fontId="46" fillId="0" borderId="20" xfId="0" applyFont="1" applyBorder="1" applyAlignment="1">
      <alignment horizontal="center" vertical="center"/>
    </xf>
    <xf numFmtId="173" fontId="59" fillId="0" borderId="20" xfId="0" applyNumberFormat="1" applyFont="1" applyBorder="1"/>
    <xf numFmtId="2" fontId="59" fillId="0" borderId="20" xfId="0" applyNumberFormat="1" applyFont="1" applyBorder="1"/>
    <xf numFmtId="0" fontId="59" fillId="0" borderId="20" xfId="0" applyFont="1" applyBorder="1" applyAlignment="1">
      <alignment vertical="center" wrapText="1"/>
    </xf>
    <xf numFmtId="170" fontId="59" fillId="0" borderId="20" xfId="100" applyNumberFormat="1" applyFont="1" applyFill="1" applyBorder="1" applyAlignment="1">
      <alignment vertical="center"/>
    </xf>
    <xf numFmtId="2" fontId="46" fillId="0" borderId="20" xfId="0" applyNumberFormat="1" applyFont="1" applyBorder="1" applyAlignment="1">
      <alignment horizontal="right"/>
    </xf>
    <xf numFmtId="0" fontId="59" fillId="0" borderId="20" xfId="0" applyFont="1" applyBorder="1" applyAlignment="1">
      <alignment wrapText="1"/>
    </xf>
    <xf numFmtId="0" fontId="59" fillId="0" borderId="0" xfId="0" applyFont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174" fontId="59" fillId="0" borderId="20" xfId="100" applyNumberFormat="1" applyFont="1" applyBorder="1" applyAlignment="1">
      <alignment vertical="center"/>
    </xf>
    <xf numFmtId="4" fontId="59" fillId="0" borderId="20" xfId="100" applyNumberFormat="1" applyFont="1" applyFill="1" applyBorder="1"/>
    <xf numFmtId="4" fontId="59" fillId="0" borderId="20" xfId="100" applyNumberFormat="1" applyFont="1" applyBorder="1"/>
    <xf numFmtId="43" fontId="59" fillId="0" borderId="0" xfId="100" applyFont="1"/>
    <xf numFmtId="173" fontId="59" fillId="0" borderId="20" xfId="100" applyNumberFormat="1" applyFont="1" applyBorder="1" applyAlignment="1">
      <alignment vertical="center"/>
    </xf>
    <xf numFmtId="174" fontId="59" fillId="0" borderId="20" xfId="100" applyNumberFormat="1" applyFont="1" applyBorder="1"/>
    <xf numFmtId="0" fontId="59" fillId="0" borderId="20" xfId="100" applyNumberFormat="1" applyFont="1" applyBorder="1"/>
    <xf numFmtId="173" fontId="59" fillId="0" borderId="20" xfId="100" applyNumberFormat="1" applyFont="1" applyBorder="1"/>
    <xf numFmtId="174" fontId="59" fillId="0" borderId="20" xfId="100" applyNumberFormat="1" applyFont="1" applyFill="1" applyBorder="1" applyAlignment="1">
      <alignment vertical="center"/>
    </xf>
    <xf numFmtId="173" fontId="59" fillId="0" borderId="20" xfId="100" applyNumberFormat="1" applyFont="1" applyFill="1" applyBorder="1" applyAlignment="1">
      <alignment vertical="center"/>
    </xf>
    <xf numFmtId="175" fontId="59" fillId="0" borderId="20" xfId="0" applyNumberFormat="1" applyFont="1" applyBorder="1"/>
    <xf numFmtId="0" fontId="79" fillId="0" borderId="0" xfId="0" applyFont="1"/>
    <xf numFmtId="0" fontId="79" fillId="0" borderId="0" xfId="0" applyFont="1" applyAlignment="1">
      <alignment horizontal="left" vertical="center"/>
    </xf>
    <xf numFmtId="0" fontId="59" fillId="0" borderId="20" xfId="0" quotePrefix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left" vertical="center"/>
    </xf>
    <xf numFmtId="167" fontId="80" fillId="0" borderId="0" xfId="0" applyNumberFormat="1" applyFont="1" applyAlignment="1">
      <alignment horizontal="right"/>
    </xf>
    <xf numFmtId="49" fontId="81" fillId="0" borderId="0" xfId="0" applyNumberFormat="1" applyFont="1" applyAlignment="1">
      <alignment horizontal="left" vertical="center"/>
    </xf>
    <xf numFmtId="49" fontId="82" fillId="0" borderId="0" xfId="0" applyNumberFormat="1" applyFont="1" applyAlignment="1">
      <alignment wrapText="1"/>
    </xf>
    <xf numFmtId="3" fontId="2" fillId="0" borderId="0" xfId="0" applyNumberFormat="1" applyFont="1"/>
    <xf numFmtId="49" fontId="83" fillId="0" borderId="0" xfId="0" applyNumberFormat="1" applyFont="1" applyAlignment="1">
      <alignment wrapText="1"/>
    </xf>
    <xf numFmtId="49" fontId="8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167" fontId="80" fillId="0" borderId="0" xfId="0" applyNumberFormat="1" applyFont="1"/>
    <xf numFmtId="167" fontId="84" fillId="0" borderId="0" xfId="0" applyNumberFormat="1" applyFont="1" applyAlignment="1">
      <alignment horizontal="right"/>
    </xf>
    <xf numFmtId="0" fontId="59" fillId="0" borderId="0" xfId="0" applyFont="1" applyFill="1"/>
    <xf numFmtId="0" fontId="59" fillId="0" borderId="0" xfId="0" applyFont="1" applyBorder="1"/>
    <xf numFmtId="0" fontId="59" fillId="0" borderId="0" xfId="0" applyFont="1" applyFill="1" applyBorder="1"/>
    <xf numFmtId="0" fontId="46" fillId="0" borderId="0" xfId="0" applyFont="1" applyFill="1" applyBorder="1" applyAlignment="1">
      <alignment horizontal="right" wrapText="1"/>
    </xf>
    <xf numFmtId="3" fontId="46" fillId="0" borderId="0" xfId="0" applyNumberFormat="1" applyFont="1" applyFill="1" applyBorder="1" applyAlignment="1">
      <alignment horizontal="right" vertical="center" wrapText="1"/>
    </xf>
    <xf numFmtId="173" fontId="46" fillId="0" borderId="0" xfId="100" applyNumberFormat="1" applyFont="1" applyFill="1" applyBorder="1" applyAlignment="1">
      <alignment horizontal="right" wrapText="1"/>
    </xf>
    <xf numFmtId="173" fontId="46" fillId="0" borderId="0" xfId="100" applyNumberFormat="1" applyFont="1" applyFill="1" applyBorder="1" applyAlignment="1">
      <alignment horizontal="right" vertical="center" wrapText="1"/>
    </xf>
    <xf numFmtId="174" fontId="46" fillId="0" borderId="20" xfId="100" applyNumberFormat="1" applyFont="1" applyBorder="1" applyAlignment="1">
      <alignment horizontal="right" wrapText="1"/>
    </xf>
    <xf numFmtId="174" fontId="46" fillId="0" borderId="20" xfId="100" applyNumberFormat="1" applyFont="1" applyBorder="1" applyAlignment="1">
      <alignment horizontal="right" vertical="center" wrapText="1"/>
    </xf>
    <xf numFmtId="3" fontId="59" fillId="0" borderId="28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29" xfId="0" applyFont="1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59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8" xfId="0" applyFont="1" applyBorder="1" applyAlignment="1">
      <alignment horizontal="right" vertical="center" wrapText="1"/>
    </xf>
    <xf numFmtId="0" fontId="59" fillId="0" borderId="21" xfId="0" applyFont="1" applyBorder="1" applyAlignment="1">
      <alignment vertical="center"/>
    </xf>
    <xf numFmtId="0" fontId="59" fillId="0" borderId="23" xfId="0" applyFont="1" applyBorder="1" applyAlignment="1">
      <alignment vertical="center"/>
    </xf>
    <xf numFmtId="0" fontId="59" fillId="0" borderId="22" xfId="0" applyFont="1" applyBorder="1" applyAlignment="1">
      <alignment vertical="center"/>
    </xf>
    <xf numFmtId="0" fontId="59" fillId="0" borderId="21" xfId="0" applyFont="1" applyBorder="1" applyAlignment="1">
      <alignment vertical="center" wrapText="1"/>
    </xf>
    <xf numFmtId="0" fontId="59" fillId="0" borderId="23" xfId="0" applyFont="1" applyBorder="1" applyAlignment="1">
      <alignment vertical="center" wrapText="1"/>
    </xf>
    <xf numFmtId="0" fontId="59" fillId="0" borderId="22" xfId="0" applyFont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095CA1"/>
      <color rgb="FF5B44B8"/>
      <color rgb="FFC1002A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89028810118208"/>
          <c:y val="0.19103164716926632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Emilia-Romagna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General</c:formatCode>
                <c:ptCount val="19"/>
                <c:pt idx="0">
                  <c:v>2.0830000000000002</c:v>
                </c:pt>
                <c:pt idx="1">
                  <c:v>2.2280000000000002</c:v>
                </c:pt>
                <c:pt idx="2">
                  <c:v>2.2890000000000001</c:v>
                </c:pt>
                <c:pt idx="4" formatCode="_-* #,##0.000_-;\-* #,##0.000_-;_-* &quot;-&quot;??_-;_-@_-">
                  <c:v>2.5470000000000002</c:v>
                </c:pt>
                <c:pt idx="5" formatCode="_-* #,##0.000_-;\-* #,##0.000_-;_-* &quot;-&quot;??_-;_-@_-">
                  <c:v>2.8130000000000002</c:v>
                </c:pt>
                <c:pt idx="6" formatCode="_-* #,##0.000_-;\-* #,##0.000_-;_-* &quot;-&quot;??_-;_-@_-">
                  <c:v>3.077</c:v>
                </c:pt>
                <c:pt idx="7" formatCode="_-* #,##0.000_-;\-* #,##0.000_-;_-* &quot;-&quot;??_-;_-@_-">
                  <c:v>3.2669999999999999</c:v>
                </c:pt>
                <c:pt idx="8" formatCode="_-* #,##0.000_-;\-* #,##0.000_-;_-* &quot;-&quot;??_-;_-@_-">
                  <c:v>3.339</c:v>
                </c:pt>
                <c:pt idx="10" formatCode="_-* #,##0.000_-;\-* #,##0.000_-;_-* &quot;-&quot;??_-;_-@_-">
                  <c:v>3.544</c:v>
                </c:pt>
                <c:pt idx="11" formatCode="_-* #,##0.000_-;\-* #,##0.000_-;_-* &quot;-&quot;??_-;_-@_-">
                  <c:v>3.6669999999999998</c:v>
                </c:pt>
                <c:pt idx="12" formatCode="_-* #,##0.000_-;\-* #,##0.000_-;_-* &quot;-&quot;??_-;_-@_-">
                  <c:v>3.847</c:v>
                </c:pt>
                <c:pt idx="13" formatCode="_-* #,##0.000_-;\-* #,##0.000_-;_-* &quot;-&quot;??_-;_-@_-">
                  <c:v>3.9580000000000002</c:v>
                </c:pt>
                <c:pt idx="14" formatCode="_-* #,##0.000_-;\-* #,##0.000_-;_-* &quot;-&quot;??_-;_-@_-">
                  <c:v>3.91</c:v>
                </c:pt>
                <c:pt idx="15" formatCode="_-* #,##0.000_-;\-* #,##0.000_-;_-* &quot;-&quot;??_-;_-@_-">
                  <c:v>3.9830000000000001</c:v>
                </c:pt>
                <c:pt idx="16" formatCode="_-* #,##0.000_-;\-* #,##0.000_-;_-* &quot;-&quot;??_-;_-@_-">
                  <c:v>4.3419999999999996</c:v>
                </c:pt>
                <c:pt idx="17" formatCode="_-* #,##0.000_-;\-* #,##0.000_-;_-* &quot;-&quot;??_-;_-@_-">
                  <c:v>4.4249999999999998</c:v>
                </c:pt>
                <c:pt idx="18" formatCode="_-* #,##0.000_-;\-* #,##0.000_-;_-* &quot;-&quot;??_-;_-@_-">
                  <c:v>4.4619999999999997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Emilia-Romagna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106.96111377820452</c:v>
                </c:pt>
                <c:pt idx="2">
                  <c:v>109.88958233317329</c:v>
                </c:pt>
                <c:pt idx="4">
                  <c:v>122.27556409025443</c:v>
                </c:pt>
                <c:pt idx="5">
                  <c:v>135.04560729716755</c:v>
                </c:pt>
                <c:pt idx="6">
                  <c:v>147.71963514162266</c:v>
                </c:pt>
                <c:pt idx="7">
                  <c:v>156.84109457513199</c:v>
                </c:pt>
                <c:pt idx="8">
                  <c:v>160.29764762361975</c:v>
                </c:pt>
                <c:pt idx="10">
                  <c:v>170.13922227556409</c:v>
                </c:pt>
                <c:pt idx="11">
                  <c:v>176.04416706673064</c:v>
                </c:pt>
                <c:pt idx="12">
                  <c:v>184.68554968795004</c:v>
                </c:pt>
                <c:pt idx="13">
                  <c:v>190.0144023043687</c:v>
                </c:pt>
                <c:pt idx="14">
                  <c:v>187.71003360537685</c:v>
                </c:pt>
                <c:pt idx="15">
                  <c:v>191.21459433509361</c:v>
                </c:pt>
                <c:pt idx="16">
                  <c:v>208.44935189630337</c:v>
                </c:pt>
                <c:pt idx="17">
                  <c:v>212.43398943831008</c:v>
                </c:pt>
                <c:pt idx="18">
                  <c:v>214.21027364378298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4.5"/>
          <c:min val="1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080589254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0.5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1861=100</a:t>
                </a:r>
              </a:p>
            </c:rich>
          </c:tx>
          <c:layout>
            <c:manualLayout>
              <c:xMode val="edge"/>
              <c:yMode val="edge"/>
              <c:x val="0.81124346208200404"/>
              <c:y val="9.568394352975158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3071250986633209"/>
          <c:y val="5.2936344598497991E-3"/>
          <c:w val="0.74946780133765833"/>
          <c:h val="0.133884476861252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9.602774274905423</c:v>
                </c:pt>
                <c:pt idx="1">
                  <c:v>10.747414603572548</c:v>
                </c:pt>
                <c:pt idx="2">
                  <c:v>9.3352024922118382</c:v>
                </c:pt>
                <c:pt idx="3">
                  <c:v>7.6481882935893468</c:v>
                </c:pt>
                <c:pt idx="4">
                  <c:v>10.624384236453201</c:v>
                </c:pt>
                <c:pt idx="5">
                  <c:v>8.4830119375573911</c:v>
                </c:pt>
                <c:pt idx="6">
                  <c:v>6.7297494971658445</c:v>
                </c:pt>
                <c:pt idx="7">
                  <c:v>8.0660234237514405</c:v>
                </c:pt>
                <c:pt idx="8">
                  <c:v>9.2973234245664909</c:v>
                </c:pt>
                <c:pt idx="9">
                  <c:v>8.315586837514287</c:v>
                </c:pt>
                <c:pt idx="10">
                  <c:v>5.9454926624737947</c:v>
                </c:pt>
                <c:pt idx="11">
                  <c:v>6.9204613243189499</c:v>
                </c:pt>
                <c:pt idx="12">
                  <c:v>8.3506287751262498</c:v>
                </c:pt>
                <c:pt idx="13">
                  <c:v>7.744970414201183</c:v>
                </c:pt>
                <c:pt idx="14">
                  <c:v>7.4300166977703563</c:v>
                </c:pt>
                <c:pt idx="15">
                  <c:v>5.5580121306984926</c:v>
                </c:pt>
                <c:pt idx="16">
                  <c:v>4.7182110494007601</c:v>
                </c:pt>
                <c:pt idx="17">
                  <c:v>4.6394604037267078</c:v>
                </c:pt>
                <c:pt idx="18">
                  <c:v>-1.2652489125181248</c:v>
                </c:pt>
                <c:pt idx="19">
                  <c:v>-2.3593298671288272</c:v>
                </c:pt>
                <c:pt idx="20">
                  <c:v>8.1794379975064739</c:v>
                </c:pt>
                <c:pt idx="21">
                  <c:v>7.1016431027894535</c:v>
                </c:pt>
                <c:pt idx="22">
                  <c:v>7.6063374250642308</c:v>
                </c:pt>
                <c:pt idx="23">
                  <c:v>5.6655924170616112</c:v>
                </c:pt>
                <c:pt idx="24">
                  <c:v>5.4756869039750731</c:v>
                </c:pt>
                <c:pt idx="25">
                  <c:v>4.0750564334085775</c:v>
                </c:pt>
                <c:pt idx="26">
                  <c:v>3.711528980914149</c:v>
                </c:pt>
                <c:pt idx="27">
                  <c:v>3.3011807983376156</c:v>
                </c:pt>
                <c:pt idx="28">
                  <c:v>4.3058080031319035</c:v>
                </c:pt>
                <c:pt idx="29">
                  <c:v>4.2832464963361288</c:v>
                </c:pt>
                <c:pt idx="30">
                  <c:v>3.5724902415646835</c:v>
                </c:pt>
                <c:pt idx="31">
                  <c:v>3.8685453814927193</c:v>
                </c:pt>
                <c:pt idx="32">
                  <c:v>3.9371797173916043</c:v>
                </c:pt>
                <c:pt idx="33">
                  <c:v>4.6426999669930682</c:v>
                </c:pt>
                <c:pt idx="34">
                  <c:v>3.9867956058406158</c:v>
                </c:pt>
                <c:pt idx="35">
                  <c:v>4.6034974676805041</c:v>
                </c:pt>
                <c:pt idx="36">
                  <c:v>3.925726558464508</c:v>
                </c:pt>
                <c:pt idx="37">
                  <c:v>4.4673372269089331</c:v>
                </c:pt>
                <c:pt idx="38">
                  <c:v>5.4117457374339955</c:v>
                </c:pt>
                <c:pt idx="39">
                  <c:v>4.3024855421847654</c:v>
                </c:pt>
                <c:pt idx="40">
                  <c:v>4.5204314788245918</c:v>
                </c:pt>
                <c:pt idx="41">
                  <c:v>3.4166975096494476</c:v>
                </c:pt>
                <c:pt idx="42">
                  <c:v>3.0146613671659077</c:v>
                </c:pt>
                <c:pt idx="43">
                  <c:v>3.02060936598668</c:v>
                </c:pt>
                <c:pt idx="44">
                  <c:v>3.3279774268134972</c:v>
                </c:pt>
                <c:pt idx="45">
                  <c:v>3.0346928375523201</c:v>
                </c:pt>
                <c:pt idx="46">
                  <c:v>2.2723631761125493</c:v>
                </c:pt>
                <c:pt idx="47">
                  <c:v>1.717366556882324</c:v>
                </c:pt>
                <c:pt idx="48">
                  <c:v>1.5718404148633025</c:v>
                </c:pt>
                <c:pt idx="49">
                  <c:v>0.47644684023953582</c:v>
                </c:pt>
                <c:pt idx="50">
                  <c:v>-0.48914558710895234</c:v>
                </c:pt>
                <c:pt idx="51">
                  <c:v>-1.2159565484654515</c:v>
                </c:pt>
                <c:pt idx="52">
                  <c:v>-1.6372152038563488</c:v>
                </c:pt>
                <c:pt idx="53">
                  <c:v>-2.6865860859538007</c:v>
                </c:pt>
                <c:pt idx="54">
                  <c:v>-3.2705712952800305</c:v>
                </c:pt>
                <c:pt idx="55">
                  <c:v>-3.2735877436713019</c:v>
                </c:pt>
                <c:pt idx="56">
                  <c:v>-3.1861096050054347</c:v>
                </c:pt>
                <c:pt idx="57">
                  <c:v>-4.1522907501729174</c:v>
                </c:pt>
                <c:pt idx="58">
                  <c:v>-3.6804521036941749</c:v>
                </c:pt>
                <c:pt idx="59">
                  <c:v>-4.2509088971877524</c:v>
                </c:pt>
                <c:pt idx="60">
                  <c:v>-4.426993369854582</c:v>
                </c:pt>
                <c:pt idx="61">
                  <c:v>-4.4400905113090516</c:v>
                </c:pt>
                <c:pt idx="62">
                  <c:v>-4.2954648419162345</c:v>
                </c:pt>
                <c:pt idx="63">
                  <c:v>-4.0575215000704921</c:v>
                </c:pt>
                <c:pt idx="64">
                  <c:v>-4.0858968286072725</c:v>
                </c:pt>
                <c:pt idx="65">
                  <c:v>-4.2805665121432668</c:v>
                </c:pt>
                <c:pt idx="66">
                  <c:v>-3.7823656994489192</c:v>
                </c:pt>
                <c:pt idx="67">
                  <c:v>-4.2979141924751758</c:v>
                </c:pt>
                <c:pt idx="68">
                  <c:v>-4.3843712535514276</c:v>
                </c:pt>
                <c:pt idx="69">
                  <c:v>-4.3687927388873122</c:v>
                </c:pt>
                <c:pt idx="70">
                  <c:v>-4.1101492312757344</c:v>
                </c:pt>
                <c:pt idx="71">
                  <c:v>-4.0722359682383491</c:v>
                </c:pt>
                <c:pt idx="72">
                  <c:v>-4.1235246712707463</c:v>
                </c:pt>
                <c:pt idx="73">
                  <c:v>-3.6664328570510367</c:v>
                </c:pt>
                <c:pt idx="74">
                  <c:v>-2.9149230993436177</c:v>
                </c:pt>
                <c:pt idx="75">
                  <c:v>-2.6947194644904058</c:v>
                </c:pt>
                <c:pt idx="76">
                  <c:v>-2.4977875618988112</c:v>
                </c:pt>
                <c:pt idx="77">
                  <c:v>-3.084547430276992</c:v>
                </c:pt>
                <c:pt idx="78">
                  <c:v>-1.6924914933911106</c:v>
                </c:pt>
                <c:pt idx="79">
                  <c:v>-1.8508277232479542</c:v>
                </c:pt>
                <c:pt idx="80">
                  <c:v>-1.4635185225067422</c:v>
                </c:pt>
                <c:pt idx="81">
                  <c:v>-1.4165393226482816</c:v>
                </c:pt>
                <c:pt idx="82">
                  <c:v>-1.3593384069807277</c:v>
                </c:pt>
                <c:pt idx="83">
                  <c:v>-1.3286393012615596</c:v>
                </c:pt>
                <c:pt idx="84">
                  <c:v>-1.2867182440577378</c:v>
                </c:pt>
                <c:pt idx="85">
                  <c:v>-1.6444310901779307</c:v>
                </c:pt>
                <c:pt idx="86">
                  <c:v>-2.2437278948518253</c:v>
                </c:pt>
                <c:pt idx="87">
                  <c:v>-2.1940167720443475</c:v>
                </c:pt>
                <c:pt idx="88">
                  <c:v>-2.4947505350969221</c:v>
                </c:pt>
                <c:pt idx="89">
                  <c:v>-3.5554124491522239</c:v>
                </c:pt>
                <c:pt idx="90">
                  <c:v>-3.3348927263778996</c:v>
                </c:pt>
                <c:pt idx="91">
                  <c:v>-4.0633882261002183</c:v>
                </c:pt>
                <c:pt idx="92">
                  <c:v>-3.9102236368987575</c:v>
                </c:pt>
                <c:pt idx="93">
                  <c:v>-4.337276597308791</c:v>
                </c:pt>
                <c:pt idx="94">
                  <c:v>-6.5932416913922589</c:v>
                </c:pt>
                <c:pt idx="95">
                  <c:v>-5.7347029944221761</c:v>
                </c:pt>
                <c:pt idx="96">
                  <c:v>-5.7281192344214293</c:v>
                </c:pt>
                <c:pt idx="97">
                  <c:v>-5.1066897230400397</c:v>
                </c:pt>
                <c:pt idx="98">
                  <c:v>-5.0698142773293418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-0.66960907944514503</c:v>
                </c:pt>
                <c:pt idx="1">
                  <c:v>-7.4753995612660615</c:v>
                </c:pt>
                <c:pt idx="2">
                  <c:v>-2.9283489096573211E-2</c:v>
                </c:pt>
                <c:pt idx="3">
                  <c:v>-6.7900278724063181</c:v>
                </c:pt>
                <c:pt idx="4">
                  <c:v>-2.8897783251231526</c:v>
                </c:pt>
                <c:pt idx="5">
                  <c:v>-2.1570247933884295</c:v>
                </c:pt>
                <c:pt idx="6">
                  <c:v>-0.41537148777960625</c:v>
                </c:pt>
                <c:pt idx="7">
                  <c:v>-0.48728684993021421</c:v>
                </c:pt>
                <c:pt idx="8">
                  <c:v>-0.95099993958068996</c:v>
                </c:pt>
                <c:pt idx="9">
                  <c:v>-2.9597545569391808</c:v>
                </c:pt>
                <c:pt idx="10">
                  <c:v>-0.59029649595687339</c:v>
                </c:pt>
                <c:pt idx="11">
                  <c:v>-3.5866971564923444</c:v>
                </c:pt>
                <c:pt idx="12">
                  <c:v>-2.3800376274878698</c:v>
                </c:pt>
                <c:pt idx="13">
                  <c:v>-2.1295857988165681</c:v>
                </c:pt>
                <c:pt idx="14">
                  <c:v>-1.4079167075925745</c:v>
                </c:pt>
                <c:pt idx="15">
                  <c:v>-0.42936802973977695</c:v>
                </c:pt>
                <c:pt idx="16">
                  <c:v>-0.38263665594855306</c:v>
                </c:pt>
                <c:pt idx="17">
                  <c:v>0.34879658385093171</c:v>
                </c:pt>
                <c:pt idx="18">
                  <c:v>0.27549540840985981</c:v>
                </c:pt>
                <c:pt idx="19">
                  <c:v>-3.0906990179087233E-2</c:v>
                </c:pt>
                <c:pt idx="20">
                  <c:v>-2.0151529682554905</c:v>
                </c:pt>
                <c:pt idx="21">
                  <c:v>-1.269296904852885</c:v>
                </c:pt>
                <c:pt idx="22">
                  <c:v>-0.51355980588067374</c:v>
                </c:pt>
                <c:pt idx="23">
                  <c:v>0.28236966824644549</c:v>
                </c:pt>
                <c:pt idx="24">
                  <c:v>-0.37928429798885843</c:v>
                </c:pt>
                <c:pt idx="25">
                  <c:v>-0.68256207674943559</c:v>
                </c:pt>
                <c:pt idx="26">
                  <c:v>0.51947320233819283</c:v>
                </c:pt>
                <c:pt idx="27">
                  <c:v>0.6801173778133468</c:v>
                </c:pt>
                <c:pt idx="28">
                  <c:v>0.84589357120885877</c:v>
                </c:pt>
                <c:pt idx="29">
                  <c:v>-0.74559081663926885</c:v>
                </c:pt>
                <c:pt idx="30">
                  <c:v>0.52007945658364474</c:v>
                </c:pt>
                <c:pt idx="31">
                  <c:v>-0.96623578148163547</c:v>
                </c:pt>
                <c:pt idx="32">
                  <c:v>-0.1281821069933837</c:v>
                </c:pt>
                <c:pt idx="33">
                  <c:v>-7.0964902629552198E-2</c:v>
                </c:pt>
                <c:pt idx="34">
                  <c:v>-0.37969481960386819</c:v>
                </c:pt>
                <c:pt idx="35">
                  <c:v>0.78222052339153347</c:v>
                </c:pt>
                <c:pt idx="36">
                  <c:v>2.6324660848761656</c:v>
                </c:pt>
                <c:pt idx="37">
                  <c:v>3.9406229720960413</c:v>
                </c:pt>
                <c:pt idx="38">
                  <c:v>0.45225522995687045</c:v>
                </c:pt>
                <c:pt idx="39">
                  <c:v>-0.46852670522084061</c:v>
                </c:pt>
                <c:pt idx="40">
                  <c:v>0.36611934746798447</c:v>
                </c:pt>
                <c:pt idx="41">
                  <c:v>1.5944059641516417</c:v>
                </c:pt>
                <c:pt idx="42">
                  <c:v>2.6858992919375644</c:v>
                </c:pt>
                <c:pt idx="43">
                  <c:v>1.9408463999160941</c:v>
                </c:pt>
                <c:pt idx="44">
                  <c:v>3.2584812739219604</c:v>
                </c:pt>
                <c:pt idx="45">
                  <c:v>1.3140792570155799</c:v>
                </c:pt>
                <c:pt idx="46">
                  <c:v>3.5550193311461005</c:v>
                </c:pt>
                <c:pt idx="47">
                  <c:v>4.1392012557775919</c:v>
                </c:pt>
                <c:pt idx="48">
                  <c:v>3.2970186059237103</c:v>
                </c:pt>
                <c:pt idx="49">
                  <c:v>2.6682044375686762</c:v>
                </c:pt>
                <c:pt idx="50">
                  <c:v>2.6276941659208806</c:v>
                </c:pt>
                <c:pt idx="51">
                  <c:v>2.9845513862856605</c:v>
                </c:pt>
                <c:pt idx="52">
                  <c:v>2.9040174352524715</c:v>
                </c:pt>
                <c:pt idx="53">
                  <c:v>2.5590510584205322</c:v>
                </c:pt>
                <c:pt idx="54">
                  <c:v>3.0768308566299254</c:v>
                </c:pt>
                <c:pt idx="55">
                  <c:v>2.1818017200751174</c:v>
                </c:pt>
                <c:pt idx="56">
                  <c:v>3.3906362246006037</c:v>
                </c:pt>
                <c:pt idx="57">
                  <c:v>2.3741512098605551</c:v>
                </c:pt>
                <c:pt idx="58">
                  <c:v>2.0079818167504193</c:v>
                </c:pt>
                <c:pt idx="59">
                  <c:v>1.9017827715966793</c:v>
                </c:pt>
                <c:pt idx="60">
                  <c:v>1.9307433004114227</c:v>
                </c:pt>
                <c:pt idx="61">
                  <c:v>1.9439151310607234</c:v>
                </c:pt>
                <c:pt idx="62">
                  <c:v>2.8230708204612034</c:v>
                </c:pt>
                <c:pt idx="63">
                  <c:v>3.4543660202760726</c:v>
                </c:pt>
                <c:pt idx="64">
                  <c:v>3.3660165797900152</c:v>
                </c:pt>
                <c:pt idx="65">
                  <c:v>2.5434100353484599</c:v>
                </c:pt>
                <c:pt idx="66">
                  <c:v>1.4732532071042406</c:v>
                </c:pt>
                <c:pt idx="67">
                  <c:v>2.9085210642151402</c:v>
                </c:pt>
                <c:pt idx="68">
                  <c:v>2.3582097518516694</c:v>
                </c:pt>
                <c:pt idx="69">
                  <c:v>3.7977003327992871</c:v>
                </c:pt>
                <c:pt idx="70">
                  <c:v>4.4179747006422945</c:v>
                </c:pt>
                <c:pt idx="71">
                  <c:v>4.4435318317160313</c:v>
                </c:pt>
                <c:pt idx="72">
                  <c:v>5.0326944067571837</c:v>
                </c:pt>
                <c:pt idx="73">
                  <c:v>6.2328342374508132</c:v>
                </c:pt>
                <c:pt idx="74">
                  <c:v>5.908463932092479</c:v>
                </c:pt>
                <c:pt idx="75">
                  <c:v>5.3590624565377949</c:v>
                </c:pt>
                <c:pt idx="76">
                  <c:v>5.1080477257081887</c:v>
                </c:pt>
                <c:pt idx="77">
                  <c:v>3.9877805983790355</c:v>
                </c:pt>
                <c:pt idx="78">
                  <c:v>4.1627788040530644</c:v>
                </c:pt>
                <c:pt idx="79">
                  <c:v>3.8116342635145517</c:v>
                </c:pt>
                <c:pt idx="80">
                  <c:v>3.9449912298963619</c:v>
                </c:pt>
                <c:pt idx="81">
                  <c:v>3.2948339789378918</c:v>
                </c:pt>
                <c:pt idx="82">
                  <c:v>4.1374117382952029</c:v>
                </c:pt>
                <c:pt idx="83">
                  <c:v>1.8749913259098543</c:v>
                </c:pt>
                <c:pt idx="84">
                  <c:v>1.4373136353337193</c:v>
                </c:pt>
                <c:pt idx="85">
                  <c:v>2.5612499228281385</c:v>
                </c:pt>
                <c:pt idx="86">
                  <c:v>2.6609068566780198</c:v>
                </c:pt>
                <c:pt idx="87">
                  <c:v>2.6664559904219165</c:v>
                </c:pt>
                <c:pt idx="88">
                  <c:v>2.4823444519657891</c:v>
                </c:pt>
                <c:pt idx="89">
                  <c:v>3.0706244756820773</c:v>
                </c:pt>
                <c:pt idx="90">
                  <c:v>3.3481881295035363</c:v>
                </c:pt>
                <c:pt idx="91">
                  <c:v>4.0118446652639612</c:v>
                </c:pt>
                <c:pt idx="92">
                  <c:v>4.7227668060619132</c:v>
                </c:pt>
                <c:pt idx="93">
                  <c:v>4.0161047616358116</c:v>
                </c:pt>
                <c:pt idx="94">
                  <c:v>3.128588655401022</c:v>
                </c:pt>
                <c:pt idx="95">
                  <c:v>2.8653214340050699</c:v>
                </c:pt>
                <c:pt idx="96">
                  <c:v>3.8210779623565259</c:v>
                </c:pt>
                <c:pt idx="97">
                  <c:v>3.1819505133912802</c:v>
                </c:pt>
                <c:pt idx="98">
                  <c:v>2.6073779304675289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-0.3417402269861286</c:v>
                </c:pt>
                <c:pt idx="1">
                  <c:v>-0.61360075211532439</c:v>
                </c:pt>
                <c:pt idx="2">
                  <c:v>-0.4850467289719626</c:v>
                </c:pt>
                <c:pt idx="3">
                  <c:v>-0.79188603282750081</c:v>
                </c:pt>
                <c:pt idx="4">
                  <c:v>-6.9679802955665018</c:v>
                </c:pt>
                <c:pt idx="5">
                  <c:v>-1.7226813590449954</c:v>
                </c:pt>
                <c:pt idx="6">
                  <c:v>-4.1140976412506851E-2</c:v>
                </c:pt>
                <c:pt idx="7">
                  <c:v>-0.10558893136719461</c:v>
                </c:pt>
                <c:pt idx="8">
                  <c:v>-0.17582019213340586</c:v>
                </c:pt>
                <c:pt idx="9">
                  <c:v>6.617337424051014E-3</c:v>
                </c:pt>
                <c:pt idx="10">
                  <c:v>-4.0131775980832583E-2</c:v>
                </c:pt>
                <c:pt idx="11">
                  <c:v>-0.16882083913302845</c:v>
                </c:pt>
                <c:pt idx="12">
                  <c:v>-0.33062679473215167</c:v>
                </c:pt>
                <c:pt idx="13">
                  <c:v>1.7967455621301776</c:v>
                </c:pt>
                <c:pt idx="14">
                  <c:v>0.77055299086533746</c:v>
                </c:pt>
                <c:pt idx="15">
                  <c:v>0.72901584817061238</c:v>
                </c:pt>
                <c:pt idx="16">
                  <c:v>0.3940368313358667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-2.8362903999232763</c:v>
                </c:pt>
                <c:pt idx="21">
                  <c:v>-4.7745510126098587</c:v>
                </c:pt>
                <c:pt idx="22">
                  <c:v>-4.7299457607764772</c:v>
                </c:pt>
                <c:pt idx="23">
                  <c:v>-2.0709952606635071</c:v>
                </c:pt>
                <c:pt idx="24">
                  <c:v>-1.2494570862052687</c:v>
                </c:pt>
                <c:pt idx="25">
                  <c:v>-3.1851015801354401</c:v>
                </c:pt>
                <c:pt idx="26">
                  <c:v>-3.513768575251778</c:v>
                </c:pt>
                <c:pt idx="27">
                  <c:v>-2.4025946674529295</c:v>
                </c:pt>
                <c:pt idx="28">
                  <c:v>-1.5883224742037414</c:v>
                </c:pt>
                <c:pt idx="29">
                  <c:v>-1.7408263910172466</c:v>
                </c:pt>
                <c:pt idx="30">
                  <c:v>-1.7166511550375751</c:v>
                </c:pt>
                <c:pt idx="31">
                  <c:v>-1.3394848774540367</c:v>
                </c:pt>
                <c:pt idx="32">
                  <c:v>-0.65555202563642134</c:v>
                </c:pt>
                <c:pt idx="33">
                  <c:v>-0.45081967213114754</c:v>
                </c:pt>
                <c:pt idx="34">
                  <c:v>-0.80185190258334937</c:v>
                </c:pt>
                <c:pt idx="35">
                  <c:v>-0.48680600111940808</c:v>
                </c:pt>
                <c:pt idx="36">
                  <c:v>-0.19954870456460866</c:v>
                </c:pt>
                <c:pt idx="37">
                  <c:v>5.7592472420506163E-2</c:v>
                </c:pt>
                <c:pt idx="38">
                  <c:v>-0.56887957327314009</c:v>
                </c:pt>
                <c:pt idx="39">
                  <c:v>-0.3822472720473335</c:v>
                </c:pt>
                <c:pt idx="40">
                  <c:v>-0.51304532653169665</c:v>
                </c:pt>
                <c:pt idx="41">
                  <c:v>1.083910537725374E-2</c:v>
                </c:pt>
                <c:pt idx="42">
                  <c:v>-0.10528809454870891</c:v>
                </c:pt>
                <c:pt idx="43">
                  <c:v>0.20504483717027636</c:v>
                </c:pt>
                <c:pt idx="44">
                  <c:v>0.37517472012122638</c:v>
                </c:pt>
                <c:pt idx="45">
                  <c:v>-5.4655702906173859E-2</c:v>
                </c:pt>
                <c:pt idx="46">
                  <c:v>0.26963753178310318</c:v>
                </c:pt>
                <c:pt idx="47">
                  <c:v>0.19196370365751408</c:v>
                </c:pt>
                <c:pt idx="48">
                  <c:v>0.15897896528796862</c:v>
                </c:pt>
                <c:pt idx="49">
                  <c:v>0.34137696966787745</c:v>
                </c:pt>
                <c:pt idx="50">
                  <c:v>0.18400221617053722</c:v>
                </c:pt>
                <c:pt idx="51">
                  <c:v>0.17363554888316676</c:v>
                </c:pt>
                <c:pt idx="52">
                  <c:v>0.10489122475959893</c:v>
                </c:pt>
                <c:pt idx="53">
                  <c:v>9.4892133581301233E-2</c:v>
                </c:pt>
                <c:pt idx="54">
                  <c:v>0.21321565245696897</c:v>
                </c:pt>
                <c:pt idx="55">
                  <c:v>0.10697833865674912</c:v>
                </c:pt>
                <c:pt idx="56">
                  <c:v>7.5938101334839937E-4</c:v>
                </c:pt>
                <c:pt idx="57">
                  <c:v>7.1298117983415205E-2</c:v>
                </c:pt>
                <c:pt idx="58">
                  <c:v>1.3227141432863163E-2</c:v>
                </c:pt>
                <c:pt idx="59">
                  <c:v>8.4115844340826185E-3</c:v>
                </c:pt>
                <c:pt idx="60">
                  <c:v>2.8862811608214155E-2</c:v>
                </c:pt>
                <c:pt idx="61">
                  <c:v>0.14510266973557534</c:v>
                </c:pt>
                <c:pt idx="62">
                  <c:v>0.20115372552074473</c:v>
                </c:pt>
                <c:pt idx="63">
                  <c:v>0.14482908885841353</c:v>
                </c:pt>
                <c:pt idx="64">
                  <c:v>0.43013485329685941</c:v>
                </c:pt>
                <c:pt idx="65">
                  <c:v>0.24213202107674778</c:v>
                </c:pt>
                <c:pt idx="66">
                  <c:v>0.5213877159159106</c:v>
                </c:pt>
                <c:pt idx="67">
                  <c:v>0.76943509465000315</c:v>
                </c:pt>
                <c:pt idx="68">
                  <c:v>0.98382765925998916</c:v>
                </c:pt>
                <c:pt idx="69">
                  <c:v>1.1095876276487779</c:v>
                </c:pt>
                <c:pt idx="70">
                  <c:v>1.9838210931700038</c:v>
                </c:pt>
                <c:pt idx="71">
                  <c:v>1.9792217515959074</c:v>
                </c:pt>
                <c:pt idx="72">
                  <c:v>2.1185057482989729</c:v>
                </c:pt>
                <c:pt idx="73">
                  <c:v>2.0852328776798026</c:v>
                </c:pt>
                <c:pt idx="74">
                  <c:v>2.2869923926599349</c:v>
                </c:pt>
                <c:pt idx="75">
                  <c:v>2.2124615838041688</c:v>
                </c:pt>
                <c:pt idx="76">
                  <c:v>5.1924021771411129</c:v>
                </c:pt>
                <c:pt idx="77">
                  <c:v>10.537145248395898</c:v>
                </c:pt>
                <c:pt idx="78">
                  <c:v>9.3851917468872639</c:v>
                </c:pt>
                <c:pt idx="79">
                  <c:v>6.1081656136275333</c:v>
                </c:pt>
                <c:pt idx="80">
                  <c:v>5.1706520984835977</c:v>
                </c:pt>
                <c:pt idx="81">
                  <c:v>10.389850385585842</c:v>
                </c:pt>
                <c:pt idx="82">
                  <c:v>11.067395170408375</c:v>
                </c:pt>
                <c:pt idx="83">
                  <c:v>7.4435258904242669</c:v>
                </c:pt>
                <c:pt idx="84">
                  <c:v>6.9898299901998211</c:v>
                </c:pt>
                <c:pt idx="85">
                  <c:v>3.5837414265057412</c:v>
                </c:pt>
                <c:pt idx="86">
                  <c:v>5.0658743067266867</c:v>
                </c:pt>
                <c:pt idx="87">
                  <c:v>3.3213155194361832</c:v>
                </c:pt>
                <c:pt idx="88">
                  <c:v>0.49421323891476998</c:v>
                </c:pt>
                <c:pt idx="89">
                  <c:v>0.73349547799925074</c:v>
                </c:pt>
                <c:pt idx="90">
                  <c:v>0.95298745454774902</c:v>
                </c:pt>
                <c:pt idx="91">
                  <c:v>1.4362421908129117</c:v>
                </c:pt>
                <c:pt idx="92">
                  <c:v>2.2267455838177694</c:v>
                </c:pt>
                <c:pt idx="93">
                  <c:v>3.8426316277831347</c:v>
                </c:pt>
                <c:pt idx="94">
                  <c:v>1.8928332024419481</c:v>
                </c:pt>
                <c:pt idx="95">
                  <c:v>3.5271220391669118</c:v>
                </c:pt>
                <c:pt idx="96">
                  <c:v>5.2531077709618836</c:v>
                </c:pt>
                <c:pt idx="97">
                  <c:v>5.7458696288976814</c:v>
                </c:pt>
                <c:pt idx="98">
                  <c:v>5.4555024850974929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8.5914249684741488</c:v>
                </c:pt>
                <c:pt idx="1">
                  <c:v>2.6584142901911627</c:v>
                </c:pt>
                <c:pt idx="2">
                  <c:v>8.8208722741433014</c:v>
                </c:pt>
                <c:pt idx="3">
                  <c:v>6.6274388355528027E-2</c:v>
                </c:pt>
                <c:pt idx="4">
                  <c:v>0.76662561576354671</c:v>
                </c:pt>
                <c:pt idx="5">
                  <c:v>4.6033057851239674</c:v>
                </c:pt>
                <c:pt idx="6">
                  <c:v>6.2732370329737304</c:v>
                </c:pt>
                <c:pt idx="7">
                  <c:v>7.4731476424540322</c:v>
                </c:pt>
                <c:pt idx="8">
                  <c:v>8.1705032928523966</c:v>
                </c:pt>
                <c:pt idx="9">
                  <c:v>5.3624496179991583</c:v>
                </c:pt>
                <c:pt idx="10">
                  <c:v>5.3150643905360884</c:v>
                </c:pt>
                <c:pt idx="11">
                  <c:v>3.1649433286935773</c:v>
                </c:pt>
                <c:pt idx="12">
                  <c:v>5.6399643529062287</c:v>
                </c:pt>
                <c:pt idx="13">
                  <c:v>7.4121301775147934</c:v>
                </c:pt>
                <c:pt idx="14">
                  <c:v>6.79265298104312</c:v>
                </c:pt>
                <c:pt idx="15">
                  <c:v>5.857659949129328</c:v>
                </c:pt>
                <c:pt idx="16">
                  <c:v>4.7296112247880737</c:v>
                </c:pt>
                <c:pt idx="17">
                  <c:v>4.9882569875776399</c:v>
                </c:pt>
                <c:pt idx="18">
                  <c:v>-0.98975350410826479</c:v>
                </c:pt>
                <c:pt idx="19">
                  <c:v>-2.3902368573079142</c:v>
                </c:pt>
                <c:pt idx="20">
                  <c:v>3.3279946293277072</c:v>
                </c:pt>
                <c:pt idx="21">
                  <c:v>1.05779518532671</c:v>
                </c:pt>
                <c:pt idx="22">
                  <c:v>2.3628318584070795</c:v>
                </c:pt>
                <c:pt idx="23">
                  <c:v>3.8769668246445499</c:v>
                </c:pt>
                <c:pt idx="24">
                  <c:v>3.8469455197809457</c:v>
                </c:pt>
                <c:pt idx="25">
                  <c:v>0.20739277652370203</c:v>
                </c:pt>
                <c:pt idx="26">
                  <c:v>0.71723360800056335</c:v>
                </c:pt>
                <c:pt idx="27">
                  <c:v>1.578703508698033</c:v>
                </c:pt>
                <c:pt idx="28">
                  <c:v>3.5633791001370207</c:v>
                </c:pt>
                <c:pt idx="29">
                  <c:v>1.7968292886796131</c:v>
                </c:pt>
                <c:pt idx="30">
                  <c:v>2.3759185431107528</c:v>
                </c:pt>
                <c:pt idx="31">
                  <c:v>1.5628247225570471</c:v>
                </c:pt>
                <c:pt idx="32">
                  <c:v>3.1534455847617995</c:v>
                </c:pt>
                <c:pt idx="33">
                  <c:v>4.1209153922323694</c:v>
                </c:pt>
                <c:pt idx="34">
                  <c:v>2.8052488836533986</c:v>
                </c:pt>
                <c:pt idx="35">
                  <c:v>4.8989119899526301</c:v>
                </c:pt>
                <c:pt idx="36">
                  <c:v>6.3586439387760656</c:v>
                </c:pt>
                <c:pt idx="37">
                  <c:v>8.4655526714254812</c:v>
                </c:pt>
                <c:pt idx="38">
                  <c:v>5.295121394117726</c:v>
                </c:pt>
                <c:pt idx="39">
                  <c:v>3.4517115649165917</c:v>
                </c:pt>
                <c:pt idx="40">
                  <c:v>4.3735054997608804</c:v>
                </c:pt>
                <c:pt idx="41">
                  <c:v>5.0219425791783427</c:v>
                </c:pt>
                <c:pt idx="42">
                  <c:v>5.5952725645547634</c:v>
                </c:pt>
                <c:pt idx="43">
                  <c:v>5.1665006030730511</c:v>
                </c:pt>
                <c:pt idx="44">
                  <c:v>6.9616334208566837</c:v>
                </c:pt>
                <c:pt idx="45">
                  <c:v>4.294116391661726</c:v>
                </c:pt>
                <c:pt idx="46">
                  <c:v>6.0970200390417535</c:v>
                </c:pt>
                <c:pt idx="47">
                  <c:v>6.0485315163174302</c:v>
                </c:pt>
                <c:pt idx="48">
                  <c:v>5.0278379860749816</c:v>
                </c:pt>
                <c:pt idx="49">
                  <c:v>3.4860282474760891</c:v>
                </c:pt>
                <c:pt idx="50">
                  <c:v>2.3225507949824657</c:v>
                </c:pt>
                <c:pt idx="51">
                  <c:v>1.9422303867033757</c:v>
                </c:pt>
                <c:pt idx="52">
                  <c:v>1.3716934561557215</c:v>
                </c:pt>
                <c:pt idx="53">
                  <c:v>-3.2642893951967622E-2</c:v>
                </c:pt>
                <c:pt idx="54">
                  <c:v>1.9475213806864306E-2</c:v>
                </c:pt>
                <c:pt idx="55">
                  <c:v>-0.98480768493943516</c:v>
                </c:pt>
                <c:pt idx="56">
                  <c:v>0.20528600060851734</c:v>
                </c:pt>
                <c:pt idx="57">
                  <c:v>-1.7068414223289468</c:v>
                </c:pt>
                <c:pt idx="58">
                  <c:v>-1.6592431455108925</c:v>
                </c:pt>
                <c:pt idx="59">
                  <c:v>-2.3407145411569905</c:v>
                </c:pt>
                <c:pt idx="60">
                  <c:v>-2.4673872578349445</c:v>
                </c:pt>
                <c:pt idx="61">
                  <c:v>-2.3510727105127525</c:v>
                </c:pt>
                <c:pt idx="62">
                  <c:v>-1.2712402959342861</c:v>
                </c:pt>
                <c:pt idx="63">
                  <c:v>-0.45832639093600608</c:v>
                </c:pt>
                <c:pt idx="64">
                  <c:v>-0.28974539552039785</c:v>
                </c:pt>
                <c:pt idx="65">
                  <c:v>-1.495024455718059</c:v>
                </c:pt>
                <c:pt idx="66">
                  <c:v>-1.787724776428768</c:v>
                </c:pt>
                <c:pt idx="67">
                  <c:v>-0.61995803361003243</c:v>
                </c:pt>
                <c:pt idx="68">
                  <c:v>-1.0423338424397692</c:v>
                </c:pt>
                <c:pt idx="69">
                  <c:v>0.5384952215607528</c:v>
                </c:pt>
                <c:pt idx="70">
                  <c:v>2.2916465625365641</c:v>
                </c:pt>
                <c:pt idx="71">
                  <c:v>2.3505176150735894</c:v>
                </c:pt>
                <c:pt idx="72">
                  <c:v>3.0276754837854103</c:v>
                </c:pt>
                <c:pt idx="73">
                  <c:v>4.6516342580795786</c:v>
                </c:pt>
                <c:pt idx="74">
                  <c:v>5.2805332254087958</c:v>
                </c:pt>
                <c:pt idx="75">
                  <c:v>4.8768045758515584</c:v>
                </c:pt>
                <c:pt idx="76">
                  <c:v>7.8026623409504907</c:v>
                </c:pt>
                <c:pt idx="77">
                  <c:v>11.440378416497943</c:v>
                </c:pt>
                <c:pt idx="78">
                  <c:v>11.855479057549218</c:v>
                </c:pt>
                <c:pt idx="79">
                  <c:v>8.0689721538941299</c:v>
                </c:pt>
                <c:pt idx="80">
                  <c:v>7.6521248058732176</c:v>
                </c:pt>
                <c:pt idx="81">
                  <c:v>12.268145041875451</c:v>
                </c:pt>
                <c:pt idx="82">
                  <c:v>13.84546850172285</c:v>
                </c:pt>
                <c:pt idx="83">
                  <c:v>7.9898779150725616</c:v>
                </c:pt>
                <c:pt idx="84">
                  <c:v>7.1404253814758025</c:v>
                </c:pt>
                <c:pt idx="85">
                  <c:v>4.5005602591559493</c:v>
                </c:pt>
                <c:pt idx="86">
                  <c:v>5.4830532685528812</c:v>
                </c:pt>
                <c:pt idx="87">
                  <c:v>3.7937547378137522</c:v>
                </c:pt>
                <c:pt idx="88">
                  <c:v>0.48180715578363698</c:v>
                </c:pt>
                <c:pt idx="89">
                  <c:v>0.24870750452910348</c:v>
                </c:pt>
                <c:pt idx="90">
                  <c:v>0.96628285767338562</c:v>
                </c:pt>
                <c:pt idx="91">
                  <c:v>1.3846986299766546</c:v>
                </c:pt>
                <c:pt idx="92">
                  <c:v>3.0392887529809252</c:v>
                </c:pt>
                <c:pt idx="93">
                  <c:v>1.0457695640266027</c:v>
                </c:pt>
                <c:pt idx="94">
                  <c:v>-5.6569339786248678</c:v>
                </c:pt>
                <c:pt idx="95">
                  <c:v>-3.6060689416231639</c:v>
                </c:pt>
                <c:pt idx="96">
                  <c:v>2.7557434640227894</c:v>
                </c:pt>
                <c:pt idx="97">
                  <c:v>3.2307720690305297</c:v>
                </c:pt>
                <c:pt idx="98">
                  <c:v>2.2571398313831286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Emilia-Romagna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-5.6463910898173468</c:v>
                </c:pt>
                <c:pt idx="1">
                  <c:v>7.4949301999940543</c:v>
                </c:pt>
                <c:pt idx="2" formatCode="#,##0.0_ ;\-#,##0.0\ ">
                  <c:v>-0.20420301290135912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Emilia-Romagna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16.768645022099832</c:v>
                </c:pt>
                <c:pt idx="2">
                  <c:v>18.81973834337602</c:v>
                </c:pt>
                <c:pt idx="3">
                  <c:v>19.159333476526342</c:v>
                </c:pt>
                <c:pt idx="4">
                  <c:v>20.184731697703381</c:v>
                </c:pt>
                <c:pt idx="5">
                  <c:v>24.87629898013671</c:v>
                </c:pt>
                <c:pt idx="6">
                  <c:v>25.906084683354841</c:v>
                </c:pt>
                <c:pt idx="8">
                  <c:v>41.468056623351487</c:v>
                </c:pt>
                <c:pt idx="9">
                  <c:v>58.920683002470206</c:v>
                </c:pt>
                <c:pt idx="10">
                  <c:v>65.503319670521066</c:v>
                </c:pt>
                <c:pt idx="11">
                  <c:v>95.843414058589374</c:v>
                </c:pt>
                <c:pt idx="12">
                  <c:v>170.91699468839238</c:v>
                </c:pt>
                <c:pt idx="13">
                  <c:v>192.93287898857153</c:v>
                </c:pt>
                <c:pt idx="14">
                  <c:v>171.17719311808006</c:v>
                </c:pt>
                <c:pt idx="15">
                  <c:v>193.70409422483118</c:v>
                </c:pt>
                <c:pt idx="16">
                  <c:v>211.13691297850806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1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423-4099-B088-5FF058E2A83D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5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D84-4076-924C-C7A10FE27137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Emilia-Romagna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100.96169040969653</c:v>
                </c:pt>
                <c:pt idx="2">
                  <c:v>99.903881904929932</c:v>
                </c:pt>
                <c:pt idx="3">
                  <c:v>98.258402081761361</c:v>
                </c:pt>
                <c:pt idx="4">
                  <c:v>100.84483604998202</c:v>
                </c:pt>
                <c:pt idx="5">
                  <c:v>102.40303629926115</c:v>
                </c:pt>
                <c:pt idx="6">
                  <c:v>103.60727411412137</c:v>
                </c:pt>
                <c:pt idx="7">
                  <c:v>108.60881227384004</c:v>
                </c:pt>
                <c:pt idx="8">
                  <c:v>114.23371564056772</c:v>
                </c:pt>
                <c:pt idx="9">
                  <c:v>116.80867657904162</c:v>
                </c:pt>
                <c:pt idx="10">
                  <c:v>118.82562605932524</c:v>
                </c:pt>
                <c:pt idx="11">
                  <c:v>120.07388600220781</c:v>
                </c:pt>
                <c:pt idx="12">
                  <c:v>121.91551132344938</c:v>
                </c:pt>
                <c:pt idx="13">
                  <c:v>122.17565053203391</c:v>
                </c:pt>
                <c:pt idx="14">
                  <c:v>126.16952141779029</c:v>
                </c:pt>
                <c:pt idx="15">
                  <c:v>133.0075832329745</c:v>
                </c:pt>
                <c:pt idx="16">
                  <c:v>136.74078385904488</c:v>
                </c:pt>
                <c:pt idx="17">
                  <c:v>138.77882526043399</c:v>
                </c:pt>
                <c:pt idx="18">
                  <c:v>141.76901317911717</c:v>
                </c:pt>
                <c:pt idx="19">
                  <c:v>145.15304950822093</c:v>
                </c:pt>
                <c:pt idx="20">
                  <c:v>153.46226812024807</c:v>
                </c:pt>
                <c:pt idx="21">
                  <c:v>155.74328572132549</c:v>
                </c:pt>
                <c:pt idx="22">
                  <c:v>155.67874200189203</c:v>
                </c:pt>
                <c:pt idx="23">
                  <c:v>155.54013005811655</c:v>
                </c:pt>
                <c:pt idx="24">
                  <c:v>158.21621196385817</c:v>
                </c:pt>
                <c:pt idx="25">
                  <c:v>159.68217512361244</c:v>
                </c:pt>
                <c:pt idx="26">
                  <c:v>165.21895221108912</c:v>
                </c:pt>
                <c:pt idx="27">
                  <c:v>169.04749921076532</c:v>
                </c:pt>
                <c:pt idx="28">
                  <c:v>167.25506844659245</c:v>
                </c:pt>
                <c:pt idx="29">
                  <c:v>156.15476459827892</c:v>
                </c:pt>
                <c:pt idx="30">
                  <c:v>159.2427306790552</c:v>
                </c:pt>
                <c:pt idx="31">
                  <c:v>163.54132212842038</c:v>
                </c:pt>
                <c:pt idx="32">
                  <c:v>158.6414709755729</c:v>
                </c:pt>
                <c:pt idx="33">
                  <c:v>157.48495290082622</c:v>
                </c:pt>
                <c:pt idx="34">
                  <c:v>159.02386971519917</c:v>
                </c:pt>
                <c:pt idx="35">
                  <c:v>159.70162943151075</c:v>
                </c:pt>
                <c:pt idx="36">
                  <c:v>162.55746103627121</c:v>
                </c:pt>
                <c:pt idx="37">
                  <c:v>166.26056827981142</c:v>
                </c:pt>
                <c:pt idx="38">
                  <c:v>168.45708123095551</c:v>
                </c:pt>
                <c:pt idx="39">
                  <c:v>168.28351232767525</c:v>
                </c:pt>
                <c:pt idx="40">
                  <c:v>154.17974704851872</c:v>
                </c:pt>
                <c:pt idx="41">
                  <c:v>169.77500926654605</c:v>
                </c:pt>
                <c:pt idx="42">
                  <c:v>176.08752688146802</c:v>
                </c:pt>
                <c:pt idx="43">
                  <c:v>176.7916309730586</c:v>
                </c:pt>
                <c:pt idx="44">
                  <c:v>177.21283700396114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ax val="180"/>
          <c:min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44450099206349208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2033146319024496"/>
          <c:w val="0.90912798104171766"/>
          <c:h val="0.764463457198138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F85-4027-9A78-3172D7D463D2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F85-4027-9A78-3172D7D463D2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85-4027-9A78-3172D7D46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F85-4027-9A78-3172D7D463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Italia=100</a:t>
                </a:r>
              </a:p>
            </c:rich>
          </c:tx>
          <c:layout>
            <c:manualLayout>
              <c:xMode val="edge"/>
              <c:yMode val="edge"/>
              <c:x val="0.32868313086408468"/>
              <c:y val="1.37469857455825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185845056740913"/>
          <c:y val="1.9165032221910898E-2"/>
          <c:w val="0.24915242238076879"/>
          <c:h val="6.97376633127059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62490547168472E-2"/>
          <c:y val="5.5817924444837651E-2"/>
          <c:w val="0.71665808512175289"/>
          <c:h val="0.71463062903653896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solidFill>
                <a:schemeClr val="bg1"/>
              </a:solidFill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8.1499845057328777</c:v>
                </c:pt>
                <c:pt idx="1">
                  <c:v>12.898040235455399</c:v>
                </c:pt>
                <c:pt idx="3">
                  <c:v>0.45508982035928147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9D0-4D9E-B3B2-7CAC26EB059B}"/>
            </c:ext>
          </c:extLst>
        </c:ser>
        <c:ser>
          <c:idx val="6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82.553455221568015</c:v>
                </c:pt>
                <c:pt idx="1">
                  <c:v>76.896527268858904</c:v>
                </c:pt>
                <c:pt idx="3">
                  <c:v>15.880239520958083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9D0-4D9E-B3B2-7CAC26EB059B}"/>
            </c:ext>
          </c:extLst>
        </c:ser>
        <c:ser>
          <c:idx val="7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solidFill>
                <a:schemeClr val="bg1"/>
              </a:solidFill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5.2990393554384871</c:v>
                </c:pt>
                <c:pt idx="1">
                  <c:v>5.9454859223186212</c:v>
                </c:pt>
                <c:pt idx="3">
                  <c:v>27.473053892215571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9D0-4D9E-B3B2-7CAC26EB059B}"/>
            </c:ext>
          </c:extLst>
        </c:ser>
        <c:ser>
          <c:idx val="8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solidFill>
                <a:schemeClr val="bg1"/>
              </a:solidFill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3.1298419584753643</c:v>
                </c:pt>
                <c:pt idx="1">
                  <c:v>3.2623342237772155</c:v>
                </c:pt>
                <c:pt idx="3">
                  <c:v>38.227544910179638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9D0-4D9E-B3B2-7CAC26EB059B}"/>
            </c:ext>
          </c:extLst>
        </c:ser>
        <c:ser>
          <c:idx val="9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solidFill>
                <a:schemeClr val="bg1"/>
              </a:solidFill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0.86767895878524948</c:v>
                </c:pt>
                <c:pt idx="1">
                  <c:v>0.99761234958984424</c:v>
                </c:pt>
                <c:pt idx="3">
                  <c:v>17.988023952095809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9D0-4D9E-B3B2-7CAC26EB059B}"/>
            </c:ext>
          </c:extLst>
        </c:ser>
        <c:ser>
          <c:idx val="0"/>
          <c:order val="5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8.1499845057328777</c:v>
                </c:pt>
                <c:pt idx="1">
                  <c:v>12.898040235455399</c:v>
                </c:pt>
                <c:pt idx="3">
                  <c:v>0.45508982035928147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D0-4D9E-B3B2-7CAC26EB059B}"/>
            </c:ext>
          </c:extLst>
        </c:ser>
        <c:ser>
          <c:idx val="1"/>
          <c:order val="6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82.553455221568015</c:v>
                </c:pt>
                <c:pt idx="1">
                  <c:v>76.896527268858904</c:v>
                </c:pt>
                <c:pt idx="3">
                  <c:v>15.880239520958083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D0-4D9E-B3B2-7CAC26EB059B}"/>
            </c:ext>
          </c:extLst>
        </c:ser>
        <c:ser>
          <c:idx val="2"/>
          <c:order val="7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5.2990393554384871</c:v>
                </c:pt>
                <c:pt idx="1">
                  <c:v>5.9454859223186212</c:v>
                </c:pt>
                <c:pt idx="3">
                  <c:v>27.473053892215571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D0-4D9E-B3B2-7CAC26EB059B}"/>
            </c:ext>
          </c:extLst>
        </c:ser>
        <c:ser>
          <c:idx val="3"/>
          <c:order val="8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3.1298419584753643</c:v>
                </c:pt>
                <c:pt idx="1">
                  <c:v>3.2623342237772155</c:v>
                </c:pt>
                <c:pt idx="3">
                  <c:v>38.227544910179638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9D0-4D9E-B3B2-7CAC26EB059B}"/>
            </c:ext>
          </c:extLst>
        </c:ser>
        <c:ser>
          <c:idx val="4"/>
          <c:order val="9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0.86767895878524948</c:v>
                </c:pt>
                <c:pt idx="1">
                  <c:v>0.99761234958984424</c:v>
                </c:pt>
                <c:pt idx="3">
                  <c:v>17.988023952095809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9D0-4D9E-B3B2-7CAC26EB0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</c:plotArea>
    <c:legend>
      <c:legendPos val="r"/>
      <c:layout>
        <c:manualLayout>
          <c:xMode val="edge"/>
          <c:yMode val="edge"/>
          <c:x val="0.81384062303553084"/>
          <c:y val="8.2344067946562863E-2"/>
          <c:w val="0.17937447454047747"/>
          <c:h val="0.627728036804388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61</c:v>
                </c:pt>
                <c:pt idx="1">
                  <c:v>53.8</c:v>
                </c:pt>
                <c:pt idx="3">
                  <c:v>71.400000000000006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E3-4680-89A3-BE34243BF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79.3</c:v>
                </c:pt>
                <c:pt idx="1">
                  <c:v>74.599999999999994</c:v>
                </c:pt>
                <c:pt idx="3">
                  <c:v>78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E3-4680-89A3-BE34243BF368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Emilia-Romagna</c:v>
                  </c:pt>
                  <c:pt idx="1">
                    <c:v>Italia</c:v>
                  </c:pt>
                  <c:pt idx="3">
                    <c:v>Emilia-Romagna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43.3</c:v>
                </c:pt>
                <c:pt idx="1">
                  <c:v>33.5</c:v>
                </c:pt>
                <c:pt idx="3">
                  <c:v>64.7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E3-4680-89A3-BE34243BF3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Agric-ER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67.8</c:v>
                </c:pt>
                <c:pt idx="1">
                  <c:v>67.3</c:v>
                </c:pt>
                <c:pt idx="2">
                  <c:v>66</c:v>
                </c:pt>
                <c:pt idx="4">
                  <c:v>64.599999999999994</c:v>
                </c:pt>
                <c:pt idx="5">
                  <c:v>64</c:v>
                </c:pt>
                <c:pt idx="6">
                  <c:v>63.6</c:v>
                </c:pt>
                <c:pt idx="7">
                  <c:v>60.9</c:v>
                </c:pt>
                <c:pt idx="8">
                  <c:v>58.8</c:v>
                </c:pt>
                <c:pt idx="10">
                  <c:v>51.9</c:v>
                </c:pt>
                <c:pt idx="11">
                  <c:v>33.9</c:v>
                </c:pt>
                <c:pt idx="12">
                  <c:v>20</c:v>
                </c:pt>
                <c:pt idx="13">
                  <c:v>12.5</c:v>
                </c:pt>
                <c:pt idx="14">
                  <c:v>8</c:v>
                </c:pt>
                <c:pt idx="15">
                  <c:v>6</c:v>
                </c:pt>
                <c:pt idx="16">
                  <c:v>5.9</c:v>
                </c:pt>
                <c:pt idx="17">
                  <c:v>3.4</c:v>
                </c:pt>
                <c:pt idx="18" formatCode="0.0">
                  <c:v>3.4579697240881035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Ind-ER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18.8</c:v>
                </c:pt>
                <c:pt idx="1">
                  <c:v>19.2</c:v>
                </c:pt>
                <c:pt idx="2">
                  <c:v>19.5</c:v>
                </c:pt>
                <c:pt idx="4">
                  <c:v>19.899999999999999</c:v>
                </c:pt>
                <c:pt idx="5">
                  <c:v>19.2</c:v>
                </c:pt>
                <c:pt idx="6">
                  <c:v>19.100000000000001</c:v>
                </c:pt>
                <c:pt idx="7">
                  <c:v>20</c:v>
                </c:pt>
                <c:pt idx="8">
                  <c:v>20.7</c:v>
                </c:pt>
                <c:pt idx="10">
                  <c:v>25.2</c:v>
                </c:pt>
                <c:pt idx="11">
                  <c:v>36.6</c:v>
                </c:pt>
                <c:pt idx="12">
                  <c:v>42.5</c:v>
                </c:pt>
                <c:pt idx="13">
                  <c:v>40.6</c:v>
                </c:pt>
                <c:pt idx="14">
                  <c:v>38</c:v>
                </c:pt>
                <c:pt idx="15">
                  <c:v>37.700000000000003</c:v>
                </c:pt>
                <c:pt idx="16">
                  <c:v>31.8</c:v>
                </c:pt>
                <c:pt idx="17">
                  <c:v>29.3</c:v>
                </c:pt>
                <c:pt idx="18" formatCode="0.0">
                  <c:v>29.543348673788223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9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2.923570821118902E-2"/>
              <c:y val="5.394148479443332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Servizi-Emilia-Romagna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13.4</c:v>
                </c:pt>
                <c:pt idx="1">
                  <c:v>13.5</c:v>
                </c:pt>
                <c:pt idx="2">
                  <c:v>14.5</c:v>
                </c:pt>
                <c:pt idx="4">
                  <c:v>15.5</c:v>
                </c:pt>
                <c:pt idx="5">
                  <c:v>16.8</c:v>
                </c:pt>
                <c:pt idx="6">
                  <c:v>17.3</c:v>
                </c:pt>
                <c:pt idx="7">
                  <c:v>19.100000000000001</c:v>
                </c:pt>
                <c:pt idx="8">
                  <c:v>20.5</c:v>
                </c:pt>
                <c:pt idx="10">
                  <c:v>22.9</c:v>
                </c:pt>
                <c:pt idx="11">
                  <c:v>29.5</c:v>
                </c:pt>
                <c:pt idx="12">
                  <c:v>37.4</c:v>
                </c:pt>
                <c:pt idx="13">
                  <c:v>46.8</c:v>
                </c:pt>
                <c:pt idx="14">
                  <c:v>54</c:v>
                </c:pt>
                <c:pt idx="15">
                  <c:v>56.4</c:v>
                </c:pt>
                <c:pt idx="16">
                  <c:v>62.4</c:v>
                </c:pt>
                <c:pt idx="17">
                  <c:v>67.3</c:v>
                </c:pt>
                <c:pt idx="18" formatCode="0.0">
                  <c:v>66.998681602123668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9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2.923570821118902E-2"/>
              <c:y val="5.394148479443332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Emilia-Romagna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65.795215001861891</c:v>
                </c:pt>
                <c:pt idx="1">
                  <c:v>51.302730524006549</c:v>
                </c:pt>
                <c:pt idx="2">
                  <c:v>43.970777561712232</c:v>
                </c:pt>
                <c:pt idx="3">
                  <c:v>38.390167944250514</c:v>
                </c:pt>
                <c:pt idx="4">
                  <c:v>26.520838962552332</c:v>
                </c:pt>
                <c:pt idx="5">
                  <c:v>16.919326552490883</c:v>
                </c:pt>
                <c:pt idx="6">
                  <c:v>11.743887398240055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Emilia-Romagna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37.927103811009133</c:v>
                </c:pt>
                <c:pt idx="1">
                  <c:v>50.230067792622975</c:v>
                </c:pt>
                <c:pt idx="2">
                  <c:v>59.810221101578975</c:v>
                </c:pt>
                <c:pt idx="3">
                  <c:v>76.424722180778673</c:v>
                </c:pt>
                <c:pt idx="4">
                  <c:v>74.230176990654599</c:v>
                </c:pt>
                <c:pt idx="5">
                  <c:v>79.435289247914682</c:v>
                </c:pt>
                <c:pt idx="6">
                  <c:v>92.271658988032385</c:v>
                </c:pt>
                <c:pt idx="7">
                  <c:v>94.377730565110326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2966620370370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Emilia-Romagna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Intensi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10.86691117224497</c:v>
                </c:pt>
                <c:pt idx="1">
                  <c:v>16.501485039579848</c:v>
                </c:pt>
                <c:pt idx="2">
                  <c:v>8.8487544835173058</c:v>
                </c:pt>
                <c:pt idx="3">
                  <c:v>23.946206404521746</c:v>
                </c:pt>
                <c:pt idx="4">
                  <c:v>39.836641731591129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Intensi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  <c:max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43817373737373738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Emilia-Romagna</c:v>
                  </c:pt>
                  <c:pt idx="3">
                    <c:v>Italia</c:v>
                  </c:pt>
                  <c:pt idx="4">
                    <c:v>Emilia-Romagna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80.976961446571934</c:v>
                </c:pt>
                <c:pt idx="3">
                  <c:v>26.799949386308995</c:v>
                </c:pt>
                <c:pt idx="4">
                  <c:v>47.878787878787875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Emilia-Romagna</c:v>
                  </c:pt>
                  <c:pt idx="3">
                    <c:v>Italia</c:v>
                  </c:pt>
                  <c:pt idx="4">
                    <c:v>Emilia-Romagna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11.495154823202592</c:v>
                </c:pt>
                <c:pt idx="3">
                  <c:v>18.575224598253829</c:v>
                </c:pt>
                <c:pt idx="4">
                  <c:v>18.787878787878785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Emilia-Romagna</c:v>
                  </c:pt>
                  <c:pt idx="3">
                    <c:v>Italia</c:v>
                  </c:pt>
                  <c:pt idx="4">
                    <c:v>Emilia-Romagna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5.628742623268062</c:v>
                </c:pt>
                <c:pt idx="3">
                  <c:v>19.815260027837532</c:v>
                </c:pt>
                <c:pt idx="4">
                  <c:v>20.606060606060606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Emilia-Romagna</c:v>
                  </c:pt>
                  <c:pt idx="3">
                    <c:v>Italia</c:v>
                  </c:pt>
                  <c:pt idx="4">
                    <c:v>Emilia-Romagna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1.8740018917711572</c:v>
                </c:pt>
                <c:pt idx="3">
                  <c:v>19.865873718840945</c:v>
                </c:pt>
                <c:pt idx="4">
                  <c:v>11.515151515151516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Emilia-Romagna</c:v>
                  </c:pt>
                  <c:pt idx="3">
                    <c:v>Italia</c:v>
                  </c:pt>
                  <c:pt idx="4">
                    <c:v>Emilia-Romagna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2.5139215186256263E-2</c:v>
                </c:pt>
                <c:pt idx="3">
                  <c:v>14.943692268758699</c:v>
                </c:pt>
                <c:pt idx="4">
                  <c:v>1.2121212121212122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Bologna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101.15512963121415</c:v>
                </c:pt>
                <c:pt idx="2">
                  <c:v>107.9661161974844</c:v>
                </c:pt>
                <c:pt idx="4">
                  <c:v>131.14571746384874</c:v>
                </c:pt>
                <c:pt idx="5">
                  <c:v>153.42688457260203</c:v>
                </c:pt>
                <c:pt idx="6">
                  <c:v>182.03987336356636</c:v>
                </c:pt>
                <c:pt idx="7">
                  <c:v>213.25404295370922</c:v>
                </c:pt>
                <c:pt idx="8">
                  <c:v>240.57499786087106</c:v>
                </c:pt>
                <c:pt idx="10">
                  <c:v>291.37503208693414</c:v>
                </c:pt>
                <c:pt idx="11">
                  <c:v>380.65371780610934</c:v>
                </c:pt>
                <c:pt idx="12">
                  <c:v>419.72276888850854</c:v>
                </c:pt>
                <c:pt idx="13">
                  <c:v>392.81252673911183</c:v>
                </c:pt>
                <c:pt idx="14">
                  <c:v>346.008385385471</c:v>
                </c:pt>
                <c:pt idx="15">
                  <c:v>317.63497903653632</c:v>
                </c:pt>
                <c:pt idx="16">
                  <c:v>317.73765722597756</c:v>
                </c:pt>
                <c:pt idx="17">
                  <c:v>331.85590827415075</c:v>
                </c:pt>
                <c:pt idx="18">
                  <c:v>333.83246342089501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107.30623102236375</c:v>
                </c:pt>
                <c:pt idx="2">
                  <c:v>110.0039163229288</c:v>
                </c:pt>
                <c:pt idx="4">
                  <c:v>121.74830758902004</c:v>
                </c:pt>
                <c:pt idx="5">
                  <c:v>133.95299395258706</c:v>
                </c:pt>
                <c:pt idx="6">
                  <c:v>145.67958375082014</c:v>
                </c:pt>
                <c:pt idx="7">
                  <c:v>153.48781616678448</c:v>
                </c:pt>
                <c:pt idx="8">
                  <c:v>155.52582992986223</c:v>
                </c:pt>
                <c:pt idx="10">
                  <c:v>162.93276639896646</c:v>
                </c:pt>
                <c:pt idx="11">
                  <c:v>163.8818389424911</c:v>
                </c:pt>
                <c:pt idx="12">
                  <c:v>170.71455091982725</c:v>
                </c:pt>
                <c:pt idx="13">
                  <c:v>177.95974833810581</c:v>
                </c:pt>
                <c:pt idx="14">
                  <c:v>178.30051929424809</c:v>
                </c:pt>
                <c:pt idx="15">
                  <c:v>183.69995880231724</c:v>
                </c:pt>
                <c:pt idx="16">
                  <c:v>201.95307533072585</c:v>
                </c:pt>
                <c:pt idx="17">
                  <c:v>205.33535422377969</c:v>
                </c:pt>
                <c:pt idx="18">
                  <c:v>207.09973399520885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Bologna</c:v>
                  </c:pt>
                  <c:pt idx="1">
                    <c:v>Altri comuni</c:v>
                  </c:pt>
                  <c:pt idx="2">
                    <c:v>Bologna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6.9463147135649033</c:v>
                </c:pt>
                <c:pt idx="1">
                  <c:v>5.0850995356088999</c:v>
                </c:pt>
                <c:pt idx="2">
                  <c:v>23.223828722725305</c:v>
                </c:pt>
                <c:pt idx="3">
                  <c:v>25.083751918969448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0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Bologna</c:v>
                  </c:pt>
                  <c:pt idx="1">
                    <c:v>Altri comuni</c:v>
                  </c:pt>
                  <c:pt idx="2">
                    <c:v>Bologna</c:v>
                  </c:pt>
                  <c:pt idx="3">
                    <c:v>Altri comuni</c:v>
                  </c:pt>
                  <c:pt idx="4">
                    <c:v>Bologna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6.9127819831797863</c:v>
                </c:pt>
                <c:pt idx="1">
                  <c:v>2.6928646873401219</c:v>
                </c:pt>
                <c:pt idx="2">
                  <c:v>24.161958376329476</c:v>
                </c:pt>
                <c:pt idx="3">
                  <c:v>19.658426693188996</c:v>
                </c:pt>
                <c:pt idx="4">
                  <c:v>34.299999999999997</c:v>
                </c:pt>
                <c:pt idx="5">
                  <c:v>38.6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49-4C26-82A0-0B40552824E0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Bologna</c:v>
                  </c:pt>
                  <c:pt idx="1">
                    <c:v>Altri comuni</c:v>
                  </c:pt>
                  <c:pt idx="2">
                    <c:v>Bologna</c:v>
                  </c:pt>
                  <c:pt idx="3">
                    <c:v>Altri comuni</c:v>
                  </c:pt>
                  <c:pt idx="4">
                    <c:v>Bologna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2.6961260826209932</c:v>
                </c:pt>
                <c:pt idx="1">
                  <c:v>0.68706368722459699</c:v>
                </c:pt>
                <c:pt idx="2">
                  <c:v>9.6143629248955325</c:v>
                </c:pt>
                <c:pt idx="3">
                  <c:v>3.5358937629331364</c:v>
                </c:pt>
                <c:pt idx="4">
                  <c:v>33.1</c:v>
                </c:pt>
                <c:pt idx="5">
                  <c:v>16.5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49-4C26-82A0-0B4055282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71110494866523122"/>
        </c:manualLayout>
      </c:layout>
      <c:barChart>
        <c:barDir val="col"/>
        <c:grouping val="stack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9079823"/>
        <c:axId val="509109775"/>
      </c:barChart>
      <c:catAx>
        <c:axId val="50907982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715711619862546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75-42BA-A957-D90CF76270B3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Bologna</c:v>
                  </c:pt>
                  <c:pt idx="1">
                    <c:v>Altri comuni</c:v>
                  </c:pt>
                  <c:pt idx="3">
                    <c:v>Bologna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4.8</c:v>
                </c:pt>
                <c:pt idx="1">
                  <c:v>56.4</c:v>
                </c:pt>
                <c:pt idx="3">
                  <c:v>0.28593600694947152</c:v>
                </c:pt>
                <c:pt idx="4">
                  <c:v>2.9334408399886125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75-42BA-A957-D90CF76270B3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475-42BA-A957-D90CF76270B3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475-42BA-A957-D90CF76270B3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Bologna</c:v>
                  </c:pt>
                  <c:pt idx="1">
                    <c:v>Altri comuni</c:v>
                  </c:pt>
                  <c:pt idx="3">
                    <c:v>Bologna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41.2</c:v>
                </c:pt>
                <c:pt idx="1">
                  <c:v>23.6</c:v>
                </c:pt>
                <c:pt idx="3">
                  <c:v>15.955876646879975</c:v>
                </c:pt>
                <c:pt idx="4">
                  <c:v>29.863805686599232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75-42BA-A957-D90CF76270B3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2475-42BA-A957-D90CF76270B3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Bologna</c:v>
                  </c:pt>
                  <c:pt idx="1">
                    <c:v>Altri comuni</c:v>
                  </c:pt>
                  <c:pt idx="3">
                    <c:v>Bologna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54</c:v>
                </c:pt>
                <c:pt idx="1">
                  <c:v>20</c:v>
                </c:pt>
                <c:pt idx="3">
                  <c:v>83.758187346170558</c:v>
                </c:pt>
                <c:pt idx="4">
                  <c:v>67.202753473412159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475-42BA-A957-D90CF7627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50591083900576694"/>
          <c:h val="8.80128442244276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Bologna</c:v>
                  </c:pt>
                  <c:pt idx="1">
                    <c:v>Altri comuni</c:v>
                  </c:pt>
                  <c:pt idx="3">
                    <c:v>Bologna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53.72</c:v>
                </c:pt>
                <c:pt idx="1">
                  <c:v>61.2</c:v>
                </c:pt>
                <c:pt idx="3">
                  <c:v>71.62</c:v>
                </c:pt>
                <c:pt idx="4">
                  <c:v>69.680000000000007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32-4D3E-A93A-61C49F257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Bologna</c:v>
                  </c:pt>
                  <c:pt idx="1">
                    <c:v>Altri comuni</c:v>
                  </c:pt>
                  <c:pt idx="3">
                    <c:v>Bologna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80.58</c:v>
                </c:pt>
                <c:pt idx="1">
                  <c:v>89.14</c:v>
                </c:pt>
                <c:pt idx="3">
                  <c:v>75.12</c:v>
                </c:pt>
                <c:pt idx="4">
                  <c:v>75.099999999999994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32-4D3E-A93A-61C49F257F21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Bologna</c:v>
                  </c:pt>
                  <c:pt idx="1">
                    <c:v>Altri comuni</c:v>
                  </c:pt>
                  <c:pt idx="3">
                    <c:v>Bologna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30.21</c:v>
                </c:pt>
                <c:pt idx="1">
                  <c:v>33.43</c:v>
                </c:pt>
                <c:pt idx="3">
                  <c:v>68.150000000000006</c:v>
                </c:pt>
                <c:pt idx="4">
                  <c:v>64.12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32-4D3E-A93A-61C49F257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675797</c:v>
                </c:pt>
                <c:pt idx="1">
                  <c:v>822987</c:v>
                </c:pt>
                <c:pt idx="2">
                  <c:v>917177</c:v>
                </c:pt>
                <c:pt idx="3">
                  <c:v>953924</c:v>
                </c:pt>
                <c:pt idx="4">
                  <c:v>941989</c:v>
                </c:pt>
                <c:pt idx="5">
                  <c:v>970108</c:v>
                </c:pt>
                <c:pt idx="6">
                  <c:v>744004</c:v>
                </c:pt>
                <c:pt idx="7">
                  <c:v>665532</c:v>
                </c:pt>
                <c:pt idx="8">
                  <c:v>763630</c:v>
                </c:pt>
                <c:pt idx="9">
                  <c:v>671248</c:v>
                </c:pt>
                <c:pt idx="10">
                  <c:v>447887</c:v>
                </c:pt>
                <c:pt idx="11">
                  <c:v>462791</c:v>
                </c:pt>
                <c:pt idx="12">
                  <c:v>582105</c:v>
                </c:pt>
                <c:pt idx="13">
                  <c:v>556711</c:v>
                </c:pt>
                <c:pt idx="14">
                  <c:v>526663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19-4265-9FB6-B5085BBEDCC2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1394272</c:v>
                </c:pt>
                <c:pt idx="1">
                  <c:v>1465858</c:v>
                </c:pt>
                <c:pt idx="2">
                  <c:v>1584984</c:v>
                </c:pt>
                <c:pt idx="3">
                  <c:v>1799403</c:v>
                </c:pt>
                <c:pt idx="4">
                  <c:v>2041584</c:v>
                </c:pt>
                <c:pt idx="5">
                  <c:v>2117517</c:v>
                </c:pt>
                <c:pt idx="6">
                  <c:v>2491812</c:v>
                </c:pt>
                <c:pt idx="7">
                  <c:v>2609012</c:v>
                </c:pt>
                <c:pt idx="8">
                  <c:v>2582922</c:v>
                </c:pt>
                <c:pt idx="9">
                  <c:v>2642918</c:v>
                </c:pt>
                <c:pt idx="10">
                  <c:v>2696110</c:v>
                </c:pt>
                <c:pt idx="11">
                  <c:v>2627679</c:v>
                </c:pt>
                <c:pt idx="12">
                  <c:v>2763599</c:v>
                </c:pt>
                <c:pt idx="13">
                  <c:v>2790283</c:v>
                </c:pt>
                <c:pt idx="14">
                  <c:v>2823355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19-4265-9FB6-B5085BBEDCC2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113322</c:v>
                </c:pt>
                <c:pt idx="1">
                  <c:v>154884</c:v>
                </c:pt>
                <c:pt idx="2">
                  <c:v>175725</c:v>
                </c:pt>
                <c:pt idx="3">
                  <c:v>192547</c:v>
                </c:pt>
                <c:pt idx="4">
                  <c:v>234332</c:v>
                </c:pt>
                <c:pt idx="5">
                  <c:v>251317</c:v>
                </c:pt>
                <c:pt idx="6">
                  <c:v>308524</c:v>
                </c:pt>
                <c:pt idx="7">
                  <c:v>392136</c:v>
                </c:pt>
                <c:pt idx="8">
                  <c:v>500203</c:v>
                </c:pt>
                <c:pt idx="9">
                  <c:v>643347</c:v>
                </c:pt>
                <c:pt idx="10">
                  <c:v>765515</c:v>
                </c:pt>
                <c:pt idx="11">
                  <c:v>892876</c:v>
                </c:pt>
                <c:pt idx="12">
                  <c:v>996431</c:v>
                </c:pt>
                <c:pt idx="13">
                  <c:v>1078372</c:v>
                </c:pt>
                <c:pt idx="14">
                  <c:v>1111980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19-4265-9FB6-B5085BBEDC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0.00</c:formatCode>
                <c:ptCount val="20"/>
                <c:pt idx="0">
                  <c:v>-5.8496568118889432</c:v>
                </c:pt>
                <c:pt idx="1">
                  <c:v>-5.1794036748724928</c:v>
                </c:pt>
                <c:pt idx="2">
                  <c:v>-4.7235142829005978</c:v>
                </c:pt>
                <c:pt idx="3">
                  <c:v>-4.7463247839758518</c:v>
                </c:pt>
                <c:pt idx="4">
                  <c:v>-4.4052665691036799</c:v>
                </c:pt>
                <c:pt idx="5">
                  <c:v>-3.5632934149564517</c:v>
                </c:pt>
                <c:pt idx="6">
                  <c:v>-3.5351238202550839</c:v>
                </c:pt>
                <c:pt idx="7">
                  <c:v>-3.3479219770933102</c:v>
                </c:pt>
                <c:pt idx="8">
                  <c:v>-3.1725376224404029</c:v>
                </c:pt>
                <c:pt idx="9">
                  <c:v>-2.7602996512008722</c:v>
                </c:pt>
                <c:pt idx="10">
                  <c:v>-2.6617289718555974</c:v>
                </c:pt>
                <c:pt idx="11">
                  <c:v>-2.1993353807819238</c:v>
                </c:pt>
                <c:pt idx="12">
                  <c:v>-2.0104845857351923</c:v>
                </c:pt>
                <c:pt idx="13">
                  <c:v>-1.1703894045680547</c:v>
                </c:pt>
                <c:pt idx="14">
                  <c:v>-0.87037176994372956</c:v>
                </c:pt>
                <c:pt idx="15">
                  <c:v>-0.45474428649622917</c:v>
                </c:pt>
                <c:pt idx="16">
                  <c:v>-0.16562805600023819</c:v>
                </c:pt>
                <c:pt idx="17">
                  <c:v>-4.456750511289595E-2</c:v>
                </c:pt>
                <c:pt idx="18">
                  <c:v>-8.1989552057640021E-3</c:v>
                </c:pt>
                <c:pt idx="19">
                  <c:v>-1.5573434469048945E-3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0A-41A0-A35B-4D0F0F4AE8B4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0.00</c:formatCode>
                <c:ptCount val="20"/>
                <c:pt idx="0">
                  <c:v>5.6514161519417554</c:v>
                </c:pt>
                <c:pt idx="1">
                  <c:v>5.0119892543302162</c:v>
                </c:pt>
                <c:pt idx="2">
                  <c:v>4.5383736295950223</c:v>
                </c:pt>
                <c:pt idx="3">
                  <c:v>4.8781493263344489</c:v>
                </c:pt>
                <c:pt idx="4">
                  <c:v>4.3248343604929449</c:v>
                </c:pt>
                <c:pt idx="5">
                  <c:v>3.6428095391866546</c:v>
                </c:pt>
                <c:pt idx="6">
                  <c:v>3.4829070105647433</c:v>
                </c:pt>
                <c:pt idx="7">
                  <c:v>3.2429387070843094</c:v>
                </c:pt>
                <c:pt idx="8">
                  <c:v>3.0070011748782179</c:v>
                </c:pt>
                <c:pt idx="9">
                  <c:v>2.5501040900877379</c:v>
                </c:pt>
                <c:pt idx="10">
                  <c:v>2.4556557904548586</c:v>
                </c:pt>
                <c:pt idx="11">
                  <c:v>2.0485020875272824</c:v>
                </c:pt>
                <c:pt idx="12">
                  <c:v>1.8198016219273958</c:v>
                </c:pt>
                <c:pt idx="13">
                  <c:v>1.0755746711829626</c:v>
                </c:pt>
                <c:pt idx="14">
                  <c:v>0.78851963054316931</c:v>
                </c:pt>
                <c:pt idx="15">
                  <c:v>0.40234425992978212</c:v>
                </c:pt>
                <c:pt idx="16">
                  <c:v>0.1531235042059724</c:v>
                </c:pt>
                <c:pt idx="17">
                  <c:v>4.1681839314219232E-2</c:v>
                </c:pt>
                <c:pt idx="18">
                  <c:v>1.1634271632760094E-2</c:v>
                </c:pt>
                <c:pt idx="19">
                  <c:v>2.2902109513307269E-3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0A-41A0-A35B-4D0F0F4AE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0.00</c:formatCode>
                <c:ptCount val="20"/>
                <c:pt idx="0">
                  <c:v>-3.7390600224583421</c:v>
                </c:pt>
                <c:pt idx="1">
                  <c:v>-3.6247086904755186</c:v>
                </c:pt>
                <c:pt idx="2">
                  <c:v>-4.1302470981903543</c:v>
                </c:pt>
                <c:pt idx="3">
                  <c:v>-4.0320623867913348</c:v>
                </c:pt>
                <c:pt idx="4">
                  <c:v>-4.3274347269167182</c:v>
                </c:pt>
                <c:pt idx="5">
                  <c:v>-4.424857660382469</c:v>
                </c:pt>
                <c:pt idx="6">
                  <c:v>-3.2671526997974234</c:v>
                </c:pt>
                <c:pt idx="7">
                  <c:v>-3.9998984296088977</c:v>
                </c:pt>
                <c:pt idx="8">
                  <c:v>-3.8554991902582709</c:v>
                </c:pt>
                <c:pt idx="9">
                  <c:v>-3.1844856870390537</c:v>
                </c:pt>
                <c:pt idx="10">
                  <c:v>-2.6669845443721538</c:v>
                </c:pt>
                <c:pt idx="11">
                  <c:v>-2.238583205900111</c:v>
                </c:pt>
                <c:pt idx="12">
                  <c:v>-1.957120366556256</c:v>
                </c:pt>
                <c:pt idx="13">
                  <c:v>-1.6233769897921757</c:v>
                </c:pt>
                <c:pt idx="14">
                  <c:v>-1.1298295310269331</c:v>
                </c:pt>
                <c:pt idx="15">
                  <c:v>-0.73325358176698618</c:v>
                </c:pt>
                <c:pt idx="16">
                  <c:v>-0.34615753567659985</c:v>
                </c:pt>
                <c:pt idx="17">
                  <c:v>-0.12653977891511536</c:v>
                </c:pt>
                <c:pt idx="18">
                  <c:v>-2.226084404995006E-2</c:v>
                </c:pt>
                <c:pt idx="19">
                  <c:v>-2.14426381216249E-3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C1-4A3A-BBAC-1640302D541F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0.00</c:formatCode>
                <c:ptCount val="20"/>
                <c:pt idx="0">
                  <c:v>3.5736413549490171</c:v>
                </c:pt>
                <c:pt idx="1">
                  <c:v>3.4663999503433645</c:v>
                </c:pt>
                <c:pt idx="2">
                  <c:v>4.0095194027661005</c:v>
                </c:pt>
                <c:pt idx="3">
                  <c:v>3.9074411597081542</c:v>
                </c:pt>
                <c:pt idx="4">
                  <c:v>4.151379382339166</c:v>
                </c:pt>
                <c:pt idx="5">
                  <c:v>4.4584887454363855</c:v>
                </c:pt>
                <c:pt idx="6">
                  <c:v>3.3472522387807038</c:v>
                </c:pt>
                <c:pt idx="7">
                  <c:v>4.0716748393212843</c:v>
                </c:pt>
                <c:pt idx="8">
                  <c:v>3.8441007352567755</c:v>
                </c:pt>
                <c:pt idx="9">
                  <c:v>3.2320827008695554</c:v>
                </c:pt>
                <c:pt idx="10">
                  <c:v>2.8815237815785166</c:v>
                </c:pt>
                <c:pt idx="11">
                  <c:v>2.6213625103686442</c:v>
                </c:pt>
                <c:pt idx="12">
                  <c:v>2.2823431160667429</c:v>
                </c:pt>
                <c:pt idx="13">
                  <c:v>1.8628009728186348</c:v>
                </c:pt>
                <c:pt idx="14">
                  <c:v>1.3043613197379484</c:v>
                </c:pt>
                <c:pt idx="15">
                  <c:v>0.86834220193322309</c:v>
                </c:pt>
                <c:pt idx="16">
                  <c:v>0.44961826461344001</c:v>
                </c:pt>
                <c:pt idx="17">
                  <c:v>0.18962627738873811</c:v>
                </c:pt>
                <c:pt idx="18">
                  <c:v>4.0487086453331225E-2</c:v>
                </c:pt>
                <c:pt idx="19">
                  <c:v>5.8967254834468479E-3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C1-4A3A-BBAC-1640302D5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0.00</c:formatCode>
                <c:ptCount val="20"/>
                <c:pt idx="0">
                  <c:v>-1.7207762083264044</c:v>
                </c:pt>
                <c:pt idx="1">
                  <c:v>-2.0244070033200372</c:v>
                </c:pt>
                <c:pt idx="2">
                  <c:v>-2.33274421010498</c:v>
                </c:pt>
                <c:pt idx="3">
                  <c:v>-2.5262673806666878</c:v>
                </c:pt>
                <c:pt idx="4">
                  <c:v>-2.5752364747810286</c:v>
                </c:pt>
                <c:pt idx="5">
                  <c:v>-2.731175585466421</c:v>
                </c:pt>
                <c:pt idx="6">
                  <c:v>-2.8535647035251919</c:v>
                </c:pt>
                <c:pt idx="7">
                  <c:v>-2.8580245889845761</c:v>
                </c:pt>
                <c:pt idx="8">
                  <c:v>-3.0614312243080342</c:v>
                </c:pt>
                <c:pt idx="9">
                  <c:v>-3.6423369082639661</c:v>
                </c:pt>
                <c:pt idx="10">
                  <c:v>-4.1413734385358305</c:v>
                </c:pt>
                <c:pt idx="11">
                  <c:v>-4.0393787715727347</c:v>
                </c:pt>
                <c:pt idx="12">
                  <c:v>-3.5882579956333465</c:v>
                </c:pt>
                <c:pt idx="13">
                  <c:v>-2.968266682324824</c:v>
                </c:pt>
                <c:pt idx="14">
                  <c:v>-2.4653977881657498</c:v>
                </c:pt>
                <c:pt idx="15">
                  <c:v>-2.3106016632011039</c:v>
                </c:pt>
                <c:pt idx="16">
                  <c:v>-1.6527349407148995</c:v>
                </c:pt>
                <c:pt idx="17">
                  <c:v>-1.1178400348901993</c:v>
                </c:pt>
                <c:pt idx="18">
                  <c:v>-0.42604232453712437</c:v>
                </c:pt>
                <c:pt idx="19">
                  <c:v>-8.7225498532271864E-2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AC-4B2E-97DE-EDDC6BCC2C44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0.00</c:formatCode>
                <c:ptCount val="20"/>
                <c:pt idx="0">
                  <c:v>1.6218519147700201</c:v>
                </c:pt>
                <c:pt idx="1">
                  <c:v>1.903631512161144</c:v>
                </c:pt>
                <c:pt idx="2">
                  <c:v>2.1998889286817249</c:v>
                </c:pt>
                <c:pt idx="3">
                  <c:v>2.3173923430714223</c:v>
                </c:pt>
                <c:pt idx="4">
                  <c:v>2.2874730109695252</c:v>
                </c:pt>
                <c:pt idx="5">
                  <c:v>2.4226366753189938</c:v>
                </c:pt>
                <c:pt idx="6">
                  <c:v>2.6597053606926764</c:v>
                </c:pt>
                <c:pt idx="7">
                  <c:v>2.791350421941023</c:v>
                </c:pt>
                <c:pt idx="8">
                  <c:v>3.0459897113355945</c:v>
                </c:pt>
                <c:pt idx="9">
                  <c:v>3.6611401439444839</c:v>
                </c:pt>
                <c:pt idx="10">
                  <c:v>4.1667432392394614</c:v>
                </c:pt>
                <c:pt idx="11">
                  <c:v>4.1087871397521916</c:v>
                </c:pt>
                <c:pt idx="12">
                  <c:v>3.7973123251063763</c:v>
                </c:pt>
                <c:pt idx="13">
                  <c:v>3.2432107768761886</c:v>
                </c:pt>
                <c:pt idx="14">
                  <c:v>2.8462137365368609</c:v>
                </c:pt>
                <c:pt idx="15">
                  <c:v>2.7564333287464495</c:v>
                </c:pt>
                <c:pt idx="16">
                  <c:v>2.1822959131761155</c:v>
                </c:pt>
                <c:pt idx="17">
                  <c:v>1.7150388682379507</c:v>
                </c:pt>
                <c:pt idx="18">
                  <c:v>0.85972696536394677</c:v>
                </c:pt>
                <c:pt idx="19">
                  <c:v>0.29009425822243756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AC-4B2E-97DE-EDDC6BCC2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69.900000000000006</c:v>
                </c:pt>
                <c:pt idx="1">
                  <c:v>69.900000000000006</c:v>
                </c:pt>
                <c:pt idx="2">
                  <c:v>70.099999999999994</c:v>
                </c:pt>
                <c:pt idx="3">
                  <c:v>70.5</c:v>
                </c:pt>
                <c:pt idx="4">
                  <c:v>70.900000000000006</c:v>
                </c:pt>
                <c:pt idx="5">
                  <c:v>71</c:v>
                </c:pt>
                <c:pt idx="6">
                  <c:v>71.2</c:v>
                </c:pt>
                <c:pt idx="7">
                  <c:v>71.7</c:v>
                </c:pt>
                <c:pt idx="8">
                  <c:v>72.099999999999994</c:v>
                </c:pt>
                <c:pt idx="9">
                  <c:v>71.900000000000006</c:v>
                </c:pt>
                <c:pt idx="10">
                  <c:v>72.7</c:v>
                </c:pt>
                <c:pt idx="11">
                  <c:v>72.599999999999994</c:v>
                </c:pt>
                <c:pt idx="12">
                  <c:v>73.2</c:v>
                </c:pt>
                <c:pt idx="13">
                  <c:v>73.400000000000006</c:v>
                </c:pt>
                <c:pt idx="14">
                  <c:v>73.7</c:v>
                </c:pt>
                <c:pt idx="15">
                  <c:v>74</c:v>
                </c:pt>
                <c:pt idx="16">
                  <c:v>74.099999999999994</c:v>
                </c:pt>
                <c:pt idx="17">
                  <c:v>74.3</c:v>
                </c:pt>
                <c:pt idx="18">
                  <c:v>74.099999999999994</c:v>
                </c:pt>
                <c:pt idx="19">
                  <c:v>74.400000000000006</c:v>
                </c:pt>
                <c:pt idx="20">
                  <c:v>74.900000000000006</c:v>
                </c:pt>
                <c:pt idx="21">
                  <c:v>75.400000000000006</c:v>
                </c:pt>
                <c:pt idx="22">
                  <c:v>75.5</c:v>
                </c:pt>
                <c:pt idx="23">
                  <c:v>75.8</c:v>
                </c:pt>
                <c:pt idx="24">
                  <c:v>76</c:v>
                </c:pt>
                <c:pt idx="25">
                  <c:v>76.5</c:v>
                </c:pt>
                <c:pt idx="26">
                  <c:v>77</c:v>
                </c:pt>
                <c:pt idx="27">
                  <c:v>77.400000000000006</c:v>
                </c:pt>
                <c:pt idx="28">
                  <c:v>77.599999999999994</c:v>
                </c:pt>
                <c:pt idx="29">
                  <c:v>77.8</c:v>
                </c:pt>
                <c:pt idx="30">
                  <c:v>78.5</c:v>
                </c:pt>
                <c:pt idx="31">
                  <c:v>78.8</c:v>
                </c:pt>
                <c:pt idx="32">
                  <c:v>79.099999999999994</c:v>
                </c:pt>
                <c:pt idx="33">
                  <c:v>79.2</c:v>
                </c:pt>
                <c:pt idx="34">
                  <c:v>79.400000000000006</c:v>
                </c:pt>
                <c:pt idx="35">
                  <c:v>79.7</c:v>
                </c:pt>
                <c:pt idx="36">
                  <c:v>80</c:v>
                </c:pt>
                <c:pt idx="37">
                  <c:v>80.400000000000006</c:v>
                </c:pt>
                <c:pt idx="38">
                  <c:v>80.3</c:v>
                </c:pt>
                <c:pt idx="39">
                  <c:v>80.900000000000006</c:v>
                </c:pt>
                <c:pt idx="40">
                  <c:v>81</c:v>
                </c:pt>
                <c:pt idx="41">
                  <c:v>80.900000000000006</c:v>
                </c:pt>
                <c:pt idx="42">
                  <c:v>81.2</c:v>
                </c:pt>
                <c:pt idx="43">
                  <c:v>81.2</c:v>
                </c:pt>
                <c:pt idx="44">
                  <c:v>81.5</c:v>
                </c:pt>
                <c:pt idx="45">
                  <c:v>81.7</c:v>
                </c:pt>
                <c:pt idx="46">
                  <c:v>80.3</c:v>
                </c:pt>
                <c:pt idx="47">
                  <c:v>80.900000000000006</c:v>
                </c:pt>
                <c:pt idx="48">
                  <c:v>81.400000000000006</c:v>
                </c:pt>
                <c:pt idx="49">
                  <c:v>81.8</c:v>
                </c:pt>
                <c:pt idx="50">
                  <c:v>82.4</c:v>
                </c:pt>
                <c:pt idx="51">
                  <c:v>82.5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81-4CA9-A967-86A5477C1FD0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76.7</c:v>
                </c:pt>
                <c:pt idx="1">
                  <c:v>76.900000000000006</c:v>
                </c:pt>
                <c:pt idx="2">
                  <c:v>77.099999999999994</c:v>
                </c:pt>
                <c:pt idx="3">
                  <c:v>77.5</c:v>
                </c:pt>
                <c:pt idx="4">
                  <c:v>78</c:v>
                </c:pt>
                <c:pt idx="5">
                  <c:v>78.2</c:v>
                </c:pt>
                <c:pt idx="6">
                  <c:v>78.3</c:v>
                </c:pt>
                <c:pt idx="7">
                  <c:v>79</c:v>
                </c:pt>
                <c:pt idx="8">
                  <c:v>79.099999999999994</c:v>
                </c:pt>
                <c:pt idx="9">
                  <c:v>78.599999999999994</c:v>
                </c:pt>
                <c:pt idx="10">
                  <c:v>79.5</c:v>
                </c:pt>
                <c:pt idx="11">
                  <c:v>79.400000000000006</c:v>
                </c:pt>
                <c:pt idx="12">
                  <c:v>79.900000000000006</c:v>
                </c:pt>
                <c:pt idx="13">
                  <c:v>80.3</c:v>
                </c:pt>
                <c:pt idx="14">
                  <c:v>80.400000000000006</c:v>
                </c:pt>
                <c:pt idx="15">
                  <c:v>80.8</c:v>
                </c:pt>
                <c:pt idx="16">
                  <c:v>80.7</c:v>
                </c:pt>
                <c:pt idx="17">
                  <c:v>80.900000000000006</c:v>
                </c:pt>
                <c:pt idx="18">
                  <c:v>81.099999999999994</c:v>
                </c:pt>
                <c:pt idx="19">
                  <c:v>81.2</c:v>
                </c:pt>
                <c:pt idx="20">
                  <c:v>81.5</c:v>
                </c:pt>
                <c:pt idx="21">
                  <c:v>81.7</c:v>
                </c:pt>
                <c:pt idx="22">
                  <c:v>82</c:v>
                </c:pt>
                <c:pt idx="23">
                  <c:v>82.1</c:v>
                </c:pt>
                <c:pt idx="24">
                  <c:v>82.2</c:v>
                </c:pt>
                <c:pt idx="25">
                  <c:v>82.6</c:v>
                </c:pt>
                <c:pt idx="26">
                  <c:v>83.1</c:v>
                </c:pt>
                <c:pt idx="27">
                  <c:v>83.3</c:v>
                </c:pt>
                <c:pt idx="28">
                  <c:v>83.8</c:v>
                </c:pt>
                <c:pt idx="29">
                  <c:v>83.3</c:v>
                </c:pt>
                <c:pt idx="30">
                  <c:v>84</c:v>
                </c:pt>
                <c:pt idx="31">
                  <c:v>84</c:v>
                </c:pt>
                <c:pt idx="32">
                  <c:v>84.3</c:v>
                </c:pt>
                <c:pt idx="33">
                  <c:v>84.4</c:v>
                </c:pt>
                <c:pt idx="34">
                  <c:v>84.4</c:v>
                </c:pt>
                <c:pt idx="35">
                  <c:v>84.5</c:v>
                </c:pt>
                <c:pt idx="36">
                  <c:v>84.9</c:v>
                </c:pt>
                <c:pt idx="37">
                  <c:v>85</c:v>
                </c:pt>
                <c:pt idx="38">
                  <c:v>85</c:v>
                </c:pt>
                <c:pt idx="39">
                  <c:v>85.2</c:v>
                </c:pt>
                <c:pt idx="40">
                  <c:v>85.4</c:v>
                </c:pt>
                <c:pt idx="41">
                  <c:v>84.9</c:v>
                </c:pt>
                <c:pt idx="42">
                  <c:v>85.4</c:v>
                </c:pt>
                <c:pt idx="43">
                  <c:v>85.4</c:v>
                </c:pt>
                <c:pt idx="44">
                  <c:v>85.6</c:v>
                </c:pt>
                <c:pt idx="45">
                  <c:v>85.7</c:v>
                </c:pt>
                <c:pt idx="46">
                  <c:v>84.8</c:v>
                </c:pt>
                <c:pt idx="47">
                  <c:v>85.2</c:v>
                </c:pt>
                <c:pt idx="48">
                  <c:v>85.2</c:v>
                </c:pt>
                <c:pt idx="49">
                  <c:v>85.6</c:v>
                </c:pt>
                <c:pt idx="50">
                  <c:v>85.9</c:v>
                </c:pt>
                <c:pt idx="51">
                  <c:v>86.1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81-4CA9-A967-86A5477C1FD0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73.2</c:v>
                </c:pt>
                <c:pt idx="1">
                  <c:v>73.3</c:v>
                </c:pt>
                <c:pt idx="2">
                  <c:v>73.5</c:v>
                </c:pt>
                <c:pt idx="3">
                  <c:v>74</c:v>
                </c:pt>
                <c:pt idx="4">
                  <c:v>74.400000000000006</c:v>
                </c:pt>
                <c:pt idx="5">
                  <c:v>74.5</c:v>
                </c:pt>
                <c:pt idx="6">
                  <c:v>74.7</c:v>
                </c:pt>
                <c:pt idx="7">
                  <c:v>75.3</c:v>
                </c:pt>
                <c:pt idx="8">
                  <c:v>75.5</c:v>
                </c:pt>
                <c:pt idx="9">
                  <c:v>75.2</c:v>
                </c:pt>
                <c:pt idx="10">
                  <c:v>76</c:v>
                </c:pt>
                <c:pt idx="11">
                  <c:v>75.900000000000006</c:v>
                </c:pt>
                <c:pt idx="12">
                  <c:v>76.5</c:v>
                </c:pt>
                <c:pt idx="13">
                  <c:v>76.7</c:v>
                </c:pt>
                <c:pt idx="14">
                  <c:v>76.900000000000006</c:v>
                </c:pt>
                <c:pt idx="15">
                  <c:v>77.3</c:v>
                </c:pt>
                <c:pt idx="16">
                  <c:v>77.3</c:v>
                </c:pt>
                <c:pt idx="17">
                  <c:v>77.5</c:v>
                </c:pt>
                <c:pt idx="18">
                  <c:v>77.5</c:v>
                </c:pt>
                <c:pt idx="19">
                  <c:v>77.8</c:v>
                </c:pt>
                <c:pt idx="20">
                  <c:v>78.099999999999994</c:v>
                </c:pt>
                <c:pt idx="21">
                  <c:v>78.5</c:v>
                </c:pt>
                <c:pt idx="22">
                  <c:v>78.7</c:v>
                </c:pt>
                <c:pt idx="23">
                  <c:v>78.900000000000006</c:v>
                </c:pt>
                <c:pt idx="24">
                  <c:v>79</c:v>
                </c:pt>
                <c:pt idx="25">
                  <c:v>79.5</c:v>
                </c:pt>
                <c:pt idx="26">
                  <c:v>80</c:v>
                </c:pt>
                <c:pt idx="27">
                  <c:v>80.3</c:v>
                </c:pt>
                <c:pt idx="28">
                  <c:v>80.599999999999994</c:v>
                </c:pt>
                <c:pt idx="29">
                  <c:v>80.5</c:v>
                </c:pt>
                <c:pt idx="30">
                  <c:v>81.2</c:v>
                </c:pt>
                <c:pt idx="31">
                  <c:v>81.3</c:v>
                </c:pt>
                <c:pt idx="32">
                  <c:v>81.7</c:v>
                </c:pt>
                <c:pt idx="33">
                  <c:v>81.8</c:v>
                </c:pt>
                <c:pt idx="34">
                  <c:v>81.900000000000006</c:v>
                </c:pt>
                <c:pt idx="35">
                  <c:v>82.1</c:v>
                </c:pt>
                <c:pt idx="36">
                  <c:v>82.4</c:v>
                </c:pt>
                <c:pt idx="37">
                  <c:v>82.6</c:v>
                </c:pt>
                <c:pt idx="38">
                  <c:v>82.6</c:v>
                </c:pt>
                <c:pt idx="39">
                  <c:v>83</c:v>
                </c:pt>
                <c:pt idx="40">
                  <c:v>83.2</c:v>
                </c:pt>
                <c:pt idx="41">
                  <c:v>82.9</c:v>
                </c:pt>
                <c:pt idx="42">
                  <c:v>83.2</c:v>
                </c:pt>
                <c:pt idx="43">
                  <c:v>83.2</c:v>
                </c:pt>
                <c:pt idx="44">
                  <c:v>83.5</c:v>
                </c:pt>
                <c:pt idx="45">
                  <c:v>83.6</c:v>
                </c:pt>
                <c:pt idx="46">
                  <c:v>82.5</c:v>
                </c:pt>
                <c:pt idx="47">
                  <c:v>83</c:v>
                </c:pt>
                <c:pt idx="48">
                  <c:v>83.3</c:v>
                </c:pt>
                <c:pt idx="49">
                  <c:v>83.6</c:v>
                </c:pt>
                <c:pt idx="50">
                  <c:v>84.1</c:v>
                </c:pt>
                <c:pt idx="51">
                  <c:v>84.2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81-4CA9-A967-86A5477C1F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1.68</c:v>
                </c:pt>
                <c:pt idx="1">
                  <c:v>1.65</c:v>
                </c:pt>
                <c:pt idx="2">
                  <c:v>1.66</c:v>
                </c:pt>
                <c:pt idx="3">
                  <c:v>1.68</c:v>
                </c:pt>
                <c:pt idx="4">
                  <c:v>1.72</c:v>
                </c:pt>
                <c:pt idx="5">
                  <c:v>1.71</c:v>
                </c:pt>
                <c:pt idx="6">
                  <c:v>1.69</c:v>
                </c:pt>
                <c:pt idx="7">
                  <c:v>1.77</c:v>
                </c:pt>
                <c:pt idx="8">
                  <c:v>1.79</c:v>
                </c:pt>
                <c:pt idx="9">
                  <c:v>1.84</c:v>
                </c:pt>
                <c:pt idx="10">
                  <c:v>1.92</c:v>
                </c:pt>
                <c:pt idx="11">
                  <c:v>2</c:v>
                </c:pt>
                <c:pt idx="12">
                  <c:v>2.13</c:v>
                </c:pt>
                <c:pt idx="13">
                  <c:v>2.08</c:v>
                </c:pt>
                <c:pt idx="14">
                  <c:v>2.06</c:v>
                </c:pt>
                <c:pt idx="15">
                  <c:v>1.98</c:v>
                </c:pt>
                <c:pt idx="16">
                  <c:v>1.96</c:v>
                </c:pt>
                <c:pt idx="17">
                  <c:v>1.98</c:v>
                </c:pt>
                <c:pt idx="18">
                  <c:v>1.96</c:v>
                </c:pt>
                <c:pt idx="19">
                  <c:v>1.98</c:v>
                </c:pt>
                <c:pt idx="20">
                  <c:v>1.93</c:v>
                </c:pt>
                <c:pt idx="21">
                  <c:v>1.9</c:v>
                </c:pt>
                <c:pt idx="22">
                  <c:v>1.9</c:v>
                </c:pt>
                <c:pt idx="23">
                  <c:v>1.75</c:v>
                </c:pt>
                <c:pt idx="24">
                  <c:v>1.63</c:v>
                </c:pt>
                <c:pt idx="25">
                  <c:v>1.51</c:v>
                </c:pt>
                <c:pt idx="26">
                  <c:v>1.4</c:v>
                </c:pt>
                <c:pt idx="27">
                  <c:v>1.28</c:v>
                </c:pt>
                <c:pt idx="28">
                  <c:v>1.18</c:v>
                </c:pt>
                <c:pt idx="29">
                  <c:v>1.1200000000000001</c:v>
                </c:pt>
                <c:pt idx="30">
                  <c:v>1.1100000000000001</c:v>
                </c:pt>
                <c:pt idx="31">
                  <c:v>1.08</c:v>
                </c:pt>
                <c:pt idx="32">
                  <c:v>1.04</c:v>
                </c:pt>
                <c:pt idx="33">
                  <c:v>1.02</c:v>
                </c:pt>
                <c:pt idx="34">
                  <c:v>0.95</c:v>
                </c:pt>
                <c:pt idx="35">
                  <c:v>0.93</c:v>
                </c:pt>
                <c:pt idx="36">
                  <c:v>0.97</c:v>
                </c:pt>
                <c:pt idx="37">
                  <c:v>0.96</c:v>
                </c:pt>
                <c:pt idx="38">
                  <c:v>1.01</c:v>
                </c:pt>
                <c:pt idx="39">
                  <c:v>1.01</c:v>
                </c:pt>
                <c:pt idx="40">
                  <c:v>0.99</c:v>
                </c:pt>
                <c:pt idx="41">
                  <c:v>0.97</c:v>
                </c:pt>
                <c:pt idx="42">
                  <c:v>0.96</c:v>
                </c:pt>
                <c:pt idx="43">
                  <c:v>0.97</c:v>
                </c:pt>
                <c:pt idx="44">
                  <c:v>1.01</c:v>
                </c:pt>
                <c:pt idx="45">
                  <c:v>1.04</c:v>
                </c:pt>
                <c:pt idx="46">
                  <c:v>1.05</c:v>
                </c:pt>
                <c:pt idx="47">
                  <c:v>1.1000000000000001</c:v>
                </c:pt>
                <c:pt idx="48">
                  <c:v>1.17</c:v>
                </c:pt>
                <c:pt idx="49">
                  <c:v>1.19</c:v>
                </c:pt>
                <c:pt idx="50">
                  <c:v>1.24</c:v>
                </c:pt>
                <c:pt idx="51">
                  <c:v>1.24</c:v>
                </c:pt>
                <c:pt idx="52">
                  <c:v>1.33</c:v>
                </c:pt>
                <c:pt idx="53">
                  <c:v>1.35</c:v>
                </c:pt>
                <c:pt idx="54">
                  <c:v>1.4</c:v>
                </c:pt>
                <c:pt idx="55">
                  <c:v>1.45</c:v>
                </c:pt>
                <c:pt idx="56">
                  <c:v>1.5</c:v>
                </c:pt>
                <c:pt idx="57">
                  <c:v>1.52</c:v>
                </c:pt>
                <c:pt idx="58">
                  <c:v>1.52</c:v>
                </c:pt>
                <c:pt idx="59">
                  <c:v>1.49</c:v>
                </c:pt>
                <c:pt idx="60">
                  <c:v>1.48</c:v>
                </c:pt>
                <c:pt idx="61">
                  <c:v>1.46</c:v>
                </c:pt>
                <c:pt idx="62">
                  <c:v>1.43</c:v>
                </c:pt>
                <c:pt idx="63">
                  <c:v>1.43</c:v>
                </c:pt>
                <c:pt idx="64">
                  <c:v>1.4</c:v>
                </c:pt>
                <c:pt idx="65">
                  <c:v>1.36</c:v>
                </c:pt>
                <c:pt idx="66">
                  <c:v>1.35</c:v>
                </c:pt>
                <c:pt idx="67">
                  <c:v>1.3</c:v>
                </c:pt>
                <c:pt idx="68">
                  <c:v>1.26</c:v>
                </c:pt>
                <c:pt idx="69">
                  <c:v>1.27</c:v>
                </c:pt>
                <c:pt idx="70">
                  <c:v>1.27</c:v>
                </c:pt>
                <c:pt idx="71">
                  <c:v>1.22</c:v>
                </c:pt>
                <c:pt idx="72">
                  <c:v>1.19</c:v>
                </c:pt>
                <c:pt idx="73">
                  <c:v>1.1399999999999999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80-4DAA-978A-0BD2F51CF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28.45</c:v>
                </c:pt>
                <c:pt idx="1">
                  <c:v>28.38</c:v>
                </c:pt>
                <c:pt idx="2">
                  <c:v>28.33</c:v>
                </c:pt>
                <c:pt idx="3">
                  <c:v>28.34</c:v>
                </c:pt>
                <c:pt idx="4">
                  <c:v>28.23</c:v>
                </c:pt>
                <c:pt idx="5">
                  <c:v>28.19</c:v>
                </c:pt>
                <c:pt idx="6">
                  <c:v>28.13</c:v>
                </c:pt>
                <c:pt idx="7">
                  <c:v>28.05</c:v>
                </c:pt>
                <c:pt idx="8">
                  <c:v>28.04</c:v>
                </c:pt>
                <c:pt idx="9">
                  <c:v>27.94</c:v>
                </c:pt>
                <c:pt idx="10">
                  <c:v>27.92</c:v>
                </c:pt>
                <c:pt idx="11">
                  <c:v>27.81</c:v>
                </c:pt>
                <c:pt idx="12">
                  <c:v>27.77</c:v>
                </c:pt>
                <c:pt idx="13">
                  <c:v>27.76</c:v>
                </c:pt>
                <c:pt idx="14">
                  <c:v>27.78</c:v>
                </c:pt>
                <c:pt idx="15">
                  <c:v>27.68</c:v>
                </c:pt>
                <c:pt idx="16">
                  <c:v>27.53</c:v>
                </c:pt>
                <c:pt idx="17">
                  <c:v>27.57</c:v>
                </c:pt>
                <c:pt idx="18">
                  <c:v>27.39</c:v>
                </c:pt>
                <c:pt idx="19">
                  <c:v>27.24</c:v>
                </c:pt>
                <c:pt idx="20">
                  <c:v>27.13</c:v>
                </c:pt>
                <c:pt idx="21">
                  <c:v>27.02</c:v>
                </c:pt>
                <c:pt idx="22">
                  <c:v>26.93</c:v>
                </c:pt>
                <c:pt idx="23">
                  <c:v>26.81</c:v>
                </c:pt>
                <c:pt idx="24">
                  <c:v>26.82</c:v>
                </c:pt>
                <c:pt idx="25">
                  <c:v>26.82</c:v>
                </c:pt>
                <c:pt idx="26">
                  <c:v>26.89</c:v>
                </c:pt>
                <c:pt idx="27">
                  <c:v>26.94</c:v>
                </c:pt>
                <c:pt idx="28">
                  <c:v>26.94</c:v>
                </c:pt>
                <c:pt idx="29">
                  <c:v>27.1</c:v>
                </c:pt>
                <c:pt idx="30">
                  <c:v>27.33</c:v>
                </c:pt>
                <c:pt idx="31">
                  <c:v>27.48</c:v>
                </c:pt>
                <c:pt idx="32">
                  <c:v>27.75</c:v>
                </c:pt>
                <c:pt idx="33">
                  <c:v>28.05</c:v>
                </c:pt>
                <c:pt idx="34">
                  <c:v>28.33</c:v>
                </c:pt>
                <c:pt idx="35">
                  <c:v>28.53</c:v>
                </c:pt>
                <c:pt idx="36">
                  <c:v>28.89</c:v>
                </c:pt>
                <c:pt idx="37">
                  <c:v>29.06</c:v>
                </c:pt>
                <c:pt idx="38">
                  <c:v>29.24</c:v>
                </c:pt>
                <c:pt idx="39">
                  <c:v>29.49</c:v>
                </c:pt>
                <c:pt idx="40">
                  <c:v>29.66</c:v>
                </c:pt>
                <c:pt idx="41">
                  <c:v>29.82</c:v>
                </c:pt>
                <c:pt idx="42">
                  <c:v>30.06</c:v>
                </c:pt>
                <c:pt idx="43">
                  <c:v>30.26</c:v>
                </c:pt>
                <c:pt idx="44">
                  <c:v>30.45</c:v>
                </c:pt>
                <c:pt idx="45">
                  <c:v>30.58</c:v>
                </c:pt>
                <c:pt idx="46">
                  <c:v>30.38</c:v>
                </c:pt>
                <c:pt idx="47">
                  <c:v>30.6</c:v>
                </c:pt>
                <c:pt idx="48">
                  <c:v>30.64</c:v>
                </c:pt>
                <c:pt idx="49">
                  <c:v>30.62</c:v>
                </c:pt>
                <c:pt idx="50">
                  <c:v>30.61</c:v>
                </c:pt>
                <c:pt idx="51">
                  <c:v>30.72</c:v>
                </c:pt>
                <c:pt idx="52">
                  <c:v>30.67</c:v>
                </c:pt>
                <c:pt idx="53">
                  <c:v>30.65</c:v>
                </c:pt>
                <c:pt idx="54">
                  <c:v>30.74</c:v>
                </c:pt>
                <c:pt idx="55">
                  <c:v>30.81</c:v>
                </c:pt>
                <c:pt idx="56">
                  <c:v>30.79</c:v>
                </c:pt>
                <c:pt idx="57">
                  <c:v>30.83</c:v>
                </c:pt>
                <c:pt idx="58">
                  <c:v>30.97</c:v>
                </c:pt>
                <c:pt idx="59">
                  <c:v>31.12</c:v>
                </c:pt>
                <c:pt idx="60">
                  <c:v>31.15</c:v>
                </c:pt>
                <c:pt idx="61">
                  <c:v>31.27</c:v>
                </c:pt>
                <c:pt idx="62">
                  <c:v>31.39</c:v>
                </c:pt>
                <c:pt idx="63">
                  <c:v>31.56</c:v>
                </c:pt>
                <c:pt idx="64">
                  <c:v>31.62</c:v>
                </c:pt>
                <c:pt idx="65">
                  <c:v>31.76</c:v>
                </c:pt>
                <c:pt idx="66">
                  <c:v>31.93</c:v>
                </c:pt>
                <c:pt idx="67">
                  <c:v>31.87</c:v>
                </c:pt>
                <c:pt idx="68">
                  <c:v>32.090000000000003</c:v>
                </c:pt>
                <c:pt idx="69">
                  <c:v>32.33</c:v>
                </c:pt>
                <c:pt idx="70">
                  <c:v>32.4</c:v>
                </c:pt>
                <c:pt idx="71">
                  <c:v>32.51</c:v>
                </c:pt>
                <c:pt idx="72">
                  <c:v>32.57</c:v>
                </c:pt>
                <c:pt idx="73">
                  <c:v>32.700000000000003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80-4DAA-978A-0BD2F51CF8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8.1447843225714092</c:v>
                </c:pt>
                <c:pt idx="1">
                  <c:v>5.0365173082785875</c:v>
                </c:pt>
                <c:pt idx="2">
                  <c:v>2.7529555560952712</c:v>
                </c:pt>
                <c:pt idx="3">
                  <c:v>1.4947548247604303</c:v>
                </c:pt>
                <c:pt idx="4">
                  <c:v>0.96815438185024649</c:v>
                </c:pt>
                <c:pt idx="5">
                  <c:v>0.70204024344782223</c:v>
                </c:pt>
                <c:pt idx="6">
                  <c:v>0.59448970384823807</c:v>
                </c:pt>
                <c:pt idx="7">
                  <c:v>0.42414547376187284</c:v>
                </c:pt>
                <c:pt idx="8">
                  <c:v>0.44837056102366446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1D-4595-B3E0-7016E21DED56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82.570554439750552</c:v>
                </c:pt>
                <c:pt idx="1">
                  <c:v>80.731446164655082</c:v>
                </c:pt>
                <c:pt idx="2">
                  <c:v>74.339373694915338</c:v>
                </c:pt>
                <c:pt idx="3">
                  <c:v>60.554093372127163</c:v>
                </c:pt>
                <c:pt idx="4">
                  <c:v>46.343205166406619</c:v>
                </c:pt>
                <c:pt idx="5">
                  <c:v>36.566667044816867</c:v>
                </c:pt>
                <c:pt idx="6">
                  <c:v>28.153705050637154</c:v>
                </c:pt>
                <c:pt idx="7">
                  <c:v>18.142254967650558</c:v>
                </c:pt>
                <c:pt idx="8">
                  <c:v>15.881706816430098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1D-4595-B3E0-7016E21DED56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5.2892358660282097</c:v>
                </c:pt>
                <c:pt idx="1">
                  <c:v>8.8354469382028196</c:v>
                </c:pt>
                <c:pt idx="2">
                  <c:v>14.343180574296561</c:v>
                </c:pt>
                <c:pt idx="3">
                  <c:v>23.008541761204388</c:v>
                </c:pt>
                <c:pt idx="4">
                  <c:v>28.389147216926283</c:v>
                </c:pt>
                <c:pt idx="5">
                  <c:v>27.94312761698626</c:v>
                </c:pt>
                <c:pt idx="6">
                  <c:v>27.947994289580535</c:v>
                </c:pt>
                <c:pt idx="7">
                  <c:v>27.60993964821547</c:v>
                </c:pt>
                <c:pt idx="8">
                  <c:v>27.466864409580758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1D-4595-B3E0-7016E21DED56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3.1098425155374381</c:v>
                </c:pt>
                <c:pt idx="1">
                  <c:v>4.1826282349065789</c:v>
                </c:pt>
                <c:pt idx="2">
                  <c:v>6.8409735444475759</c:v>
                </c:pt>
                <c:pt idx="3">
                  <c:v>12.050156154072019</c:v>
                </c:pt>
                <c:pt idx="4">
                  <c:v>20.12877069495681</c:v>
                </c:pt>
                <c:pt idx="5">
                  <c:v>26.732747974412071</c:v>
                </c:pt>
                <c:pt idx="6">
                  <c:v>31.179344111819209</c:v>
                </c:pt>
                <c:pt idx="7">
                  <c:v>37.232055537921617</c:v>
                </c:pt>
                <c:pt idx="8">
                  <c:v>38.226608206043515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1D-4595-B3E0-7016E21DED56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0.88558285611238385</c:v>
                </c:pt>
                <c:pt idx="1">
                  <c:v>1.2139613539569363</c:v>
                </c:pt>
                <c:pt idx="2">
                  <c:v>1.7235166302452614</c:v>
                </c:pt>
                <c:pt idx="3">
                  <c:v>2.8924538878359982</c:v>
                </c:pt>
                <c:pt idx="4">
                  <c:v>4.1707225398600416</c:v>
                </c:pt>
                <c:pt idx="5">
                  <c:v>8.0554171203369798</c:v>
                </c:pt>
                <c:pt idx="6">
                  <c:v>12.124466844114869</c:v>
                </c:pt>
                <c:pt idx="7">
                  <c:v>16.591604372450483</c:v>
                </c:pt>
                <c:pt idx="8">
                  <c:v>17.976450006921961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E1D-4595-B3E0-7016E21DE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242.77</c:v>
                </c:pt>
                <c:pt idx="1">
                  <c:v>198.21600000000001</c:v>
                </c:pt>
                <c:pt idx="2">
                  <c:v>174.767</c:v>
                </c:pt>
                <c:pt idx="3">
                  <c:v>150.73599999999999</c:v>
                </c:pt>
                <c:pt idx="4">
                  <c:v>107.88800000000001</c:v>
                </c:pt>
                <c:pt idx="5">
                  <c:v>73.465999999999994</c:v>
                </c:pt>
                <c:pt idx="6">
                  <c:v>53.753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41-48C8-AB22-2ADDDE881CDB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187.268</c:v>
                </c:pt>
                <c:pt idx="1">
                  <c:v>158.44900000000001</c:v>
                </c:pt>
                <c:pt idx="2">
                  <c:v>148.363</c:v>
                </c:pt>
                <c:pt idx="3">
                  <c:v>125.934</c:v>
                </c:pt>
                <c:pt idx="4">
                  <c:v>81.817999999999998</c:v>
                </c:pt>
                <c:pt idx="5">
                  <c:v>65.647999999999996</c:v>
                </c:pt>
                <c:pt idx="6">
                  <c:v>41.999000000000002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41-48C8-AB22-2ADDDE881CDB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172.62899999999999</c:v>
                </c:pt>
                <c:pt idx="1">
                  <c:v>155.33000000000001</c:v>
                </c:pt>
                <c:pt idx="2">
                  <c:v>111.08</c:v>
                </c:pt>
                <c:pt idx="3">
                  <c:v>80.105000000000004</c:v>
                </c:pt>
                <c:pt idx="4">
                  <c:v>49.155000000000001</c:v>
                </c:pt>
                <c:pt idx="5">
                  <c:v>12.618</c:v>
                </c:pt>
                <c:pt idx="6">
                  <c:v>12.677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41-48C8-AB22-2ADDDE881C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1610.04</c:v>
                </c:pt>
                <c:pt idx="1">
                  <c:v>1348.27</c:v>
                </c:pt>
                <c:pt idx="2">
                  <c:v>1273.83</c:v>
                </c:pt>
                <c:pt idx="3">
                  <c:v>1232.21</c:v>
                </c:pt>
                <c:pt idx="4">
                  <c:v>1115.3699999999999</c:v>
                </c:pt>
                <c:pt idx="5">
                  <c:v>1064.21</c:v>
                </c:pt>
                <c:pt idx="6">
                  <c:v>1044.82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8D-45A0-8D36-CB3581FF0D8C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354.91000000000008</c:v>
                </c:pt>
                <c:pt idx="1">
                  <c:v>497.13000000000011</c:v>
                </c:pt>
                <c:pt idx="2">
                  <c:v>518.61000000000013</c:v>
                </c:pt>
                <c:pt idx="3">
                  <c:v>479.67000000000007</c:v>
                </c:pt>
                <c:pt idx="4">
                  <c:v>351.86000000000013</c:v>
                </c:pt>
                <c:pt idx="5">
                  <c:v>296.94000000000005</c:v>
                </c:pt>
                <c:pt idx="6">
                  <c:v>287.88000000000011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8D-45A0-8D36-CB3581FF0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1501.2</c:v>
                </c:pt>
                <c:pt idx="1">
                  <c:v>1383.23</c:v>
                </c:pt>
                <c:pt idx="2">
                  <c:v>1318.24</c:v>
                </c:pt>
                <c:pt idx="3">
                  <c:v>1159.3499999999999</c:v>
                </c:pt>
                <c:pt idx="4">
                  <c:v>775.44</c:v>
                </c:pt>
                <c:pt idx="5">
                  <c:v>1165.19</c:v>
                </c:pt>
                <c:pt idx="6">
                  <c:v>979.08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8D-45A0-8D36-CB3581FF0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79.3</c:v>
                </c:pt>
                <c:pt idx="1">
                  <c:v>78.7</c:v>
                </c:pt>
                <c:pt idx="2">
                  <c:v>78.5</c:v>
                </c:pt>
                <c:pt idx="3">
                  <c:v>78.599999999999994</c:v>
                </c:pt>
                <c:pt idx="4">
                  <c:v>78.3</c:v>
                </c:pt>
                <c:pt idx="5">
                  <c:v>76.7</c:v>
                </c:pt>
                <c:pt idx="6">
                  <c:v>75.3</c:v>
                </c:pt>
                <c:pt idx="7">
                  <c:v>74.400000000000006</c:v>
                </c:pt>
                <c:pt idx="8">
                  <c:v>74.099999999999994</c:v>
                </c:pt>
                <c:pt idx="9">
                  <c:v>73.7</c:v>
                </c:pt>
                <c:pt idx="10">
                  <c:v>73.599999999999994</c:v>
                </c:pt>
                <c:pt idx="11">
                  <c:v>74.3</c:v>
                </c:pt>
                <c:pt idx="12">
                  <c:v>74.400000000000006</c:v>
                </c:pt>
                <c:pt idx="13">
                  <c:v>74.599999999999994</c:v>
                </c:pt>
                <c:pt idx="14">
                  <c:v>74.5</c:v>
                </c:pt>
                <c:pt idx="15">
                  <c:v>73.5</c:v>
                </c:pt>
                <c:pt idx="16">
                  <c:v>73.2</c:v>
                </c:pt>
                <c:pt idx="17">
                  <c:v>73.2</c:v>
                </c:pt>
                <c:pt idx="18">
                  <c:v>72.900000000000006</c:v>
                </c:pt>
                <c:pt idx="19">
                  <c:v>73.099999999999994</c:v>
                </c:pt>
                <c:pt idx="20">
                  <c:v>73.599999999999994</c:v>
                </c:pt>
                <c:pt idx="21">
                  <c:v>73.8</c:v>
                </c:pt>
                <c:pt idx="22">
                  <c:v>74.599999999999994</c:v>
                </c:pt>
                <c:pt idx="23">
                  <c:v>75.400000000000006</c:v>
                </c:pt>
                <c:pt idx="24">
                  <c:v>76</c:v>
                </c:pt>
                <c:pt idx="25">
                  <c:v>76.5</c:v>
                </c:pt>
                <c:pt idx="26">
                  <c:v>77.3</c:v>
                </c:pt>
                <c:pt idx="27">
                  <c:v>76.2</c:v>
                </c:pt>
                <c:pt idx="28">
                  <c:v>76.7</c:v>
                </c:pt>
                <c:pt idx="29">
                  <c:v>77.099999999999994</c:v>
                </c:pt>
                <c:pt idx="30">
                  <c:v>78.3</c:v>
                </c:pt>
                <c:pt idx="31">
                  <c:v>78</c:v>
                </c:pt>
                <c:pt idx="32">
                  <c:v>75.3</c:v>
                </c:pt>
                <c:pt idx="33">
                  <c:v>74.7</c:v>
                </c:pt>
                <c:pt idx="34">
                  <c:v>74.8</c:v>
                </c:pt>
                <c:pt idx="35">
                  <c:v>73.7</c:v>
                </c:pt>
                <c:pt idx="36">
                  <c:v>72.900000000000006</c:v>
                </c:pt>
                <c:pt idx="37">
                  <c:v>73.5</c:v>
                </c:pt>
                <c:pt idx="38">
                  <c:v>73.8</c:v>
                </c:pt>
                <c:pt idx="39">
                  <c:v>74.671775896996991</c:v>
                </c:pt>
                <c:pt idx="40">
                  <c:v>75.162766962685225</c:v>
                </c:pt>
                <c:pt idx="41">
                  <c:v>76.556708</c:v>
                </c:pt>
                <c:pt idx="42">
                  <c:v>76.637349</c:v>
                </c:pt>
                <c:pt idx="43">
                  <c:v>74.868579999999994</c:v>
                </c:pt>
                <c:pt idx="44">
                  <c:v>75.334124000000003</c:v>
                </c:pt>
                <c:pt idx="45">
                  <c:v>76.007830999999996</c:v>
                </c:pt>
                <c:pt idx="46">
                  <c:v>76.810927000000007</c:v>
                </c:pt>
                <c:pt idx="47">
                  <c:v>77.366249999999994</c:v>
                </c:pt>
                <c:pt idx="48">
                  <c:v>77.995542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CF-4C8F-BBD5-90E7C4A60CE6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43.3</c:v>
                </c:pt>
                <c:pt idx="1">
                  <c:v>42.9</c:v>
                </c:pt>
                <c:pt idx="2">
                  <c:v>43.2</c:v>
                </c:pt>
                <c:pt idx="3">
                  <c:v>44.6</c:v>
                </c:pt>
                <c:pt idx="4">
                  <c:v>44.9</c:v>
                </c:pt>
                <c:pt idx="5">
                  <c:v>43.7</c:v>
                </c:pt>
                <c:pt idx="6">
                  <c:v>43.6</c:v>
                </c:pt>
                <c:pt idx="7">
                  <c:v>44.6</c:v>
                </c:pt>
                <c:pt idx="8">
                  <c:v>45.2</c:v>
                </c:pt>
                <c:pt idx="9">
                  <c:v>45.5</c:v>
                </c:pt>
                <c:pt idx="10">
                  <c:v>46.9</c:v>
                </c:pt>
                <c:pt idx="11">
                  <c:v>48.1</c:v>
                </c:pt>
                <c:pt idx="12">
                  <c:v>48.5</c:v>
                </c:pt>
                <c:pt idx="13">
                  <c:v>50</c:v>
                </c:pt>
                <c:pt idx="14">
                  <c:v>49.5</c:v>
                </c:pt>
                <c:pt idx="15">
                  <c:v>50</c:v>
                </c:pt>
                <c:pt idx="16">
                  <c:v>53.8</c:v>
                </c:pt>
                <c:pt idx="17">
                  <c:v>53.2</c:v>
                </c:pt>
                <c:pt idx="18">
                  <c:v>53.7</c:v>
                </c:pt>
                <c:pt idx="19">
                  <c:v>55</c:v>
                </c:pt>
                <c:pt idx="20">
                  <c:v>55.9</c:v>
                </c:pt>
                <c:pt idx="21">
                  <c:v>57</c:v>
                </c:pt>
                <c:pt idx="22">
                  <c:v>59</c:v>
                </c:pt>
                <c:pt idx="23">
                  <c:v>60.7</c:v>
                </c:pt>
                <c:pt idx="24">
                  <c:v>61.6</c:v>
                </c:pt>
                <c:pt idx="25">
                  <c:v>63.2</c:v>
                </c:pt>
                <c:pt idx="26">
                  <c:v>61.8</c:v>
                </c:pt>
                <c:pt idx="27">
                  <c:v>60.5</c:v>
                </c:pt>
                <c:pt idx="28">
                  <c:v>60.2</c:v>
                </c:pt>
                <c:pt idx="29">
                  <c:v>61.6</c:v>
                </c:pt>
                <c:pt idx="30">
                  <c:v>62</c:v>
                </c:pt>
                <c:pt idx="31">
                  <c:v>62.3</c:v>
                </c:pt>
                <c:pt idx="32">
                  <c:v>61.5</c:v>
                </c:pt>
                <c:pt idx="33">
                  <c:v>60</c:v>
                </c:pt>
                <c:pt idx="34">
                  <c:v>60.9</c:v>
                </c:pt>
                <c:pt idx="35">
                  <c:v>61.4</c:v>
                </c:pt>
                <c:pt idx="36">
                  <c:v>59.7</c:v>
                </c:pt>
                <c:pt idx="37">
                  <c:v>59.1</c:v>
                </c:pt>
                <c:pt idx="38">
                  <c:v>59.7</c:v>
                </c:pt>
                <c:pt idx="39">
                  <c:v>62.173063483234202</c:v>
                </c:pt>
                <c:pt idx="40">
                  <c:v>62.067126113716363</c:v>
                </c:pt>
                <c:pt idx="41">
                  <c:v>62.657983999999999</c:v>
                </c:pt>
                <c:pt idx="42">
                  <c:v>64.137044000000003</c:v>
                </c:pt>
                <c:pt idx="43">
                  <c:v>61.521417</c:v>
                </c:pt>
                <c:pt idx="44">
                  <c:v>61.612940999999999</c:v>
                </c:pt>
                <c:pt idx="45">
                  <c:v>63.391528999999998</c:v>
                </c:pt>
                <c:pt idx="46">
                  <c:v>64.404499999999999</c:v>
                </c:pt>
                <c:pt idx="47">
                  <c:v>63.214191999999997</c:v>
                </c:pt>
                <c:pt idx="48">
                  <c:v>64.718376000000006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CF-4C8F-BBD5-90E7C4A60CE6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61</c:v>
                </c:pt>
                <c:pt idx="1">
                  <c:v>60.6</c:v>
                </c:pt>
                <c:pt idx="2">
                  <c:v>60.7</c:v>
                </c:pt>
                <c:pt idx="3">
                  <c:v>61.4</c:v>
                </c:pt>
                <c:pt idx="4">
                  <c:v>61.4</c:v>
                </c:pt>
                <c:pt idx="5">
                  <c:v>60.1</c:v>
                </c:pt>
                <c:pt idx="6">
                  <c:v>59.4</c:v>
                </c:pt>
                <c:pt idx="7">
                  <c:v>59.3</c:v>
                </c:pt>
                <c:pt idx="8">
                  <c:v>59.5</c:v>
                </c:pt>
                <c:pt idx="9">
                  <c:v>59.5</c:v>
                </c:pt>
                <c:pt idx="10">
                  <c:v>60.1</c:v>
                </c:pt>
                <c:pt idx="11">
                  <c:v>61.1</c:v>
                </c:pt>
                <c:pt idx="12">
                  <c:v>61.4</c:v>
                </c:pt>
                <c:pt idx="13">
                  <c:v>62.2</c:v>
                </c:pt>
                <c:pt idx="14">
                  <c:v>62</c:v>
                </c:pt>
                <c:pt idx="15">
                  <c:v>61.7</c:v>
                </c:pt>
                <c:pt idx="16">
                  <c:v>63.5</c:v>
                </c:pt>
                <c:pt idx="17">
                  <c:v>63.2</c:v>
                </c:pt>
                <c:pt idx="18">
                  <c:v>63.3</c:v>
                </c:pt>
                <c:pt idx="19">
                  <c:v>64.099999999999994</c:v>
                </c:pt>
                <c:pt idx="20">
                  <c:v>64.7</c:v>
                </c:pt>
                <c:pt idx="21">
                  <c:v>65.400000000000006</c:v>
                </c:pt>
                <c:pt idx="22">
                  <c:v>66.8</c:v>
                </c:pt>
                <c:pt idx="23">
                  <c:v>68</c:v>
                </c:pt>
                <c:pt idx="24">
                  <c:v>68.8</c:v>
                </c:pt>
                <c:pt idx="25">
                  <c:v>69.900000000000006</c:v>
                </c:pt>
                <c:pt idx="26">
                  <c:v>69.599999999999994</c:v>
                </c:pt>
                <c:pt idx="27">
                  <c:v>68.3</c:v>
                </c:pt>
                <c:pt idx="28">
                  <c:v>68.400000000000006</c:v>
                </c:pt>
                <c:pt idx="29">
                  <c:v>69.400000000000006</c:v>
                </c:pt>
                <c:pt idx="30">
                  <c:v>70.2</c:v>
                </c:pt>
                <c:pt idx="31">
                  <c:v>70.2</c:v>
                </c:pt>
                <c:pt idx="32">
                  <c:v>68.400000000000006</c:v>
                </c:pt>
                <c:pt idx="33">
                  <c:v>67.3</c:v>
                </c:pt>
                <c:pt idx="34">
                  <c:v>67.8</c:v>
                </c:pt>
                <c:pt idx="35">
                  <c:v>67.5</c:v>
                </c:pt>
                <c:pt idx="36">
                  <c:v>66.2</c:v>
                </c:pt>
                <c:pt idx="37">
                  <c:v>66.3</c:v>
                </c:pt>
                <c:pt idx="38">
                  <c:v>66.7</c:v>
                </c:pt>
                <c:pt idx="39">
                  <c:v>68.390616757265079</c:v>
                </c:pt>
                <c:pt idx="40">
                  <c:v>68.584517275505945</c:v>
                </c:pt>
                <c:pt idx="41">
                  <c:v>69.581348000000006</c:v>
                </c:pt>
                <c:pt idx="42">
                  <c:v>70.373029000000002</c:v>
                </c:pt>
                <c:pt idx="43">
                  <c:v>68.184970000000007</c:v>
                </c:pt>
                <c:pt idx="44">
                  <c:v>68.471750999999998</c:v>
                </c:pt>
                <c:pt idx="45">
                  <c:v>69.715002999999996</c:v>
                </c:pt>
                <c:pt idx="46">
                  <c:v>70.633774000000003</c:v>
                </c:pt>
                <c:pt idx="47">
                  <c:v>70.325543999999994</c:v>
                </c:pt>
                <c:pt idx="48">
                  <c:v>71.405792000000005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CF-4C8F-BBD5-90E7C4A60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4168140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597231</xdr:colOff>
      <xdr:row>1</xdr:row>
      <xdr:rowOff>445605</xdr:rowOff>
    </xdr:from>
    <xdr:to>
      <xdr:col>10</xdr:col>
      <xdr:colOff>490667</xdr:colOff>
      <xdr:row>13</xdr:row>
      <xdr:rowOff>40748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459104</xdr:rowOff>
    </xdr:from>
    <xdr:to>
      <xdr:col>16</xdr:col>
      <xdr:colOff>273983</xdr:colOff>
      <xdr:row>15</xdr:row>
      <xdr:rowOff>81644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327660</xdr:colOff>
      <xdr:row>2</xdr:row>
      <xdr:rowOff>462914</xdr:rowOff>
    </xdr:from>
    <xdr:to>
      <xdr:col>18</xdr:col>
      <xdr:colOff>296460</xdr:colOff>
      <xdr:row>15</xdr:row>
      <xdr:rowOff>85454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601833</xdr:colOff>
      <xdr:row>1</xdr:row>
      <xdr:rowOff>305300</xdr:rowOff>
    </xdr:from>
    <xdr:to>
      <xdr:col>10</xdr:col>
      <xdr:colOff>148233</xdr:colOff>
      <xdr:row>13</xdr:row>
      <xdr:rowOff>125960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489730</xdr:colOff>
      <xdr:row>9</xdr:row>
      <xdr:rowOff>6448</xdr:rowOff>
    </xdr:from>
    <xdr:to>
      <xdr:col>10</xdr:col>
      <xdr:colOff>15239</xdr:colOff>
      <xdr:row>21</xdr:row>
      <xdr:rowOff>45720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83820</xdr:colOff>
      <xdr:row>8</xdr:row>
      <xdr:rowOff>388620</xdr:rowOff>
    </xdr:from>
    <xdr:to>
      <xdr:col>18</xdr:col>
      <xdr:colOff>308610</xdr:colOff>
      <xdr:row>21</xdr:row>
      <xdr:rowOff>48895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5615</xdr:colOff>
      <xdr:row>2</xdr:row>
      <xdr:rowOff>42655</xdr:rowOff>
    </xdr:from>
    <xdr:to>
      <xdr:col>15</xdr:col>
      <xdr:colOff>142874</xdr:colOff>
      <xdr:row>11</xdr:row>
      <xdr:rowOff>38101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2</xdr:row>
      <xdr:rowOff>45720</xdr:rowOff>
    </xdr:from>
    <xdr:to>
      <xdr:col>17</xdr:col>
      <xdr:colOff>180960</xdr:colOff>
      <xdr:row>16</xdr:row>
      <xdr:rowOff>117840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507255</xdr:colOff>
      <xdr:row>1</xdr:row>
      <xdr:rowOff>510640</xdr:rowOff>
    </xdr:from>
    <xdr:to>
      <xdr:col>15</xdr:col>
      <xdr:colOff>582315</xdr:colOff>
      <xdr:row>13</xdr:row>
      <xdr:rowOff>49360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13334</xdr:colOff>
      <xdr:row>1</xdr:row>
      <xdr:rowOff>511174</xdr:rowOff>
    </xdr:from>
    <xdr:to>
      <xdr:col>20</xdr:col>
      <xdr:colOff>598934</xdr:colOff>
      <xdr:row>13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14755</xdr:colOff>
      <xdr:row>1</xdr:row>
      <xdr:rowOff>309637</xdr:rowOff>
    </xdr:from>
    <xdr:to>
      <xdr:col>16</xdr:col>
      <xdr:colOff>152815</xdr:colOff>
      <xdr:row>15</xdr:row>
      <xdr:rowOff>61717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208597</xdr:colOff>
      <xdr:row>1</xdr:row>
      <xdr:rowOff>316230</xdr:rowOff>
    </xdr:from>
    <xdr:to>
      <xdr:col>19</xdr:col>
      <xdr:colOff>346657</xdr:colOff>
      <xdr:row>15</xdr:row>
      <xdr:rowOff>68310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5388</xdr:colOff>
      <xdr:row>1</xdr:row>
      <xdr:rowOff>383084</xdr:rowOff>
    </xdr:from>
    <xdr:to>
      <xdr:col>10</xdr:col>
      <xdr:colOff>408588</xdr:colOff>
      <xdr:row>11</xdr:row>
      <xdr:rowOff>119924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45720</xdr:colOff>
      <xdr:row>2</xdr:row>
      <xdr:rowOff>107314</xdr:rowOff>
    </xdr:from>
    <xdr:to>
      <xdr:col>20</xdr:col>
      <xdr:colOff>447570</xdr:colOff>
      <xdr:row>14</xdr:row>
      <xdr:rowOff>38464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2</xdr:row>
      <xdr:rowOff>106680</xdr:rowOff>
    </xdr:from>
    <xdr:to>
      <xdr:col>13</xdr:col>
      <xdr:colOff>561340</xdr:colOff>
      <xdr:row>15</xdr:row>
      <xdr:rowOff>142240</xdr:rowOff>
    </xdr:to>
    <xdr:pic>
      <xdr:nvPicPr>
        <xdr:cNvPr id="3" name="Immagine 2" descr="C:\Users\capogrossi\Downloads\08 IFC 2022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540" y="472440"/>
          <a:ext cx="2367280" cy="2367280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492404</xdr:colOff>
      <xdr:row>7</xdr:row>
      <xdr:rowOff>99445</xdr:rowOff>
    </xdr:from>
    <xdr:to>
      <xdr:col>12</xdr:col>
      <xdr:colOff>142004</xdr:colOff>
      <xdr:row>17</xdr:row>
      <xdr:rowOff>19165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222058</xdr:colOff>
      <xdr:row>7</xdr:row>
      <xdr:rowOff>102532</xdr:rowOff>
    </xdr:from>
    <xdr:to>
      <xdr:col>15</xdr:col>
      <xdr:colOff>289560</xdr:colOff>
      <xdr:row>17</xdr:row>
      <xdr:rowOff>15240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606742</xdr:colOff>
      <xdr:row>2</xdr:row>
      <xdr:rowOff>117157</xdr:rowOff>
    </xdr:from>
    <xdr:to>
      <xdr:col>10</xdr:col>
      <xdr:colOff>258742</xdr:colOff>
      <xdr:row>14</xdr:row>
      <xdr:rowOff>82597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63500</xdr:colOff>
      <xdr:row>2</xdr:row>
      <xdr:rowOff>60961</xdr:rowOff>
    </xdr:from>
    <xdr:to>
      <xdr:col>18</xdr:col>
      <xdr:colOff>159909</xdr:colOff>
      <xdr:row>10</xdr:row>
      <xdr:rowOff>82551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67311</xdr:colOff>
      <xdr:row>2</xdr:row>
      <xdr:rowOff>45720</xdr:rowOff>
    </xdr:from>
    <xdr:to>
      <xdr:col>18</xdr:col>
      <xdr:colOff>232411</xdr:colOff>
      <xdr:row>14</xdr:row>
      <xdr:rowOff>33020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15240</xdr:colOff>
      <xdr:row>2</xdr:row>
      <xdr:rowOff>38100</xdr:rowOff>
    </xdr:from>
    <xdr:to>
      <xdr:col>12</xdr:col>
      <xdr:colOff>606365</xdr:colOff>
      <xdr:row>14</xdr:row>
      <xdr:rowOff>19617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29845</xdr:colOff>
      <xdr:row>2</xdr:row>
      <xdr:rowOff>56515</xdr:rowOff>
    </xdr:from>
    <xdr:to>
      <xdr:col>13</xdr:col>
      <xdr:colOff>334645</xdr:colOff>
      <xdr:row>14</xdr:row>
      <xdr:rowOff>6715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595630</xdr:colOff>
      <xdr:row>4</xdr:row>
      <xdr:rowOff>171450</xdr:rowOff>
    </xdr:from>
    <xdr:to>
      <xdr:col>18</xdr:col>
      <xdr:colOff>481330</xdr:colOff>
      <xdr:row>16</xdr:row>
      <xdr:rowOff>122920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590550</xdr:colOff>
      <xdr:row>5</xdr:row>
      <xdr:rowOff>5080</xdr:rowOff>
    </xdr:from>
    <xdr:to>
      <xdr:col>23</xdr:col>
      <xdr:colOff>476250</xdr:colOff>
      <xdr:row>16</xdr:row>
      <xdr:rowOff>139430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575310</xdr:colOff>
      <xdr:row>5</xdr:row>
      <xdr:rowOff>11430</xdr:rowOff>
    </xdr:from>
    <xdr:to>
      <xdr:col>28</xdr:col>
      <xdr:colOff>461010</xdr:colOff>
      <xdr:row>16</xdr:row>
      <xdr:rowOff>144510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603885</xdr:colOff>
      <xdr:row>2</xdr:row>
      <xdr:rowOff>94615</xdr:rowOff>
    </xdr:from>
    <xdr:to>
      <xdr:col>12</xdr:col>
      <xdr:colOff>299085</xdr:colOff>
      <xdr:row>17</xdr:row>
      <xdr:rowOff>94615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15240</xdr:rowOff>
    </xdr:from>
    <xdr:to>
      <xdr:col>12</xdr:col>
      <xdr:colOff>304800</xdr:colOff>
      <xdr:row>16</xdr:row>
      <xdr:rowOff>180340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4445</xdr:colOff>
      <xdr:row>2</xdr:row>
      <xdr:rowOff>523875</xdr:rowOff>
    </xdr:from>
    <xdr:to>
      <xdr:col>18</xdr:col>
      <xdr:colOff>309245</xdr:colOff>
      <xdr:row>14</xdr:row>
      <xdr:rowOff>124825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31" sqref="C31"/>
    </sheetView>
  </sheetViews>
  <sheetFormatPr defaultColWidth="8.6640625" defaultRowHeight="14.4"/>
  <cols>
    <col min="1" max="1" width="2.33203125" customWidth="1"/>
    <col min="2" max="2" width="7.44140625" customWidth="1"/>
    <col min="3" max="3" width="131.6640625" customWidth="1"/>
  </cols>
  <sheetData>
    <row r="3" spans="1:6" ht="17.399999999999999">
      <c r="C3" s="50"/>
    </row>
    <row r="4" spans="1:6" ht="49.2" customHeight="1">
      <c r="B4" s="51" t="s">
        <v>0</v>
      </c>
      <c r="C4" s="52"/>
      <c r="D4" s="53"/>
      <c r="E4" s="53"/>
      <c r="F4" s="53"/>
    </row>
    <row r="5" spans="1:6">
      <c r="A5" s="54"/>
      <c r="B5">
        <v>1</v>
      </c>
      <c r="C5" s="89" t="s">
        <v>1</v>
      </c>
    </row>
    <row r="6" spans="1:6">
      <c r="B6">
        <v>2</v>
      </c>
      <c r="C6" s="90" t="s">
        <v>2</v>
      </c>
    </row>
    <row r="7" spans="1:6">
      <c r="B7">
        <v>3</v>
      </c>
      <c r="C7" s="89" t="s">
        <v>3</v>
      </c>
    </row>
    <row r="8" spans="1:6">
      <c r="B8">
        <v>4</v>
      </c>
      <c r="C8" s="90" t="s">
        <v>4</v>
      </c>
    </row>
    <row r="9" spans="1:6">
      <c r="B9">
        <v>5</v>
      </c>
      <c r="C9" s="91" t="s">
        <v>5</v>
      </c>
    </row>
    <row r="10" spans="1:6">
      <c r="B10">
        <v>6</v>
      </c>
      <c r="C10" s="90" t="s">
        <v>6</v>
      </c>
    </row>
    <row r="11" spans="1:6">
      <c r="B11">
        <v>7</v>
      </c>
      <c r="C11" s="90" t="s">
        <v>7</v>
      </c>
    </row>
    <row r="12" spans="1:6">
      <c r="B12">
        <v>8</v>
      </c>
      <c r="C12" s="90" t="s">
        <v>8</v>
      </c>
    </row>
    <row r="13" spans="1:6">
      <c r="B13">
        <v>9</v>
      </c>
      <c r="C13" s="90" t="s">
        <v>197</v>
      </c>
    </row>
    <row r="14" spans="1:6">
      <c r="B14">
        <v>10</v>
      </c>
      <c r="C14" s="90" t="s">
        <v>9</v>
      </c>
    </row>
    <row r="15" spans="1:6">
      <c r="B15">
        <v>11</v>
      </c>
      <c r="C15" s="89" t="s">
        <v>195</v>
      </c>
    </row>
    <row r="16" spans="1:6">
      <c r="B16">
        <v>12</v>
      </c>
      <c r="C16" s="89" t="s">
        <v>10</v>
      </c>
    </row>
    <row r="17" spans="2:3">
      <c r="B17">
        <v>13</v>
      </c>
      <c r="C17" s="90" t="s">
        <v>11</v>
      </c>
    </row>
    <row r="18" spans="2:3">
      <c r="B18">
        <v>14</v>
      </c>
      <c r="C18" s="89" t="s">
        <v>196</v>
      </c>
    </row>
    <row r="19" spans="2:3">
      <c r="B19" t="s">
        <v>184</v>
      </c>
      <c r="C19" s="89" t="s">
        <v>252</v>
      </c>
    </row>
    <row r="20" spans="2:3">
      <c r="B20" t="s">
        <v>185</v>
      </c>
      <c r="C20" s="89" t="s">
        <v>253</v>
      </c>
    </row>
    <row r="21" spans="2:3">
      <c r="B21" t="s">
        <v>186</v>
      </c>
      <c r="C21" s="89" t="s">
        <v>254</v>
      </c>
    </row>
    <row r="22" spans="2:3">
      <c r="B22" t="s">
        <v>187</v>
      </c>
      <c r="C22" s="89" t="s">
        <v>255</v>
      </c>
    </row>
    <row r="23" spans="2:3">
      <c r="B23" t="s">
        <v>188</v>
      </c>
      <c r="C23" s="89" t="s">
        <v>199</v>
      </c>
    </row>
    <row r="24" spans="2:3">
      <c r="B24" t="s">
        <v>189</v>
      </c>
      <c r="C24" s="89" t="s">
        <v>176</v>
      </c>
    </row>
    <row r="25" spans="2:3">
      <c r="B25" t="s">
        <v>236</v>
      </c>
      <c r="C25" s="90" t="s">
        <v>256</v>
      </c>
    </row>
  </sheetData>
  <phoneticPr fontId="74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EMILIA ROMAGNA. ANNI 1861-2024. Valori assoluti "/>
    <hyperlink ref="C20" location="App_2!A1" display="Appendice 2. PIRAMIDI PER ETA' E PER GENERE. EMILIA ROMAGNA. ANNI 1881, 1951 E 2024. Valori percentuali"/>
    <hyperlink ref="C21" location="App_3!A1" display="Appendice 3. SPERANZA DI VITA ALLA NASCITA. EMILIA ROMAGNA. ANNI 1974-2025. Valori assoluti "/>
    <hyperlink ref="C22" location="App_4!A1" display="Appendice 4. NUMERO MEDIO DI FIGLI PER DONNA (TFT) E ETA' MEDIA AL PARTO. EMILIA ROMAGNA. ANNI 1952-2025. Valori assoluti "/>
    <hyperlink ref="C23" location="App_5!A1" display="Appendice 5. POPOLAZIONE RESIDENTE IN ETA' DI 6 ANNI E OLTRE PER GRADO DI ISTRUZIONE. EMILIA ROMAGNA. Censimenti dal 1951 a 2011, 2021, 2024"/>
    <hyperlink ref="C24" location="App_6!A1" display="Appendice 6. AZIENDE E RELATIVE SUPERFICI PER UBICAZIONE DEL CENTRO AZIENDALE IN EMILIA ROMAGNA (Universo Italia). Censimenti Agricoltura 1961-2020"/>
    <hyperlink ref="C25" location="App_7!A1" display="Appendice 7. TASSO DI OCCUPAZIONE 15-64 ANNI. EMILIA-ROMAGN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43"/>
  <sheetViews>
    <sheetView topLeftCell="A7" zoomScale="115" zoomScaleNormal="115" workbookViewId="0">
      <selection activeCell="H16" sqref="H16"/>
    </sheetView>
  </sheetViews>
  <sheetFormatPr defaultRowHeight="14.4"/>
  <cols>
    <col min="1" max="1" width="3.33203125" style="8" customWidth="1"/>
    <col min="2" max="2" width="6.33203125" style="21" customWidth="1"/>
    <col min="3" max="6" width="9.6640625" style="21" customWidth="1"/>
  </cols>
  <sheetData>
    <row r="1" spans="2:8">
      <c r="B1" s="30"/>
      <c r="C1" s="30"/>
      <c r="D1" s="30"/>
    </row>
    <row r="2" spans="2:8" ht="48">
      <c r="B2" s="31"/>
      <c r="C2" s="22" t="s">
        <v>209</v>
      </c>
      <c r="D2" s="22" t="s">
        <v>13</v>
      </c>
      <c r="E2" s="22" t="s">
        <v>200</v>
      </c>
      <c r="F2" s="22" t="s">
        <v>201</v>
      </c>
      <c r="H2" s="55" t="s">
        <v>237</v>
      </c>
    </row>
    <row r="3" spans="2:8">
      <c r="B3" s="32">
        <v>1861</v>
      </c>
      <c r="C3" s="33">
        <v>2.0830000000000002</v>
      </c>
      <c r="D3" s="34">
        <v>26328</v>
      </c>
      <c r="E3" s="35">
        <f>C3/C$3*100</f>
        <v>100</v>
      </c>
      <c r="F3" s="35">
        <f>D3/D$3*100</f>
        <v>100</v>
      </c>
    </row>
    <row r="4" spans="2:8">
      <c r="B4" s="32">
        <v>1871</v>
      </c>
      <c r="C4" s="33">
        <v>2.2280000000000002</v>
      </c>
      <c r="D4" s="34">
        <v>28151</v>
      </c>
      <c r="E4" s="35">
        <f t="shared" ref="E4:F21" si="0">C4/C$3*100</f>
        <v>106.96111377820452</v>
      </c>
      <c r="F4" s="35">
        <f t="shared" si="0"/>
        <v>106.9241871771498</v>
      </c>
    </row>
    <row r="5" spans="2:8">
      <c r="B5" s="32">
        <v>1881</v>
      </c>
      <c r="C5" s="33">
        <v>2.2890000000000001</v>
      </c>
      <c r="D5" s="34">
        <v>29791</v>
      </c>
      <c r="E5" s="35">
        <f t="shared" si="0"/>
        <v>109.88958233317329</v>
      </c>
      <c r="F5" s="35">
        <f t="shared" si="0"/>
        <v>113.15329687025219</v>
      </c>
    </row>
    <row r="6" spans="2:8">
      <c r="B6" s="32"/>
      <c r="C6" s="36"/>
      <c r="D6" s="36"/>
      <c r="E6" s="35"/>
      <c r="F6" s="35"/>
    </row>
    <row r="7" spans="2:8">
      <c r="B7" s="32">
        <v>1901</v>
      </c>
      <c r="C7" s="211">
        <v>2.5470000000000002</v>
      </c>
      <c r="D7" s="34">
        <v>33778</v>
      </c>
      <c r="E7" s="35">
        <f>C7/C$3*100</f>
        <v>122.27556409025443</v>
      </c>
      <c r="F7" s="35">
        <f t="shared" si="0"/>
        <v>128.29687025220298</v>
      </c>
    </row>
    <row r="8" spans="2:8">
      <c r="B8" s="32">
        <v>1911</v>
      </c>
      <c r="C8" s="211">
        <v>2.8130000000000002</v>
      </c>
      <c r="D8" s="34">
        <v>36921</v>
      </c>
      <c r="E8" s="35">
        <f t="shared" si="0"/>
        <v>135.04560729716755</v>
      </c>
      <c r="F8" s="35">
        <f t="shared" si="0"/>
        <v>140.23473108477666</v>
      </c>
    </row>
    <row r="9" spans="2:8">
      <c r="B9" s="32">
        <v>1921</v>
      </c>
      <c r="C9" s="211">
        <v>3.077</v>
      </c>
      <c r="D9" s="34">
        <v>37856</v>
      </c>
      <c r="E9" s="35">
        <f t="shared" si="0"/>
        <v>147.71963514162266</v>
      </c>
      <c r="F9" s="35">
        <f t="shared" si="0"/>
        <v>143.7860832573686</v>
      </c>
    </row>
    <row r="10" spans="2:8">
      <c r="B10" s="37">
        <v>1931</v>
      </c>
      <c r="C10" s="211">
        <v>3.2669999999999999</v>
      </c>
      <c r="D10" s="34">
        <v>41043</v>
      </c>
      <c r="E10" s="35">
        <f t="shared" si="0"/>
        <v>156.84109457513199</v>
      </c>
      <c r="F10" s="35">
        <f t="shared" si="0"/>
        <v>155.89106654512307</v>
      </c>
    </row>
    <row r="11" spans="2:8">
      <c r="B11" s="37">
        <v>1936</v>
      </c>
      <c r="C11" s="211">
        <v>3.339</v>
      </c>
      <c r="D11" s="34">
        <v>42399</v>
      </c>
      <c r="E11" s="35">
        <f t="shared" si="0"/>
        <v>160.29764762361975</v>
      </c>
      <c r="F11" s="35">
        <f t="shared" si="0"/>
        <v>161.04147675478578</v>
      </c>
    </row>
    <row r="12" spans="2:8">
      <c r="B12" s="32"/>
      <c r="C12" s="212"/>
      <c r="D12" s="36"/>
      <c r="E12" s="35"/>
      <c r="F12" s="35"/>
    </row>
    <row r="13" spans="2:8">
      <c r="B13" s="37">
        <v>1951</v>
      </c>
      <c r="C13" s="211">
        <v>3.544</v>
      </c>
      <c r="D13" s="34">
        <v>47516</v>
      </c>
      <c r="E13" s="35">
        <f t="shared" si="0"/>
        <v>170.13922227556409</v>
      </c>
      <c r="F13" s="35">
        <f t="shared" si="0"/>
        <v>180.47705864478883</v>
      </c>
    </row>
    <row r="14" spans="2:8">
      <c r="B14" s="37">
        <v>1961</v>
      </c>
      <c r="C14" s="211">
        <v>3.6669999999999998</v>
      </c>
      <c r="D14" s="34">
        <v>50624</v>
      </c>
      <c r="E14" s="35">
        <f t="shared" si="0"/>
        <v>176.04416706673064</v>
      </c>
      <c r="F14" s="35">
        <f t="shared" si="0"/>
        <v>192.28198116074142</v>
      </c>
    </row>
    <row r="15" spans="2:8">
      <c r="B15" s="37">
        <v>1971</v>
      </c>
      <c r="C15" s="211">
        <v>3.847</v>
      </c>
      <c r="D15" s="34">
        <v>54137</v>
      </c>
      <c r="E15" s="35">
        <f t="shared" si="0"/>
        <v>184.68554968795004</v>
      </c>
      <c r="F15" s="35">
        <f t="shared" si="0"/>
        <v>205.62518991188088</v>
      </c>
      <c r="H15" s="18" t="s">
        <v>14</v>
      </c>
    </row>
    <row r="16" spans="2:8">
      <c r="B16" s="37">
        <v>1981</v>
      </c>
      <c r="C16" s="211">
        <v>3.9580000000000002</v>
      </c>
      <c r="D16" s="34">
        <v>56557</v>
      </c>
      <c r="E16" s="35">
        <f t="shared" si="0"/>
        <v>190.0144023043687</v>
      </c>
      <c r="F16" s="35">
        <f t="shared" si="0"/>
        <v>214.81692494682468</v>
      </c>
      <c r="H16" s="191" t="s">
        <v>238</v>
      </c>
    </row>
    <row r="17" spans="2:8">
      <c r="B17" s="37">
        <v>1991</v>
      </c>
      <c r="C17" s="211">
        <v>3.91</v>
      </c>
      <c r="D17" s="34">
        <v>56778.031000000003</v>
      </c>
      <c r="E17" s="35">
        <f t="shared" si="0"/>
        <v>187.71003360537685</v>
      </c>
      <c r="F17" s="35">
        <f t="shared" si="0"/>
        <v>215.65645320571255</v>
      </c>
    </row>
    <row r="18" spans="2:8">
      <c r="B18" s="37">
        <v>2001</v>
      </c>
      <c r="C18" s="211">
        <v>3.9830000000000001</v>
      </c>
      <c r="D18" s="34">
        <v>56996</v>
      </c>
      <c r="E18" s="35">
        <f t="shared" si="0"/>
        <v>191.21459433509361</v>
      </c>
      <c r="F18" s="35">
        <f t="shared" si="0"/>
        <v>216.48435126101489</v>
      </c>
    </row>
    <row r="19" spans="2:8">
      <c r="B19" s="37">
        <v>2011</v>
      </c>
      <c r="C19" s="211">
        <v>4.3419999999999996</v>
      </c>
      <c r="D19" s="34">
        <v>59433.743999999999</v>
      </c>
      <c r="E19" s="35">
        <f t="shared" si="0"/>
        <v>208.44935189630337</v>
      </c>
      <c r="F19" s="35">
        <f t="shared" si="0"/>
        <v>225.74348222424794</v>
      </c>
    </row>
    <row r="20" spans="2:8">
      <c r="B20" s="37">
        <v>2021</v>
      </c>
      <c r="C20" s="211">
        <v>4.4249999999999998</v>
      </c>
      <c r="D20" s="34">
        <v>59030</v>
      </c>
      <c r="E20" s="35">
        <f t="shared" si="0"/>
        <v>212.43398943831008</v>
      </c>
      <c r="F20" s="35">
        <f t="shared" si="0"/>
        <v>224.20996657550899</v>
      </c>
      <c r="H20" s="16"/>
    </row>
    <row r="21" spans="2:8">
      <c r="B21" s="37">
        <v>2024</v>
      </c>
      <c r="C21" s="211">
        <v>4.4619999999999997</v>
      </c>
      <c r="D21" s="34">
        <v>58943</v>
      </c>
      <c r="E21" s="35">
        <f t="shared" si="0"/>
        <v>214.21027364378298</v>
      </c>
      <c r="F21" s="35">
        <f t="shared" si="0"/>
        <v>223.87951990276514</v>
      </c>
    </row>
    <row r="24" spans="2:8">
      <c r="B24" s="205"/>
      <c r="C24" s="206"/>
      <c r="D24" s="206"/>
      <c r="E24" s="204"/>
    </row>
    <row r="25" spans="2:8">
      <c r="B25" s="205"/>
      <c r="C25" s="207"/>
      <c r="D25" s="206"/>
      <c r="E25" s="204"/>
    </row>
    <row r="26" spans="2:8">
      <c r="B26" s="205"/>
      <c r="C26" s="207"/>
      <c r="D26" s="206"/>
      <c r="E26" s="204"/>
    </row>
    <row r="27" spans="2:8">
      <c r="B27" s="205"/>
      <c r="C27" s="207"/>
      <c r="D27" s="206"/>
      <c r="E27" s="204"/>
    </row>
    <row r="28" spans="2:8">
      <c r="B28" s="205"/>
      <c r="C28" s="208"/>
      <c r="D28" s="206"/>
      <c r="E28" s="204"/>
    </row>
    <row r="29" spans="2:8">
      <c r="B29" s="205"/>
      <c r="C29" s="209"/>
      <c r="D29" s="206"/>
      <c r="E29" s="204"/>
    </row>
    <row r="30" spans="2:8">
      <c r="B30" s="205"/>
      <c r="C30" s="209"/>
      <c r="D30" s="206"/>
      <c r="E30" s="204"/>
    </row>
    <row r="31" spans="2:8">
      <c r="B31" s="205"/>
      <c r="C31" s="209"/>
      <c r="D31" s="206"/>
      <c r="E31" s="204"/>
    </row>
    <row r="32" spans="2:8">
      <c r="B32" s="205"/>
      <c r="C32" s="209"/>
      <c r="D32" s="206"/>
      <c r="E32" s="204"/>
    </row>
    <row r="33" spans="2:5">
      <c r="B33" s="205"/>
      <c r="C33" s="209"/>
      <c r="D33" s="206"/>
      <c r="E33" s="204"/>
    </row>
    <row r="34" spans="2:5">
      <c r="B34" s="205"/>
      <c r="C34" s="210"/>
      <c r="D34" s="206"/>
      <c r="E34" s="204"/>
    </row>
    <row r="35" spans="2:5">
      <c r="B35" s="205"/>
      <c r="C35" s="209"/>
      <c r="D35" s="206"/>
      <c r="E35" s="204"/>
    </row>
    <row r="36" spans="2:5">
      <c r="B36" s="205"/>
      <c r="C36" s="209"/>
      <c r="D36" s="206"/>
      <c r="E36" s="204"/>
    </row>
    <row r="37" spans="2:5">
      <c r="B37" s="205"/>
      <c r="C37" s="209"/>
      <c r="D37" s="206"/>
      <c r="E37" s="204"/>
    </row>
    <row r="38" spans="2:5">
      <c r="B38" s="205"/>
      <c r="C38" s="209"/>
      <c r="D38" s="206"/>
      <c r="E38" s="204"/>
    </row>
    <row r="39" spans="2:5">
      <c r="B39" s="205"/>
      <c r="C39" s="209"/>
      <c r="D39" s="206"/>
      <c r="E39" s="204"/>
    </row>
    <row r="40" spans="2:5">
      <c r="B40" s="205"/>
      <c r="C40" s="209"/>
      <c r="D40" s="206"/>
      <c r="E40" s="204"/>
    </row>
    <row r="41" spans="2:5">
      <c r="B41" s="205"/>
      <c r="C41" s="209"/>
      <c r="D41" s="206"/>
      <c r="E41" s="204"/>
    </row>
    <row r="42" spans="2:5">
      <c r="B42" s="205"/>
      <c r="C42" s="209"/>
      <c r="D42" s="206"/>
      <c r="E42" s="204"/>
    </row>
    <row r="43" spans="2:5">
      <c r="B43" s="205"/>
      <c r="C43" s="209"/>
      <c r="D43" s="206"/>
      <c r="E43" s="20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zoomScaleNormal="100" workbookViewId="0">
      <selection activeCell="M18" sqref="M18"/>
    </sheetView>
  </sheetViews>
  <sheetFormatPr defaultColWidth="8.6640625" defaultRowHeight="12"/>
  <cols>
    <col min="1" max="1" width="3.33203125" style="19" customWidth="1"/>
    <col min="2" max="2" width="3.33203125" style="25" customWidth="1"/>
    <col min="3" max="3" width="6" style="24" bestFit="1" customWidth="1"/>
    <col min="4" max="7" width="8.33203125" style="25" customWidth="1"/>
    <col min="8" max="8" width="3.33203125" style="25" customWidth="1"/>
    <col min="9" max="11" width="7.6640625" style="25" customWidth="1"/>
    <col min="12" max="16384" width="8.6640625" style="21"/>
  </cols>
  <sheetData>
    <row r="2" spans="2:13" ht="14.7" customHeight="1">
      <c r="B2" s="58"/>
      <c r="C2" s="215" t="s">
        <v>16</v>
      </c>
      <c r="D2" s="215"/>
      <c r="E2" s="215"/>
      <c r="F2" s="215"/>
      <c r="G2" s="215"/>
      <c r="I2" s="218" t="s">
        <v>17</v>
      </c>
      <c r="J2" s="219"/>
      <c r="K2" s="220"/>
    </row>
    <row r="3" spans="2:13" ht="53.7" customHeight="1">
      <c r="C3" s="26" t="s">
        <v>18</v>
      </c>
      <c r="D3" s="26" t="s">
        <v>19</v>
      </c>
      <c r="E3" s="26" t="s">
        <v>20</v>
      </c>
      <c r="F3" s="26" t="s">
        <v>21</v>
      </c>
      <c r="G3" s="26" t="s">
        <v>22</v>
      </c>
      <c r="I3" s="43"/>
      <c r="J3" s="40" t="s">
        <v>12</v>
      </c>
      <c r="K3" s="40" t="s">
        <v>13</v>
      </c>
      <c r="M3" s="55" t="s">
        <v>239</v>
      </c>
    </row>
    <row r="4" spans="2:13">
      <c r="C4" s="27">
        <v>1926</v>
      </c>
      <c r="D4" s="28">
        <v>9.602774274905423</v>
      </c>
      <c r="E4" s="28">
        <v>-0.66960907944514503</v>
      </c>
      <c r="F4" s="28">
        <v>-0.3417402269861286</v>
      </c>
      <c r="G4" s="28">
        <v>8.5914249684741488</v>
      </c>
      <c r="I4" s="44" t="s">
        <v>23</v>
      </c>
      <c r="J4" s="45">
        <v>-5.6463910898173468</v>
      </c>
      <c r="K4" s="130">
        <v>-5.1860056371856853</v>
      </c>
      <c r="M4" s="23"/>
    </row>
    <row r="5" spans="2:13">
      <c r="C5" s="27">
        <v>1927</v>
      </c>
      <c r="D5" s="28">
        <v>10.747414603572548</v>
      </c>
      <c r="E5" s="28">
        <v>-7.4753995612660615</v>
      </c>
      <c r="F5" s="28">
        <v>-0.61360075211532439</v>
      </c>
      <c r="G5" s="28">
        <v>2.6584142901911627</v>
      </c>
      <c r="I5" s="44" t="s">
        <v>24</v>
      </c>
      <c r="J5" s="46">
        <v>7.4949301999940543</v>
      </c>
      <c r="K5" s="130">
        <v>3.5610658215673934</v>
      </c>
      <c r="M5" s="23"/>
    </row>
    <row r="6" spans="2:13">
      <c r="C6" s="27">
        <v>1928</v>
      </c>
      <c r="D6" s="28">
        <v>9.3352024922118382</v>
      </c>
      <c r="E6" s="28">
        <v>-2.9283489096573211E-2</v>
      </c>
      <c r="F6" s="28">
        <v>-0.4850467289719626</v>
      </c>
      <c r="G6" s="28">
        <v>8.8208722741433014</v>
      </c>
      <c r="I6" s="44" t="s">
        <v>22</v>
      </c>
      <c r="J6" s="47">
        <v>-0.20420301290135912</v>
      </c>
      <c r="K6" s="130">
        <v>-2.3619615210242557</v>
      </c>
      <c r="M6" s="23"/>
    </row>
    <row r="7" spans="2:13">
      <c r="C7" s="27">
        <v>1929</v>
      </c>
      <c r="D7" s="28">
        <v>7.6481882935893468</v>
      </c>
      <c r="E7" s="28">
        <v>-6.7900278724063181</v>
      </c>
      <c r="F7" s="28">
        <v>-0.79188603282750081</v>
      </c>
      <c r="G7" s="28">
        <v>6.6274388355528027E-2</v>
      </c>
      <c r="I7" s="117"/>
      <c r="J7" s="87"/>
      <c r="K7" s="87"/>
      <c r="M7" s="23"/>
    </row>
    <row r="8" spans="2:13">
      <c r="C8" s="27">
        <v>1930</v>
      </c>
      <c r="D8" s="28">
        <v>10.624384236453201</v>
      </c>
      <c r="E8" s="28">
        <v>-2.8897783251231526</v>
      </c>
      <c r="F8" s="28">
        <v>-6.9679802955665018</v>
      </c>
      <c r="G8" s="28">
        <v>0.76662561576354671</v>
      </c>
      <c r="I8" s="117"/>
      <c r="J8" s="87"/>
      <c r="K8" s="87"/>
      <c r="M8" s="23"/>
    </row>
    <row r="9" spans="2:13">
      <c r="C9" s="29">
        <v>1931</v>
      </c>
      <c r="D9" s="28">
        <v>8.4830119375573911</v>
      </c>
      <c r="E9" s="28">
        <v>-2.1570247933884295</v>
      </c>
      <c r="F9" s="28">
        <v>-1.7226813590449954</v>
      </c>
      <c r="G9" s="28">
        <v>4.6033057851239674</v>
      </c>
      <c r="I9" s="117"/>
      <c r="J9" s="87"/>
      <c r="K9" s="87"/>
      <c r="M9" s="23"/>
    </row>
    <row r="10" spans="2:13">
      <c r="C10" s="27">
        <v>1932</v>
      </c>
      <c r="D10" s="28">
        <v>6.7297494971658445</v>
      </c>
      <c r="E10" s="28">
        <v>-0.41537148777960625</v>
      </c>
      <c r="F10" s="28">
        <v>-4.1140976412506851E-2</v>
      </c>
      <c r="G10" s="28">
        <v>6.2732370329737304</v>
      </c>
      <c r="I10" s="118"/>
      <c r="J10" s="87"/>
      <c r="K10" s="87"/>
      <c r="M10" s="23"/>
    </row>
    <row r="11" spans="2:13">
      <c r="C11" s="27">
        <v>1933</v>
      </c>
      <c r="D11" s="28">
        <v>8.0660234237514405</v>
      </c>
      <c r="E11" s="28">
        <v>-0.48728684993021421</v>
      </c>
      <c r="F11" s="28">
        <v>-0.10558893136719461</v>
      </c>
      <c r="G11" s="28">
        <v>7.4731476424540322</v>
      </c>
      <c r="I11" s="117"/>
      <c r="J11" s="87"/>
      <c r="K11" s="87"/>
      <c r="M11" s="23"/>
    </row>
    <row r="12" spans="2:13" ht="14.4">
      <c r="C12" s="27">
        <v>1934</v>
      </c>
      <c r="D12" s="28">
        <v>9.2973234245664909</v>
      </c>
      <c r="E12" s="28">
        <v>-0.95099993958068996</v>
      </c>
      <c r="F12" s="28">
        <v>-0.17582019213340586</v>
      </c>
      <c r="G12" s="28">
        <v>8.1705032928523966</v>
      </c>
      <c r="I12" s="119"/>
      <c r="J12" s="119"/>
      <c r="K12" s="119"/>
      <c r="M12" s="23"/>
    </row>
    <row r="13" spans="2:13">
      <c r="C13" s="27">
        <v>1935</v>
      </c>
      <c r="D13" s="28">
        <v>8.315586837514287</v>
      </c>
      <c r="E13" s="28">
        <v>-2.9597545569391808</v>
      </c>
      <c r="F13" s="28">
        <v>6.617337424051014E-3</v>
      </c>
      <c r="G13" s="28">
        <v>5.3624496179991583</v>
      </c>
      <c r="I13" s="216"/>
      <c r="J13" s="216"/>
      <c r="K13" s="216"/>
      <c r="M13" s="23"/>
    </row>
    <row r="14" spans="2:13">
      <c r="C14" s="27">
        <v>1936</v>
      </c>
      <c r="D14" s="28">
        <v>5.9454926624737947</v>
      </c>
      <c r="E14" s="28">
        <v>-0.59029649595687339</v>
      </c>
      <c r="F14" s="28">
        <v>-4.0131775980832583E-2</v>
      </c>
      <c r="G14" s="28">
        <v>5.3150643905360884</v>
      </c>
      <c r="I14" s="116"/>
      <c r="J14" s="116"/>
      <c r="K14" s="116"/>
      <c r="M14" s="23"/>
    </row>
    <row r="15" spans="2:13">
      <c r="C15" s="27">
        <v>1937</v>
      </c>
      <c r="D15" s="28">
        <v>6.9204613243189499</v>
      </c>
      <c r="E15" s="28">
        <v>-3.5866971564923444</v>
      </c>
      <c r="F15" s="28">
        <v>-0.16882083913302845</v>
      </c>
      <c r="G15" s="28">
        <v>3.1649433286935773</v>
      </c>
      <c r="I15" s="117"/>
      <c r="J15" s="87"/>
      <c r="K15" s="87"/>
      <c r="M15" s="23"/>
    </row>
    <row r="16" spans="2:13">
      <c r="C16" s="27">
        <v>1938</v>
      </c>
      <c r="D16" s="28">
        <v>8.3506287751262498</v>
      </c>
      <c r="E16" s="28">
        <v>-2.3800376274878698</v>
      </c>
      <c r="F16" s="28">
        <v>-0.33062679473215167</v>
      </c>
      <c r="G16" s="28">
        <v>5.6399643529062287</v>
      </c>
      <c r="I16" s="117"/>
      <c r="J16" s="87"/>
      <c r="K16" s="87"/>
      <c r="M16" s="23"/>
    </row>
    <row r="17" spans="3:17">
      <c r="C17" s="27">
        <v>1939</v>
      </c>
      <c r="D17" s="28">
        <v>7.744970414201183</v>
      </c>
      <c r="E17" s="28">
        <v>-2.1295857988165681</v>
      </c>
      <c r="F17" s="28">
        <v>1.7967455621301776</v>
      </c>
      <c r="G17" s="28">
        <v>7.4121301775147934</v>
      </c>
      <c r="I17" s="117"/>
      <c r="J17" s="87"/>
      <c r="K17" s="87"/>
      <c r="M17" s="38" t="s">
        <v>25</v>
      </c>
    </row>
    <row r="18" spans="3:17">
      <c r="C18" s="27">
        <v>1940</v>
      </c>
      <c r="D18" s="28">
        <v>7.4300166977703563</v>
      </c>
      <c r="E18" s="28">
        <v>-1.4079167075925745</v>
      </c>
      <c r="F18" s="28">
        <v>0.77055299086533746</v>
      </c>
      <c r="G18" s="28">
        <v>6.79265298104312</v>
      </c>
      <c r="I18" s="117"/>
      <c r="J18" s="131"/>
      <c r="K18" s="87"/>
      <c r="M18" s="191" t="s">
        <v>15</v>
      </c>
      <c r="N18" s="38"/>
      <c r="O18" s="38"/>
      <c r="P18" s="38"/>
      <c r="Q18" s="38"/>
    </row>
    <row r="19" spans="3:17">
      <c r="C19" s="29">
        <v>1941</v>
      </c>
      <c r="D19" s="28">
        <v>5.5580121306984926</v>
      </c>
      <c r="E19" s="28">
        <v>-0.42936802973977695</v>
      </c>
      <c r="F19" s="28">
        <v>0.72901584817061238</v>
      </c>
      <c r="G19" s="28">
        <v>5.857659949129328</v>
      </c>
      <c r="I19" s="117"/>
      <c r="J19" s="131"/>
      <c r="K19" s="87"/>
    </row>
    <row r="20" spans="3:17">
      <c r="C20" s="27">
        <v>1942</v>
      </c>
      <c r="D20" s="28">
        <v>4.7182110494007601</v>
      </c>
      <c r="E20" s="28">
        <v>-0.38263665594855306</v>
      </c>
      <c r="F20" s="28">
        <v>0.3940368313358667</v>
      </c>
      <c r="G20" s="28">
        <v>4.7296112247880737</v>
      </c>
      <c r="J20" s="131"/>
      <c r="M20" s="23"/>
    </row>
    <row r="21" spans="3:17">
      <c r="C21" s="27">
        <v>1943</v>
      </c>
      <c r="D21" s="28">
        <v>4.6394604037267078</v>
      </c>
      <c r="E21" s="28">
        <v>0.34879658385093171</v>
      </c>
      <c r="F21" s="28">
        <v>0</v>
      </c>
      <c r="G21" s="28">
        <v>4.9882569875776399</v>
      </c>
      <c r="M21" s="23"/>
    </row>
    <row r="22" spans="3:17">
      <c r="C22" s="27">
        <v>1944</v>
      </c>
      <c r="D22" s="28">
        <v>-1.2652489125181248</v>
      </c>
      <c r="E22" s="28">
        <v>0.27549540840985981</v>
      </c>
      <c r="F22" s="28">
        <v>0</v>
      </c>
      <c r="G22" s="28">
        <v>-0.98975350410826479</v>
      </c>
      <c r="M22" s="23"/>
    </row>
    <row r="23" spans="3:17">
      <c r="C23" s="27">
        <v>1945</v>
      </c>
      <c r="D23" s="28">
        <v>-2.3593298671288272</v>
      </c>
      <c r="E23" s="28">
        <v>-3.0906990179087233E-2</v>
      </c>
      <c r="F23" s="28">
        <v>0</v>
      </c>
      <c r="G23" s="28">
        <v>-2.3902368573079142</v>
      </c>
      <c r="I23" s="214"/>
      <c r="J23" s="217"/>
      <c r="K23" s="217"/>
      <c r="L23" s="121"/>
      <c r="M23" s="23"/>
      <c r="P23" s="86"/>
    </row>
    <row r="24" spans="3:17">
      <c r="C24" s="27">
        <v>1946</v>
      </c>
      <c r="D24" s="28">
        <v>8.1794379975064739</v>
      </c>
      <c r="E24" s="28">
        <v>-2.0151529682554905</v>
      </c>
      <c r="F24" s="28">
        <v>-2.8362903999232763</v>
      </c>
      <c r="G24" s="28">
        <v>3.3279946293277072</v>
      </c>
      <c r="I24" s="214"/>
      <c r="J24" s="120"/>
      <c r="K24" s="120"/>
      <c r="L24" s="120"/>
      <c r="M24" s="23"/>
    </row>
    <row r="25" spans="3:17">
      <c r="C25" s="27">
        <v>1947</v>
      </c>
      <c r="D25" s="28">
        <v>7.1016431027894535</v>
      </c>
      <c r="E25" s="28">
        <v>-1.269296904852885</v>
      </c>
      <c r="F25" s="28">
        <v>-4.7745510126098587</v>
      </c>
      <c r="G25" s="28">
        <v>1.05779518532671</v>
      </c>
      <c r="I25" s="121"/>
      <c r="J25" s="122"/>
      <c r="K25" s="122"/>
      <c r="L25" s="123"/>
      <c r="M25" s="23"/>
    </row>
    <row r="26" spans="3:17">
      <c r="C26" s="27">
        <v>1948</v>
      </c>
      <c r="D26" s="28">
        <v>7.6063374250642308</v>
      </c>
      <c r="E26" s="28">
        <v>-0.51355980588067374</v>
      </c>
      <c r="F26" s="28">
        <v>-4.7299457607764772</v>
      </c>
      <c r="G26" s="28">
        <v>2.3628318584070795</v>
      </c>
      <c r="I26" s="39"/>
      <c r="J26" s="41"/>
      <c r="K26" s="41"/>
      <c r="L26" s="42"/>
      <c r="M26" s="23"/>
    </row>
    <row r="27" spans="3:17">
      <c r="C27" s="27">
        <v>1949</v>
      </c>
      <c r="D27" s="28">
        <v>5.6655924170616112</v>
      </c>
      <c r="E27" s="28">
        <v>0.28236966824644549</v>
      </c>
      <c r="F27" s="28">
        <v>-2.0709952606635071</v>
      </c>
      <c r="G27" s="28">
        <v>3.8769668246445499</v>
      </c>
      <c r="I27" s="39"/>
      <c r="J27" s="41"/>
      <c r="K27" s="41"/>
      <c r="L27" s="42"/>
      <c r="M27" s="23"/>
    </row>
    <row r="28" spans="3:17">
      <c r="C28" s="27">
        <v>1950</v>
      </c>
      <c r="D28" s="28">
        <v>5.4756869039750731</v>
      </c>
      <c r="E28" s="28">
        <v>-0.37928429798885843</v>
      </c>
      <c r="F28" s="28">
        <v>-1.2494570862052687</v>
      </c>
      <c r="G28" s="28">
        <v>3.8469455197809457</v>
      </c>
      <c r="L28" s="42"/>
      <c r="M28" s="23"/>
    </row>
    <row r="29" spans="3:17">
      <c r="C29" s="29">
        <v>1951</v>
      </c>
      <c r="D29" s="28">
        <v>4.0750564334085775</v>
      </c>
      <c r="E29" s="28">
        <v>-0.68256207674943559</v>
      </c>
      <c r="F29" s="28">
        <v>-3.1851015801354401</v>
      </c>
      <c r="G29" s="28">
        <v>0.20739277652370203</v>
      </c>
      <c r="L29" s="42"/>
      <c r="M29" s="23"/>
    </row>
    <row r="30" spans="3:17">
      <c r="C30" s="27">
        <v>1952</v>
      </c>
      <c r="D30" s="28">
        <v>3.711528980914149</v>
      </c>
      <c r="E30" s="28">
        <v>0.51947320233819283</v>
      </c>
      <c r="F30" s="28">
        <v>-3.513768575251778</v>
      </c>
      <c r="G30" s="28">
        <v>0.71723360800056335</v>
      </c>
      <c r="L30" s="39"/>
      <c r="M30" s="23"/>
    </row>
    <row r="31" spans="3:17">
      <c r="C31" s="27">
        <v>1953</v>
      </c>
      <c r="D31" s="28">
        <v>3.3011807983376156</v>
      </c>
      <c r="E31" s="28">
        <v>0.6801173778133468</v>
      </c>
      <c r="F31" s="28">
        <v>-2.4025946674529295</v>
      </c>
      <c r="G31" s="28">
        <v>1.578703508698033</v>
      </c>
      <c r="L31" s="39"/>
      <c r="M31" s="23"/>
    </row>
    <row r="32" spans="3:17">
      <c r="C32" s="27">
        <v>1954</v>
      </c>
      <c r="D32" s="28">
        <v>4.3058080031319035</v>
      </c>
      <c r="E32" s="28">
        <v>0.84589357120885877</v>
      </c>
      <c r="F32" s="28">
        <v>-1.5883224742037414</v>
      </c>
      <c r="G32" s="28">
        <v>3.5633791001370207</v>
      </c>
      <c r="I32" s="39"/>
      <c r="J32" s="39"/>
      <c r="K32" s="39"/>
      <c r="L32" s="39"/>
      <c r="M32" s="23"/>
    </row>
    <row r="33" spans="3:13">
      <c r="C33" s="27">
        <v>1955</v>
      </c>
      <c r="D33" s="28">
        <v>4.2832464963361288</v>
      </c>
      <c r="E33" s="28">
        <v>-0.74559081663926885</v>
      </c>
      <c r="F33" s="28">
        <v>-1.7408263910172466</v>
      </c>
      <c r="G33" s="28">
        <v>1.7968292886796131</v>
      </c>
      <c r="M33" s="23"/>
    </row>
    <row r="34" spans="3:13">
      <c r="C34" s="27">
        <v>1956</v>
      </c>
      <c r="D34" s="28">
        <v>3.5724902415646835</v>
      </c>
      <c r="E34" s="28">
        <v>0.52007945658364474</v>
      </c>
      <c r="F34" s="28">
        <v>-1.7166511550375751</v>
      </c>
      <c r="G34" s="28">
        <v>2.3759185431107528</v>
      </c>
      <c r="M34" s="23"/>
    </row>
    <row r="35" spans="3:13">
      <c r="C35" s="27">
        <v>1957</v>
      </c>
      <c r="D35" s="28">
        <v>3.8685453814927193</v>
      </c>
      <c r="E35" s="28">
        <v>-0.96623578148163547</v>
      </c>
      <c r="F35" s="28">
        <v>-1.3394848774540367</v>
      </c>
      <c r="G35" s="28">
        <v>1.5628247225570471</v>
      </c>
      <c r="M35" s="23"/>
    </row>
    <row r="36" spans="3:13">
      <c r="C36" s="27">
        <v>1958</v>
      </c>
      <c r="D36" s="28">
        <v>3.9371797173916043</v>
      </c>
      <c r="E36" s="28">
        <v>-0.1281821069933837</v>
      </c>
      <c r="F36" s="28">
        <v>-0.65555202563642134</v>
      </c>
      <c r="G36" s="28">
        <v>3.1534455847617995</v>
      </c>
      <c r="M36" s="23"/>
    </row>
    <row r="37" spans="3:13">
      <c r="C37" s="27">
        <v>1959</v>
      </c>
      <c r="D37" s="28">
        <v>4.6426999669930682</v>
      </c>
      <c r="E37" s="28">
        <v>-7.0964902629552198E-2</v>
      </c>
      <c r="F37" s="28">
        <v>-0.45081967213114754</v>
      </c>
      <c r="G37" s="28">
        <v>4.1209153922323694</v>
      </c>
      <c r="M37" s="23"/>
    </row>
    <row r="38" spans="3:13">
      <c r="C38" s="27">
        <v>1960</v>
      </c>
      <c r="D38" s="28">
        <v>3.9867956058406158</v>
      </c>
      <c r="E38" s="28">
        <v>-0.37969481960386819</v>
      </c>
      <c r="F38" s="28">
        <v>-0.80185190258334937</v>
      </c>
      <c r="G38" s="28">
        <v>2.8052488836533986</v>
      </c>
      <c r="M38" s="23"/>
    </row>
    <row r="39" spans="3:13">
      <c r="C39" s="29">
        <v>1961</v>
      </c>
      <c r="D39" s="28">
        <v>4.6034974676805041</v>
      </c>
      <c r="E39" s="28">
        <v>0.78222052339153347</v>
      </c>
      <c r="F39" s="28">
        <v>-0.48680600111940808</v>
      </c>
      <c r="G39" s="28">
        <v>4.8989119899526301</v>
      </c>
      <c r="M39" s="23"/>
    </row>
    <row r="40" spans="3:13">
      <c r="C40" s="27">
        <v>1962</v>
      </c>
      <c r="D40" s="28">
        <v>3.925726558464508</v>
      </c>
      <c r="E40" s="28">
        <v>2.6324660848761656</v>
      </c>
      <c r="F40" s="28">
        <v>-0.19954870456460866</v>
      </c>
      <c r="G40" s="28">
        <v>6.3586439387760656</v>
      </c>
      <c r="M40" s="23"/>
    </row>
    <row r="41" spans="3:13">
      <c r="C41" s="27">
        <v>1963</v>
      </c>
      <c r="D41" s="28">
        <v>4.4673372269089331</v>
      </c>
      <c r="E41" s="28">
        <v>3.9406229720960413</v>
      </c>
      <c r="F41" s="28">
        <v>5.7592472420506163E-2</v>
      </c>
      <c r="G41" s="28">
        <v>8.4655526714254812</v>
      </c>
      <c r="M41" s="23"/>
    </row>
    <row r="42" spans="3:13">
      <c r="C42" s="27">
        <v>1964</v>
      </c>
      <c r="D42" s="28">
        <v>5.4117457374339955</v>
      </c>
      <c r="E42" s="28">
        <v>0.45225522995687045</v>
      </c>
      <c r="F42" s="28">
        <v>-0.56887957327314009</v>
      </c>
      <c r="G42" s="28">
        <v>5.295121394117726</v>
      </c>
      <c r="M42" s="23"/>
    </row>
    <row r="43" spans="3:13">
      <c r="C43" s="27">
        <v>1965</v>
      </c>
      <c r="D43" s="28">
        <v>4.3024855421847654</v>
      </c>
      <c r="E43" s="28">
        <v>-0.46852670522084061</v>
      </c>
      <c r="F43" s="28">
        <v>-0.3822472720473335</v>
      </c>
      <c r="G43" s="28">
        <v>3.4517115649165917</v>
      </c>
      <c r="M43" s="23"/>
    </row>
    <row r="44" spans="3:13">
      <c r="C44" s="27">
        <v>1966</v>
      </c>
      <c r="D44" s="28">
        <v>4.5204314788245918</v>
      </c>
      <c r="E44" s="28">
        <v>0.36611934746798447</v>
      </c>
      <c r="F44" s="28">
        <v>-0.51304532653169665</v>
      </c>
      <c r="G44" s="28">
        <v>4.3735054997608804</v>
      </c>
      <c r="M44" s="23"/>
    </row>
    <row r="45" spans="3:13">
      <c r="C45" s="27">
        <v>1967</v>
      </c>
      <c r="D45" s="28">
        <v>3.4166975096494476</v>
      </c>
      <c r="E45" s="28">
        <v>1.5944059641516417</v>
      </c>
      <c r="F45" s="28">
        <v>1.083910537725374E-2</v>
      </c>
      <c r="G45" s="28">
        <v>5.0219425791783427</v>
      </c>
      <c r="M45" s="23"/>
    </row>
    <row r="46" spans="3:13">
      <c r="C46" s="27">
        <v>1968</v>
      </c>
      <c r="D46" s="28">
        <v>3.0146613671659077</v>
      </c>
      <c r="E46" s="28">
        <v>2.6858992919375644</v>
      </c>
      <c r="F46" s="28">
        <v>-0.10528809454870891</v>
      </c>
      <c r="G46" s="28">
        <v>5.5952725645547634</v>
      </c>
      <c r="M46" s="23"/>
    </row>
    <row r="47" spans="3:13">
      <c r="C47" s="27">
        <v>1969</v>
      </c>
      <c r="D47" s="28">
        <v>3.02060936598668</v>
      </c>
      <c r="E47" s="28">
        <v>1.9408463999160941</v>
      </c>
      <c r="F47" s="28">
        <v>0.20504483717027636</v>
      </c>
      <c r="G47" s="28">
        <v>5.1665006030730511</v>
      </c>
      <c r="M47" s="23"/>
    </row>
    <row r="48" spans="3:13">
      <c r="C48" s="27">
        <v>1970</v>
      </c>
      <c r="D48" s="28">
        <v>3.3279774268134972</v>
      </c>
      <c r="E48" s="28">
        <v>3.2584812739219604</v>
      </c>
      <c r="F48" s="28">
        <v>0.37517472012122638</v>
      </c>
      <c r="G48" s="28">
        <v>6.9616334208566837</v>
      </c>
      <c r="M48" s="23"/>
    </row>
    <row r="49" spans="3:13">
      <c r="C49" s="29">
        <v>1971</v>
      </c>
      <c r="D49" s="28">
        <v>3.0346928375523201</v>
      </c>
      <c r="E49" s="28">
        <v>1.3140792570155799</v>
      </c>
      <c r="F49" s="28">
        <v>-5.4655702906173859E-2</v>
      </c>
      <c r="G49" s="28">
        <v>4.294116391661726</v>
      </c>
      <c r="M49" s="23"/>
    </row>
    <row r="50" spans="3:13">
      <c r="C50" s="27">
        <v>1972</v>
      </c>
      <c r="D50" s="28">
        <v>2.2723631761125493</v>
      </c>
      <c r="E50" s="28">
        <v>3.5550193311461005</v>
      </c>
      <c r="F50" s="28">
        <v>0.26963753178310318</v>
      </c>
      <c r="G50" s="28">
        <v>6.0970200390417535</v>
      </c>
      <c r="M50" s="23"/>
    </row>
    <row r="51" spans="3:13">
      <c r="C51" s="27">
        <v>1973</v>
      </c>
      <c r="D51" s="28">
        <v>1.717366556882324</v>
      </c>
      <c r="E51" s="28">
        <v>4.1392012557775919</v>
      </c>
      <c r="F51" s="28">
        <v>0.19196370365751408</v>
      </c>
      <c r="G51" s="28">
        <v>6.0485315163174302</v>
      </c>
      <c r="M51" s="23"/>
    </row>
    <row r="52" spans="3:13">
      <c r="C52" s="27">
        <v>1974</v>
      </c>
      <c r="D52" s="28">
        <v>1.5718404148633025</v>
      </c>
      <c r="E52" s="28">
        <v>3.2970186059237103</v>
      </c>
      <c r="F52" s="28">
        <v>0.15897896528796862</v>
      </c>
      <c r="G52" s="28">
        <v>5.0278379860749816</v>
      </c>
      <c r="M52" s="23"/>
    </row>
    <row r="53" spans="3:13">
      <c r="C53" s="27">
        <v>1975</v>
      </c>
      <c r="D53" s="28">
        <v>0.47644684023953582</v>
      </c>
      <c r="E53" s="28">
        <v>2.6682044375686762</v>
      </c>
      <c r="F53" s="28">
        <v>0.34137696966787745</v>
      </c>
      <c r="G53" s="28">
        <v>3.4860282474760891</v>
      </c>
      <c r="M53" s="23"/>
    </row>
    <row r="54" spans="3:13">
      <c r="C54" s="27">
        <v>1976</v>
      </c>
      <c r="D54" s="28">
        <v>-0.48914558710895234</v>
      </c>
      <c r="E54" s="28">
        <v>2.6276941659208806</v>
      </c>
      <c r="F54" s="28">
        <v>0.18400221617053722</v>
      </c>
      <c r="G54" s="28">
        <v>2.3225507949824657</v>
      </c>
      <c r="M54" s="23"/>
    </row>
    <row r="55" spans="3:13">
      <c r="C55" s="27">
        <v>1977</v>
      </c>
      <c r="D55" s="28">
        <v>-1.2159565484654515</v>
      </c>
      <c r="E55" s="28">
        <v>2.9845513862856605</v>
      </c>
      <c r="F55" s="28">
        <v>0.17363554888316676</v>
      </c>
      <c r="G55" s="28">
        <v>1.9422303867033757</v>
      </c>
      <c r="M55" s="23"/>
    </row>
    <row r="56" spans="3:13">
      <c r="C56" s="27">
        <v>1978</v>
      </c>
      <c r="D56" s="28">
        <v>-1.6372152038563488</v>
      </c>
      <c r="E56" s="28">
        <v>2.9040174352524715</v>
      </c>
      <c r="F56" s="28">
        <v>0.10489122475959893</v>
      </c>
      <c r="G56" s="28">
        <v>1.3716934561557215</v>
      </c>
      <c r="M56" s="23"/>
    </row>
    <row r="57" spans="3:13">
      <c r="C57" s="27">
        <v>1979</v>
      </c>
      <c r="D57" s="28">
        <v>-2.6865860859538007</v>
      </c>
      <c r="E57" s="28">
        <v>2.5590510584205322</v>
      </c>
      <c r="F57" s="28">
        <v>9.4892133581301233E-2</v>
      </c>
      <c r="G57" s="28">
        <v>-3.2642893951967622E-2</v>
      </c>
      <c r="M57" s="23"/>
    </row>
    <row r="58" spans="3:13">
      <c r="C58" s="27">
        <v>1980</v>
      </c>
      <c r="D58" s="28">
        <v>-3.2705712952800305</v>
      </c>
      <c r="E58" s="28">
        <v>3.0768308566299254</v>
      </c>
      <c r="F58" s="28">
        <v>0.21321565245696897</v>
      </c>
      <c r="G58" s="28">
        <v>1.9475213806864306E-2</v>
      </c>
      <c r="M58" s="23"/>
    </row>
    <row r="59" spans="3:13">
      <c r="C59" s="29">
        <v>1981</v>
      </c>
      <c r="D59" s="28">
        <v>-3.2735877436713019</v>
      </c>
      <c r="E59" s="28">
        <v>2.1818017200751174</v>
      </c>
      <c r="F59" s="28">
        <v>0.10697833865674912</v>
      </c>
      <c r="G59" s="28">
        <v>-0.98480768493943516</v>
      </c>
      <c r="M59" s="23"/>
    </row>
    <row r="60" spans="3:13">
      <c r="C60" s="27">
        <v>1982</v>
      </c>
      <c r="D60" s="28">
        <v>-3.1861096050054347</v>
      </c>
      <c r="E60" s="28">
        <v>3.3906362246006037</v>
      </c>
      <c r="F60" s="28">
        <v>7.5938101334839937E-4</v>
      </c>
      <c r="G60" s="28">
        <v>0.20528600060851734</v>
      </c>
      <c r="M60" s="23"/>
    </row>
    <row r="61" spans="3:13">
      <c r="C61" s="27">
        <v>1983</v>
      </c>
      <c r="D61" s="28">
        <v>-4.1522907501729174</v>
      </c>
      <c r="E61" s="28">
        <v>2.3741512098605551</v>
      </c>
      <c r="F61" s="28">
        <v>7.1298117983415205E-2</v>
      </c>
      <c r="G61" s="28">
        <v>-1.7068414223289468</v>
      </c>
      <c r="M61" s="23"/>
    </row>
    <row r="62" spans="3:13">
      <c r="C62" s="27">
        <v>1984</v>
      </c>
      <c r="D62" s="28">
        <v>-3.6804521036941749</v>
      </c>
      <c r="E62" s="28">
        <v>2.0079818167504193</v>
      </c>
      <c r="F62" s="28">
        <v>1.3227141432863163E-2</v>
      </c>
      <c r="G62" s="28">
        <v>-1.6592431455108925</v>
      </c>
      <c r="M62" s="23"/>
    </row>
    <row r="63" spans="3:13">
      <c r="C63" s="27">
        <v>1985</v>
      </c>
      <c r="D63" s="28">
        <v>-4.2509088971877524</v>
      </c>
      <c r="E63" s="28">
        <v>1.9017827715966793</v>
      </c>
      <c r="F63" s="28">
        <v>8.4115844340826185E-3</v>
      </c>
      <c r="G63" s="28">
        <v>-2.3407145411569905</v>
      </c>
      <c r="M63" s="23"/>
    </row>
    <row r="64" spans="3:13">
      <c r="C64" s="27">
        <v>1986</v>
      </c>
      <c r="D64" s="28">
        <v>-4.426993369854582</v>
      </c>
      <c r="E64" s="28">
        <v>1.9307433004114227</v>
      </c>
      <c r="F64" s="28">
        <v>2.8862811608214155E-2</v>
      </c>
      <c r="G64" s="28">
        <v>-2.4673872578349445</v>
      </c>
      <c r="M64" s="23"/>
    </row>
    <row r="65" spans="3:13">
      <c r="C65" s="27">
        <v>1987</v>
      </c>
      <c r="D65" s="28">
        <v>-4.4400905113090516</v>
      </c>
      <c r="E65" s="28">
        <v>1.9439151310607234</v>
      </c>
      <c r="F65" s="28">
        <v>0.14510266973557534</v>
      </c>
      <c r="G65" s="28">
        <v>-2.3510727105127525</v>
      </c>
      <c r="M65" s="23"/>
    </row>
    <row r="66" spans="3:13">
      <c r="C66" s="27">
        <v>1988</v>
      </c>
      <c r="D66" s="28">
        <v>-4.2954648419162345</v>
      </c>
      <c r="E66" s="28">
        <v>2.8230708204612034</v>
      </c>
      <c r="F66" s="28">
        <v>0.20115372552074473</v>
      </c>
      <c r="G66" s="28">
        <v>-1.2712402959342861</v>
      </c>
      <c r="M66" s="23"/>
    </row>
    <row r="67" spans="3:13">
      <c r="C67" s="27">
        <v>1989</v>
      </c>
      <c r="D67" s="28">
        <v>-4.0575215000704921</v>
      </c>
      <c r="E67" s="28">
        <v>3.4543660202760726</v>
      </c>
      <c r="F67" s="28">
        <v>0.14482908885841353</v>
      </c>
      <c r="G67" s="28">
        <v>-0.45832639093600608</v>
      </c>
      <c r="M67" s="23"/>
    </row>
    <row r="68" spans="3:13">
      <c r="C68" s="27">
        <v>1990</v>
      </c>
      <c r="D68" s="28">
        <v>-4.0858968286072725</v>
      </c>
      <c r="E68" s="28">
        <v>3.3660165797900152</v>
      </c>
      <c r="F68" s="28">
        <v>0.43013485329685941</v>
      </c>
      <c r="G68" s="28">
        <v>-0.28974539552039785</v>
      </c>
      <c r="M68" s="23"/>
    </row>
    <row r="69" spans="3:13">
      <c r="C69" s="29">
        <v>1991</v>
      </c>
      <c r="D69" s="28">
        <v>-4.2805665121432668</v>
      </c>
      <c r="E69" s="28">
        <v>2.5434100353484599</v>
      </c>
      <c r="F69" s="28">
        <v>0.24213202107674778</v>
      </c>
      <c r="G69" s="28">
        <v>-1.495024455718059</v>
      </c>
      <c r="M69" s="23"/>
    </row>
    <row r="70" spans="3:13">
      <c r="C70" s="27">
        <v>1992</v>
      </c>
      <c r="D70" s="28">
        <v>-3.7823656994489192</v>
      </c>
      <c r="E70" s="28">
        <v>1.4732532071042406</v>
      </c>
      <c r="F70" s="28">
        <v>0.5213877159159106</v>
      </c>
      <c r="G70" s="28">
        <v>-1.787724776428768</v>
      </c>
      <c r="M70" s="23"/>
    </row>
    <row r="71" spans="3:13">
      <c r="C71" s="27">
        <v>1993</v>
      </c>
      <c r="D71" s="28">
        <v>-4.2979141924751758</v>
      </c>
      <c r="E71" s="28">
        <v>2.9085210642151402</v>
      </c>
      <c r="F71" s="28">
        <v>0.76943509465000315</v>
      </c>
      <c r="G71" s="28">
        <v>-0.61995803361003243</v>
      </c>
      <c r="M71" s="23"/>
    </row>
    <row r="72" spans="3:13">
      <c r="C72" s="27">
        <v>1994</v>
      </c>
      <c r="D72" s="28">
        <v>-4.3843712535514276</v>
      </c>
      <c r="E72" s="28">
        <v>2.3582097518516694</v>
      </c>
      <c r="F72" s="28">
        <v>0.98382765925998916</v>
      </c>
      <c r="G72" s="28">
        <v>-1.0423338424397692</v>
      </c>
      <c r="M72" s="23"/>
    </row>
    <row r="73" spans="3:13">
      <c r="C73" s="27">
        <v>1995</v>
      </c>
      <c r="D73" s="28">
        <v>-4.3687927388873122</v>
      </c>
      <c r="E73" s="28">
        <v>3.7977003327992871</v>
      </c>
      <c r="F73" s="28">
        <v>1.1095876276487779</v>
      </c>
      <c r="G73" s="28">
        <v>0.5384952215607528</v>
      </c>
      <c r="M73" s="23"/>
    </row>
    <row r="74" spans="3:13">
      <c r="C74" s="27">
        <v>1996</v>
      </c>
      <c r="D74" s="28">
        <v>-4.1101492312757344</v>
      </c>
      <c r="E74" s="28">
        <v>4.4179747006422945</v>
      </c>
      <c r="F74" s="28">
        <v>1.9838210931700038</v>
      </c>
      <c r="G74" s="28">
        <v>2.2916465625365641</v>
      </c>
      <c r="M74" s="23"/>
    </row>
    <row r="75" spans="3:13">
      <c r="C75" s="27">
        <v>1997</v>
      </c>
      <c r="D75" s="28">
        <v>-4.0722359682383491</v>
      </c>
      <c r="E75" s="28">
        <v>4.4435318317160313</v>
      </c>
      <c r="F75" s="28">
        <v>1.9792217515959074</v>
      </c>
      <c r="G75" s="28">
        <v>2.3505176150735894</v>
      </c>
      <c r="M75" s="23"/>
    </row>
    <row r="76" spans="3:13">
      <c r="C76" s="27">
        <v>1998</v>
      </c>
      <c r="D76" s="28">
        <v>-4.1235246712707463</v>
      </c>
      <c r="E76" s="28">
        <v>5.0326944067571837</v>
      </c>
      <c r="F76" s="28">
        <v>2.1185057482989729</v>
      </c>
      <c r="G76" s="28">
        <v>3.0276754837854103</v>
      </c>
      <c r="M76" s="23"/>
    </row>
    <row r="77" spans="3:13">
      <c r="C77" s="27">
        <v>1999</v>
      </c>
      <c r="D77" s="28">
        <v>-3.6664328570510367</v>
      </c>
      <c r="E77" s="28">
        <v>6.2328342374508132</v>
      </c>
      <c r="F77" s="28">
        <v>2.0852328776798026</v>
      </c>
      <c r="G77" s="28">
        <v>4.6516342580795786</v>
      </c>
      <c r="M77" s="23"/>
    </row>
    <row r="78" spans="3:13">
      <c r="C78" s="27">
        <v>2000</v>
      </c>
      <c r="D78" s="28">
        <v>-2.9149230993436177</v>
      </c>
      <c r="E78" s="28">
        <v>5.908463932092479</v>
      </c>
      <c r="F78" s="28">
        <v>2.2869923926599349</v>
      </c>
      <c r="G78" s="28">
        <v>5.2805332254087958</v>
      </c>
      <c r="M78" s="23"/>
    </row>
    <row r="79" spans="3:13">
      <c r="C79" s="29">
        <v>2001</v>
      </c>
      <c r="D79" s="28">
        <v>-2.6947194644904058</v>
      </c>
      <c r="E79" s="28">
        <v>5.3590624565377949</v>
      </c>
      <c r="F79" s="28">
        <v>2.2124615838041688</v>
      </c>
      <c r="G79" s="28">
        <v>4.8768045758515584</v>
      </c>
      <c r="M79" s="23"/>
    </row>
    <row r="80" spans="3:13">
      <c r="C80" s="27">
        <v>2002</v>
      </c>
      <c r="D80" s="28">
        <v>-2.4977875618988112</v>
      </c>
      <c r="E80" s="28">
        <v>5.1080477257081887</v>
      </c>
      <c r="F80" s="28">
        <v>5.1924021771411129</v>
      </c>
      <c r="G80" s="28">
        <v>7.8026623409504907</v>
      </c>
      <c r="M80" s="23"/>
    </row>
    <row r="81" spans="3:13">
      <c r="C81" s="27">
        <v>2003</v>
      </c>
      <c r="D81" s="28">
        <v>-3.084547430276992</v>
      </c>
      <c r="E81" s="28">
        <v>3.9877805983790355</v>
      </c>
      <c r="F81" s="28">
        <v>10.537145248395898</v>
      </c>
      <c r="G81" s="28">
        <v>11.440378416497943</v>
      </c>
      <c r="M81" s="23"/>
    </row>
    <row r="82" spans="3:13">
      <c r="C82" s="27">
        <v>2004</v>
      </c>
      <c r="D82" s="28">
        <v>-1.6924914933911106</v>
      </c>
      <c r="E82" s="28">
        <v>4.1627788040530644</v>
      </c>
      <c r="F82" s="28">
        <v>9.3851917468872639</v>
      </c>
      <c r="G82" s="28">
        <v>11.855479057549218</v>
      </c>
      <c r="M82" s="23"/>
    </row>
    <row r="83" spans="3:13">
      <c r="C83" s="27">
        <v>2005</v>
      </c>
      <c r="D83" s="28">
        <v>-1.8508277232479542</v>
      </c>
      <c r="E83" s="28">
        <v>3.8116342635145517</v>
      </c>
      <c r="F83" s="28">
        <v>6.1081656136275333</v>
      </c>
      <c r="G83" s="28">
        <v>8.0689721538941299</v>
      </c>
      <c r="M83" s="23"/>
    </row>
    <row r="84" spans="3:13">
      <c r="C84" s="27">
        <v>2006</v>
      </c>
      <c r="D84" s="28">
        <v>-1.4635185225067422</v>
      </c>
      <c r="E84" s="28">
        <v>3.9449912298963619</v>
      </c>
      <c r="F84" s="28">
        <v>5.1706520984835977</v>
      </c>
      <c r="G84" s="28">
        <v>7.6521248058732176</v>
      </c>
      <c r="M84" s="23"/>
    </row>
    <row r="85" spans="3:13">
      <c r="C85" s="27">
        <v>2007</v>
      </c>
      <c r="D85" s="28">
        <v>-1.4165393226482816</v>
      </c>
      <c r="E85" s="28">
        <v>3.2948339789378918</v>
      </c>
      <c r="F85" s="28">
        <v>10.389850385585842</v>
      </c>
      <c r="G85" s="28">
        <v>12.268145041875451</v>
      </c>
      <c r="M85" s="23"/>
    </row>
    <row r="86" spans="3:13">
      <c r="C86" s="27">
        <v>2008</v>
      </c>
      <c r="D86" s="28">
        <v>-1.3593384069807277</v>
      </c>
      <c r="E86" s="28">
        <v>4.1374117382952029</v>
      </c>
      <c r="F86" s="28">
        <v>11.067395170408375</v>
      </c>
      <c r="G86" s="28">
        <v>13.84546850172285</v>
      </c>
      <c r="M86" s="23"/>
    </row>
    <row r="87" spans="3:13">
      <c r="C87" s="27">
        <v>2009</v>
      </c>
      <c r="D87" s="28">
        <v>-1.3286393012615596</v>
      </c>
      <c r="E87" s="28">
        <v>1.8749913259098543</v>
      </c>
      <c r="F87" s="28">
        <v>7.4435258904242669</v>
      </c>
      <c r="G87" s="28">
        <v>7.9898779150725616</v>
      </c>
      <c r="M87" s="23"/>
    </row>
    <row r="88" spans="3:13">
      <c r="C88" s="27">
        <v>2010</v>
      </c>
      <c r="D88" s="28">
        <v>-1.2867182440577378</v>
      </c>
      <c r="E88" s="28">
        <v>1.4373136353337193</v>
      </c>
      <c r="F88" s="28">
        <v>6.9898299901998211</v>
      </c>
      <c r="G88" s="28">
        <v>7.1404253814758025</v>
      </c>
      <c r="M88" s="23"/>
    </row>
    <row r="89" spans="3:13">
      <c r="C89" s="29">
        <v>2011</v>
      </c>
      <c r="D89" s="28">
        <v>-1.6444310901779307</v>
      </c>
      <c r="E89" s="28">
        <v>2.5612499228281385</v>
      </c>
      <c r="F89" s="28">
        <v>3.5837414265057412</v>
      </c>
      <c r="G89" s="28">
        <v>4.5005602591559493</v>
      </c>
      <c r="M89" s="23"/>
    </row>
    <row r="90" spans="3:13">
      <c r="C90" s="27">
        <v>2012</v>
      </c>
      <c r="D90" s="28">
        <v>-2.2437278948518253</v>
      </c>
      <c r="E90" s="28">
        <v>2.6609068566780198</v>
      </c>
      <c r="F90" s="28">
        <v>5.0658743067266867</v>
      </c>
      <c r="G90" s="28">
        <v>5.4830532685528812</v>
      </c>
      <c r="M90" s="23"/>
    </row>
    <row r="91" spans="3:13">
      <c r="C91" s="27">
        <v>2013</v>
      </c>
      <c r="D91" s="28">
        <v>-2.1940167720443475</v>
      </c>
      <c r="E91" s="28">
        <v>2.6664559904219165</v>
      </c>
      <c r="F91" s="28">
        <v>3.3213155194361832</v>
      </c>
      <c r="G91" s="28">
        <v>3.7937547378137522</v>
      </c>
      <c r="M91" s="23"/>
    </row>
    <row r="92" spans="3:13">
      <c r="C92" s="27">
        <v>2014</v>
      </c>
      <c r="D92" s="28">
        <v>-2.4947505350969221</v>
      </c>
      <c r="E92" s="28">
        <v>2.4823444519657891</v>
      </c>
      <c r="F92" s="28">
        <v>0.49421323891476998</v>
      </c>
      <c r="G92" s="28">
        <v>0.48180715578363698</v>
      </c>
      <c r="M92" s="23"/>
    </row>
    <row r="93" spans="3:13">
      <c r="C93" s="27">
        <v>2015</v>
      </c>
      <c r="D93" s="28">
        <v>-3.5554124491522239</v>
      </c>
      <c r="E93" s="28">
        <v>3.0706244756820773</v>
      </c>
      <c r="F93" s="28">
        <v>0.73349547799925074</v>
      </c>
      <c r="G93" s="28">
        <v>0.24870750452910348</v>
      </c>
      <c r="M93" s="23"/>
    </row>
    <row r="94" spans="3:13">
      <c r="C94" s="27">
        <v>2016</v>
      </c>
      <c r="D94" s="28">
        <v>-3.3348927263778996</v>
      </c>
      <c r="E94" s="28">
        <v>3.3481881295035363</v>
      </c>
      <c r="F94" s="28">
        <v>0.95298745454774902</v>
      </c>
      <c r="G94" s="28">
        <v>0.96628285767338562</v>
      </c>
      <c r="M94" s="23"/>
    </row>
    <row r="95" spans="3:13">
      <c r="C95" s="27">
        <v>2017</v>
      </c>
      <c r="D95" s="28">
        <v>-4.0633882261002183</v>
      </c>
      <c r="E95" s="28">
        <v>4.0118446652639612</v>
      </c>
      <c r="F95" s="28">
        <v>1.4362421908129117</v>
      </c>
      <c r="G95" s="28">
        <v>1.3846986299766546</v>
      </c>
      <c r="M95" s="23"/>
    </row>
    <row r="96" spans="3:13">
      <c r="C96" s="27">
        <v>2018</v>
      </c>
      <c r="D96" s="28">
        <v>-3.9102236368987575</v>
      </c>
      <c r="E96" s="28">
        <v>4.7227668060619132</v>
      </c>
      <c r="F96" s="28">
        <v>2.2267455838177694</v>
      </c>
      <c r="G96" s="28">
        <v>3.0392887529809252</v>
      </c>
      <c r="M96" s="23"/>
    </row>
    <row r="97" spans="3:13">
      <c r="C97" s="27">
        <v>2019</v>
      </c>
      <c r="D97" s="28">
        <v>-4.337276597308791</v>
      </c>
      <c r="E97" s="28">
        <v>4.0161047616358116</v>
      </c>
      <c r="F97" s="28">
        <v>3.8426316277831347</v>
      </c>
      <c r="G97" s="28">
        <v>1.0457695640266027</v>
      </c>
      <c r="M97" s="23"/>
    </row>
    <row r="98" spans="3:13">
      <c r="C98" s="27">
        <v>2020</v>
      </c>
      <c r="D98" s="28">
        <v>-6.5932416913922589</v>
      </c>
      <c r="E98" s="28">
        <v>3.128588655401022</v>
      </c>
      <c r="F98" s="28">
        <v>1.8928332024419481</v>
      </c>
      <c r="G98" s="28">
        <v>-5.6569339786248678</v>
      </c>
      <c r="J98" s="88"/>
      <c r="K98" s="88"/>
      <c r="M98" s="23"/>
    </row>
    <row r="99" spans="3:13">
      <c r="C99" s="27">
        <v>2021</v>
      </c>
      <c r="D99" s="28">
        <v>-5.7347029944221761</v>
      </c>
      <c r="E99" s="28">
        <v>2.8653214340050699</v>
      </c>
      <c r="F99" s="28">
        <v>3.5271220391669118</v>
      </c>
      <c r="G99" s="28">
        <v>-3.6060689416231639</v>
      </c>
      <c r="J99" s="88"/>
      <c r="M99" s="23"/>
    </row>
    <row r="100" spans="3:13">
      <c r="C100" s="27">
        <v>2022</v>
      </c>
      <c r="D100" s="28">
        <v>-5.7281192344214293</v>
      </c>
      <c r="E100" s="28">
        <v>3.8210779623565259</v>
      </c>
      <c r="F100" s="28">
        <v>5.2531077709618836</v>
      </c>
      <c r="G100" s="28">
        <v>2.7557434640227894</v>
      </c>
      <c r="J100" s="88"/>
      <c r="M100" s="23"/>
    </row>
    <row r="101" spans="3:13">
      <c r="C101" s="27">
        <v>2023</v>
      </c>
      <c r="D101" s="28">
        <v>-5.1066897230400397</v>
      </c>
      <c r="E101" s="28">
        <v>3.1819505133912802</v>
      </c>
      <c r="F101" s="28">
        <v>5.7458696288976814</v>
      </c>
      <c r="G101" s="28">
        <v>3.2307720690305297</v>
      </c>
      <c r="J101" s="88"/>
      <c r="M101" s="23"/>
    </row>
    <row r="102" spans="3:13">
      <c r="C102" s="27">
        <v>2024</v>
      </c>
      <c r="D102" s="28">
        <v>-5.0698142773293418</v>
      </c>
      <c r="E102" s="28">
        <v>2.6073779304675289</v>
      </c>
      <c r="F102" s="28">
        <v>5.4555024850974929</v>
      </c>
      <c r="G102" s="28">
        <v>2.2571398313831286</v>
      </c>
      <c r="J102" s="88"/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F16" sqref="F16"/>
    </sheetView>
  </sheetViews>
  <sheetFormatPr defaultRowHeight="14.4"/>
  <cols>
    <col min="1" max="1" width="3.33203125" style="19" customWidth="1"/>
    <col min="2" max="2" width="8.6640625" style="21"/>
    <col min="3" max="4" width="8.6640625" style="20"/>
    <col min="5" max="5" width="8.6640625" style="21"/>
  </cols>
  <sheetData>
    <row r="2" spans="2:6" ht="21" customHeight="1">
      <c r="B2" s="111" t="s">
        <v>26</v>
      </c>
      <c r="C2" s="30"/>
      <c r="D2" s="30"/>
      <c r="F2" s="55" t="s">
        <v>240</v>
      </c>
    </row>
    <row r="3" spans="2:6">
      <c r="B3" s="31"/>
      <c r="C3" s="48" t="s">
        <v>12</v>
      </c>
      <c r="D3" s="48" t="s">
        <v>13</v>
      </c>
    </row>
    <row r="4" spans="2:6">
      <c r="B4" s="31">
        <v>1881</v>
      </c>
      <c r="C4" s="49">
        <v>16.768645022099832</v>
      </c>
      <c r="D4" s="49">
        <v>15.913783293408484</v>
      </c>
    </row>
    <row r="5" spans="2:6">
      <c r="B5" s="31"/>
      <c r="C5" s="49"/>
      <c r="D5" s="49"/>
    </row>
    <row r="6" spans="2:6">
      <c r="B6" s="31">
        <v>1901</v>
      </c>
      <c r="C6" s="49">
        <v>18.81973834337602</v>
      </c>
      <c r="D6" s="49">
        <v>18.0854183246778</v>
      </c>
    </row>
    <row r="7" spans="2:6">
      <c r="B7" s="31">
        <v>1911</v>
      </c>
      <c r="C7" s="49">
        <v>19.159333476526342</v>
      </c>
      <c r="D7" s="49">
        <v>19.129833000447871</v>
      </c>
    </row>
    <row r="8" spans="2:6">
      <c r="B8" s="31">
        <v>1921</v>
      </c>
      <c r="C8" s="49">
        <v>20.184731697703381</v>
      </c>
      <c r="D8" s="49">
        <v>21.610463789294357</v>
      </c>
    </row>
    <row r="9" spans="2:6">
      <c r="B9" s="31">
        <v>1931</v>
      </c>
      <c r="C9" s="49">
        <v>24.87629898013671</v>
      </c>
      <c r="D9" s="49">
        <v>24.626870770154216</v>
      </c>
    </row>
    <row r="10" spans="2:6">
      <c r="B10" s="31">
        <v>1936</v>
      </c>
      <c r="C10" s="49">
        <v>25.906084683354841</v>
      </c>
      <c r="D10" s="49">
        <v>24.276084370347093</v>
      </c>
    </row>
    <row r="11" spans="2:6">
      <c r="B11" s="31"/>
      <c r="C11" s="49"/>
      <c r="D11" s="49"/>
    </row>
    <row r="12" spans="2:6">
      <c r="B12" s="31">
        <v>1951</v>
      </c>
      <c r="C12" s="176">
        <v>41.468056623351487</v>
      </c>
      <c r="D12" s="49">
        <v>33.531266062719183</v>
      </c>
    </row>
    <row r="13" spans="2:6">
      <c r="B13" s="31">
        <v>1961</v>
      </c>
      <c r="C13" s="176">
        <v>58.920683002470206</v>
      </c>
      <c r="D13" s="49">
        <v>41.871290228037921</v>
      </c>
    </row>
    <row r="14" spans="2:6">
      <c r="B14" s="31">
        <v>1971</v>
      </c>
      <c r="C14" s="176">
        <v>65.503319670521066</v>
      </c>
      <c r="D14" s="49">
        <v>47.600159347126329</v>
      </c>
    </row>
    <row r="15" spans="2:6">
      <c r="B15" s="31">
        <v>1981</v>
      </c>
      <c r="C15" s="176">
        <v>95.843414058589374</v>
      </c>
      <c r="D15" s="49">
        <v>61.719691936105484</v>
      </c>
      <c r="F15" s="38" t="s">
        <v>14</v>
      </c>
    </row>
    <row r="16" spans="2:6">
      <c r="B16" s="31">
        <v>1991</v>
      </c>
      <c r="C16" s="176">
        <v>170.91699468839238</v>
      </c>
      <c r="D16" s="49">
        <v>96.572418060878178</v>
      </c>
      <c r="F16" s="191" t="s">
        <v>192</v>
      </c>
    </row>
    <row r="17" spans="2:6">
      <c r="B17" s="31">
        <v>2001</v>
      </c>
      <c r="C17" s="176">
        <v>192.93287898857153</v>
      </c>
      <c r="D17" s="49">
        <v>131.37888373522264</v>
      </c>
    </row>
    <row r="18" spans="2:6">
      <c r="B18" s="31">
        <v>2011</v>
      </c>
      <c r="C18" s="176">
        <v>171.17719311808006</v>
      </c>
      <c r="D18" s="49">
        <v>148.74979627177038</v>
      </c>
    </row>
    <row r="19" spans="2:6">
      <c r="B19" s="31">
        <v>2021</v>
      </c>
      <c r="C19" s="176">
        <v>193.70409422483118</v>
      </c>
      <c r="D19" s="49">
        <v>187.60732436602069</v>
      </c>
      <c r="F19" s="17"/>
    </row>
    <row r="20" spans="2:6">
      <c r="B20" s="31">
        <v>2024</v>
      </c>
      <c r="C20" s="176">
        <v>211.13691297850806</v>
      </c>
      <c r="D20" s="49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T19" sqref="T19"/>
    </sheetView>
  </sheetViews>
  <sheetFormatPr defaultRowHeight="14.4"/>
  <cols>
    <col min="1" max="1" width="3.33203125" style="19" customWidth="1"/>
    <col min="2" max="2" width="14.44140625" style="21" customWidth="1"/>
    <col min="3" max="4" width="8.6640625" style="21"/>
  </cols>
  <sheetData>
    <row r="2" spans="2:6" ht="25.95" customHeight="1">
      <c r="B2" s="111" t="s">
        <v>27</v>
      </c>
      <c r="F2" s="55" t="s">
        <v>241</v>
      </c>
    </row>
    <row r="3" spans="2:6">
      <c r="B3" s="92"/>
      <c r="C3" s="92">
        <v>2025</v>
      </c>
      <c r="D3" s="92">
        <v>1974</v>
      </c>
      <c r="E3" s="7"/>
    </row>
    <row r="4" spans="2:6">
      <c r="B4" s="31" t="s">
        <v>28</v>
      </c>
      <c r="C4" s="35">
        <v>82.075000000000003</v>
      </c>
      <c r="D4" s="35">
        <v>71.314999999999998</v>
      </c>
      <c r="E4" s="7"/>
    </row>
    <row r="5" spans="2:6">
      <c r="B5" s="31" t="s">
        <v>29</v>
      </c>
      <c r="C5" s="35">
        <v>82.593999999999994</v>
      </c>
      <c r="D5" s="35">
        <v>73.768000000000001</v>
      </c>
      <c r="E5" s="7"/>
    </row>
    <row r="6" spans="2:6">
      <c r="B6" s="31" t="s">
        <v>30</v>
      </c>
      <c r="C6" s="35">
        <v>82.605999999999995</v>
      </c>
      <c r="D6" s="35">
        <v>73.165000000000006</v>
      </c>
      <c r="E6" s="7"/>
    </row>
    <row r="7" spans="2:6">
      <c r="B7" s="31" t="s">
        <v>31</v>
      </c>
      <c r="C7" s="35">
        <v>82.864999999999995</v>
      </c>
      <c r="D7" s="35">
        <v>73.873000000000005</v>
      </c>
      <c r="E7" s="7"/>
    </row>
    <row r="8" spans="2:6">
      <c r="B8" s="31" t="s">
        <v>32</v>
      </c>
      <c r="C8" s="35">
        <v>83.091999999999999</v>
      </c>
      <c r="D8" s="35">
        <v>73.375</v>
      </c>
      <c r="E8" s="7"/>
    </row>
    <row r="9" spans="2:6">
      <c r="B9" s="31" t="s">
        <v>33</v>
      </c>
      <c r="C9" s="35">
        <v>83.106999999999999</v>
      </c>
      <c r="D9" s="35">
        <v>73.777000000000001</v>
      </c>
      <c r="E9" s="7"/>
    </row>
    <row r="10" spans="2:6">
      <c r="B10" s="31" t="s">
        <v>34</v>
      </c>
      <c r="C10" s="35">
        <v>83.507000000000005</v>
      </c>
      <c r="D10" s="35">
        <v>73.149000000000001</v>
      </c>
      <c r="E10" s="7"/>
    </row>
    <row r="11" spans="2:6">
      <c r="B11" s="31" t="s">
        <v>35</v>
      </c>
      <c r="C11" s="35">
        <v>83.591999999999999</v>
      </c>
      <c r="D11" s="35">
        <v>71.960999999999999</v>
      </c>
      <c r="E11" s="7"/>
    </row>
    <row r="12" spans="2:6">
      <c r="B12" s="31" t="s">
        <v>36</v>
      </c>
      <c r="C12" s="35">
        <v>83.641000000000005</v>
      </c>
      <c r="D12" s="35">
        <v>73.552999999999997</v>
      </c>
      <c r="E12" s="7"/>
    </row>
    <row r="13" spans="2:6">
      <c r="B13" s="31" t="s">
        <v>37</v>
      </c>
      <c r="C13" s="35">
        <v>83.688999999999993</v>
      </c>
      <c r="D13" s="35">
        <v>72.671999999999997</v>
      </c>
      <c r="E13" s="7"/>
    </row>
    <row r="14" spans="2:6">
      <c r="B14" s="31" t="s">
        <v>38</v>
      </c>
      <c r="C14" s="35">
        <v>83.695999999999998</v>
      </c>
      <c r="D14" s="35">
        <v>73.768000000000001</v>
      </c>
      <c r="E14" s="7"/>
    </row>
    <row r="15" spans="2:6">
      <c r="B15" s="31" t="s">
        <v>39</v>
      </c>
      <c r="C15" s="35">
        <v>83.72</v>
      </c>
      <c r="D15" s="35">
        <v>71.960999999999999</v>
      </c>
      <c r="E15" s="7"/>
      <c r="F15" s="38" t="s">
        <v>40</v>
      </c>
    </row>
    <row r="16" spans="2:6">
      <c r="B16" s="31" t="s">
        <v>41</v>
      </c>
      <c r="C16" s="35">
        <v>83.741</v>
      </c>
      <c r="D16" s="35">
        <v>72.430999999999997</v>
      </c>
      <c r="E16" s="7"/>
      <c r="F16" s="191" t="s">
        <v>42</v>
      </c>
    </row>
    <row r="17" spans="2:5">
      <c r="B17" s="31" t="s">
        <v>43</v>
      </c>
      <c r="C17" s="35">
        <v>84.102000000000004</v>
      </c>
      <c r="D17" s="35">
        <v>74.335999999999999</v>
      </c>
      <c r="E17" s="7"/>
    </row>
    <row r="18" spans="2:5">
      <c r="B18" s="31" t="s">
        <v>44</v>
      </c>
      <c r="C18" s="35">
        <v>84.105000000000004</v>
      </c>
      <c r="D18" s="35">
        <v>71.858999999999995</v>
      </c>
      <c r="E18" s="7"/>
    </row>
    <row r="19" spans="2:5">
      <c r="B19" s="31" t="s">
        <v>45</v>
      </c>
      <c r="C19" s="35">
        <v>84.218999999999994</v>
      </c>
      <c r="D19" s="35">
        <v>73.224000000000004</v>
      </c>
      <c r="E19" s="7"/>
    </row>
    <row r="20" spans="2:5">
      <c r="B20" s="31" t="s">
        <v>46</v>
      </c>
      <c r="C20" s="35">
        <v>84.262</v>
      </c>
      <c r="D20" s="35">
        <v>71.712000000000003</v>
      </c>
      <c r="E20" s="7"/>
    </row>
    <row r="21" spans="2:5">
      <c r="B21" s="31" t="s">
        <v>47</v>
      </c>
      <c r="C21" s="35">
        <v>84.308999999999997</v>
      </c>
      <c r="D21" s="35">
        <v>74.197999999999993</v>
      </c>
      <c r="E21" s="7"/>
    </row>
    <row r="22" spans="2:5">
      <c r="B22" s="31" t="s">
        <v>48</v>
      </c>
      <c r="C22" s="35">
        <v>84.424000000000007</v>
      </c>
      <c r="D22" s="35">
        <v>72.384</v>
      </c>
      <c r="E22" s="7"/>
    </row>
    <row r="23" spans="2:5">
      <c r="B23" s="31" t="s">
        <v>49</v>
      </c>
      <c r="C23" s="35">
        <v>84.448999999999998</v>
      </c>
      <c r="D23" s="35">
        <v>74.316999999999993</v>
      </c>
      <c r="E23" s="7"/>
    </row>
    <row r="24" spans="2:5">
      <c r="B24" s="31" t="s">
        <v>50</v>
      </c>
      <c r="C24" s="35">
        <v>84.799000000000007</v>
      </c>
      <c r="D24" s="35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7" zoomScaleNormal="100" workbookViewId="0">
      <selection activeCell="G9" sqref="G9"/>
    </sheetView>
  </sheetViews>
  <sheetFormatPr defaultColWidth="8.6640625" defaultRowHeight="14.4"/>
  <cols>
    <col min="1" max="1" width="3.33203125" style="25" customWidth="1"/>
    <col min="2" max="11" width="7.33203125" style="25" customWidth="1"/>
    <col min="12" max="47" width="7.44140625" style="25" customWidth="1"/>
    <col min="48" max="48" width="9.33203125" style="25" customWidth="1"/>
    <col min="49" max="49" width="8.6640625" style="25"/>
  </cols>
  <sheetData>
    <row r="1" spans="2:49" ht="12" customHeight="1"/>
    <row r="2" spans="2:49">
      <c r="B2" s="58" t="s">
        <v>51</v>
      </c>
    </row>
    <row r="3" spans="2:49">
      <c r="B3" s="59"/>
      <c r="C3" s="59">
        <v>1980</v>
      </c>
      <c r="D3" s="59">
        <v>1981</v>
      </c>
      <c r="E3" s="59">
        <v>1982</v>
      </c>
      <c r="F3" s="59">
        <v>1983</v>
      </c>
      <c r="G3" s="59">
        <v>1984</v>
      </c>
      <c r="H3" s="59">
        <v>1985</v>
      </c>
      <c r="I3" s="59">
        <v>1986</v>
      </c>
      <c r="J3" s="59">
        <v>1987</v>
      </c>
      <c r="K3" s="59">
        <v>1988</v>
      </c>
      <c r="L3" s="59">
        <v>1989</v>
      </c>
      <c r="M3" s="59">
        <v>1990</v>
      </c>
      <c r="N3" s="59">
        <v>1991</v>
      </c>
      <c r="O3" s="59">
        <v>1992</v>
      </c>
      <c r="P3" s="59">
        <v>1993</v>
      </c>
      <c r="Q3" s="59">
        <v>1994</v>
      </c>
      <c r="R3" s="59">
        <v>1995</v>
      </c>
      <c r="S3" s="132">
        <v>1996</v>
      </c>
      <c r="T3" s="132">
        <v>1997</v>
      </c>
      <c r="U3" s="132">
        <v>1998</v>
      </c>
      <c r="V3" s="132">
        <v>1999</v>
      </c>
      <c r="W3" s="132">
        <v>2000</v>
      </c>
      <c r="X3" s="132">
        <v>2001</v>
      </c>
      <c r="Y3" s="132">
        <v>2002</v>
      </c>
      <c r="Z3" s="132">
        <v>2003</v>
      </c>
      <c r="AA3" s="132">
        <v>2004</v>
      </c>
      <c r="AB3" s="132">
        <v>2005</v>
      </c>
      <c r="AC3" s="132">
        <v>2006</v>
      </c>
      <c r="AD3" s="132">
        <v>2007</v>
      </c>
      <c r="AE3" s="132">
        <v>2008</v>
      </c>
      <c r="AF3" s="132">
        <v>2009</v>
      </c>
      <c r="AG3" s="132">
        <v>2010</v>
      </c>
      <c r="AH3" s="132">
        <v>2011</v>
      </c>
      <c r="AI3" s="132">
        <v>2012</v>
      </c>
      <c r="AJ3" s="132">
        <v>2013</v>
      </c>
      <c r="AK3" s="132">
        <v>2014</v>
      </c>
      <c r="AL3" s="132">
        <v>2015</v>
      </c>
      <c r="AM3" s="132">
        <v>2016</v>
      </c>
      <c r="AN3" s="132">
        <v>2017</v>
      </c>
      <c r="AO3" s="132">
        <v>2018</v>
      </c>
      <c r="AP3" s="132">
        <v>2019</v>
      </c>
      <c r="AQ3" s="132">
        <v>2020</v>
      </c>
      <c r="AR3" s="132">
        <v>2021</v>
      </c>
      <c r="AS3" s="132">
        <v>2022</v>
      </c>
      <c r="AT3" s="132">
        <v>2023</v>
      </c>
      <c r="AU3" s="132">
        <v>2024</v>
      </c>
    </row>
    <row r="4" spans="2:49">
      <c r="B4" s="59" t="s">
        <v>13</v>
      </c>
      <c r="C4" s="60">
        <v>100</v>
      </c>
      <c r="D4" s="60">
        <v>100.78086567443879</v>
      </c>
      <c r="E4" s="60">
        <v>101.41684313837888</v>
      </c>
      <c r="F4" s="60">
        <v>102.67084194299576</v>
      </c>
      <c r="G4" s="60">
        <v>105.50288410026344</v>
      </c>
      <c r="H4" s="60">
        <v>108.64118833249898</v>
      </c>
      <c r="I4" s="60">
        <v>111.38533389869873</v>
      </c>
      <c r="J4" s="60">
        <v>114.71006208287578</v>
      </c>
      <c r="K4" s="60">
        <v>119.23965992322279</v>
      </c>
      <c r="L4" s="60">
        <v>122.66371342196449</v>
      </c>
      <c r="M4" s="60">
        <v>125.08519411476473</v>
      </c>
      <c r="N4" s="60">
        <v>126.82407840043982</v>
      </c>
      <c r="O4" s="60">
        <v>127.78865717835448</v>
      </c>
      <c r="P4" s="60">
        <v>126.6593317092801</v>
      </c>
      <c r="Q4" s="60">
        <v>129.45528205157103</v>
      </c>
      <c r="R4" s="60">
        <v>133.24036730166381</v>
      </c>
      <c r="S4" s="60">
        <v>135.03322939413661</v>
      </c>
      <c r="T4" s="60">
        <v>137.6335929548479</v>
      </c>
      <c r="U4" s="60">
        <v>140.11701673299436</v>
      </c>
      <c r="V4" s="60">
        <v>142.46816847512846</v>
      </c>
      <c r="W4" s="60">
        <v>147.99893196601741</v>
      </c>
      <c r="X4" s="60">
        <v>150.96842329048107</v>
      </c>
      <c r="Y4" s="60">
        <v>151.37593184789623</v>
      </c>
      <c r="Z4" s="60">
        <v>151.47668665626568</v>
      </c>
      <c r="AA4" s="60">
        <v>153.70947741458843</v>
      </c>
      <c r="AB4" s="60">
        <v>154.88137488242924</v>
      </c>
      <c r="AC4" s="60">
        <v>157.66844248689381</v>
      </c>
      <c r="AD4" s="60">
        <v>159.97400710904463</v>
      </c>
      <c r="AE4" s="60">
        <v>158.33725143348877</v>
      </c>
      <c r="AF4" s="60">
        <v>149.93721638603631</v>
      </c>
      <c r="AG4" s="60">
        <v>152.22991495690263</v>
      </c>
      <c r="AH4" s="60">
        <v>153.28861792546351</v>
      </c>
      <c r="AI4" s="60">
        <v>148.49798260372177</v>
      </c>
      <c r="AJ4" s="60">
        <v>145.79825199585818</v>
      </c>
      <c r="AK4" s="60">
        <v>145.79622887408377</v>
      </c>
      <c r="AL4" s="60">
        <v>147.08749888662314</v>
      </c>
      <c r="AM4" s="60">
        <v>148.90582556143022</v>
      </c>
      <c r="AN4" s="60">
        <v>151.2938282158853</v>
      </c>
      <c r="AO4" s="60">
        <v>152.54449367281146</v>
      </c>
      <c r="AP4" s="60">
        <v>153.19915748700009</v>
      </c>
      <c r="AQ4" s="60">
        <v>139.61311729103724</v>
      </c>
      <c r="AR4" s="60">
        <v>152.08205150721545</v>
      </c>
      <c r="AS4" s="60">
        <v>159.41419593804881</v>
      </c>
      <c r="AT4" s="60">
        <v>160.96959202224627</v>
      </c>
      <c r="AU4" s="60">
        <v>162.08458292017585</v>
      </c>
    </row>
    <row r="5" spans="2:49">
      <c r="B5" s="59" t="s">
        <v>12</v>
      </c>
      <c r="C5" s="60">
        <v>100</v>
      </c>
      <c r="D5" s="60">
        <v>100.96169040969653</v>
      </c>
      <c r="E5" s="60">
        <v>99.903881904929932</v>
      </c>
      <c r="F5" s="60">
        <v>98.258402081761361</v>
      </c>
      <c r="G5" s="60">
        <v>100.84483604998202</v>
      </c>
      <c r="H5" s="60">
        <v>102.40303629926115</v>
      </c>
      <c r="I5" s="60">
        <v>103.60727411412137</v>
      </c>
      <c r="J5" s="60">
        <v>108.60881227384004</v>
      </c>
      <c r="K5" s="60">
        <v>114.23371564056772</v>
      </c>
      <c r="L5" s="60">
        <v>116.80867657904162</v>
      </c>
      <c r="M5" s="60">
        <v>118.82562605932524</v>
      </c>
      <c r="N5" s="60">
        <v>120.07388600220781</v>
      </c>
      <c r="O5" s="60">
        <v>121.91551132344938</v>
      </c>
      <c r="P5" s="60">
        <v>122.17565053203391</v>
      </c>
      <c r="Q5" s="60">
        <v>126.16952141779029</v>
      </c>
      <c r="R5" s="60">
        <v>133.0075832329745</v>
      </c>
      <c r="S5" s="60">
        <v>136.74078385904488</v>
      </c>
      <c r="T5" s="60">
        <v>138.77882526043399</v>
      </c>
      <c r="U5" s="60">
        <v>141.76901317911717</v>
      </c>
      <c r="V5" s="60">
        <v>145.15304950822093</v>
      </c>
      <c r="W5" s="60">
        <v>153.46226812024807</v>
      </c>
      <c r="X5" s="60">
        <v>155.74328572132549</v>
      </c>
      <c r="Y5" s="60">
        <v>155.67874200189203</v>
      </c>
      <c r="Z5" s="60">
        <v>155.54013005811655</v>
      </c>
      <c r="AA5" s="60">
        <v>158.21621196385817</v>
      </c>
      <c r="AB5" s="60">
        <v>159.68217512361244</v>
      </c>
      <c r="AC5" s="60">
        <v>165.21895221108912</v>
      </c>
      <c r="AD5" s="60">
        <v>169.04749921076532</v>
      </c>
      <c r="AE5" s="60">
        <v>167.25506844659245</v>
      </c>
      <c r="AF5" s="60">
        <v>156.15476459827892</v>
      </c>
      <c r="AG5" s="60">
        <v>159.2427306790552</v>
      </c>
      <c r="AH5" s="60">
        <v>163.54132212842038</v>
      </c>
      <c r="AI5" s="60">
        <v>158.6414709755729</v>
      </c>
      <c r="AJ5" s="60">
        <v>157.48495290082622</v>
      </c>
      <c r="AK5" s="60">
        <v>159.02386971519917</v>
      </c>
      <c r="AL5" s="60">
        <v>159.70162943151075</v>
      </c>
      <c r="AM5" s="60">
        <v>162.55746103627121</v>
      </c>
      <c r="AN5" s="60">
        <v>166.26056827981142</v>
      </c>
      <c r="AO5" s="60">
        <v>168.45708123095551</v>
      </c>
      <c r="AP5" s="60">
        <v>168.28351232767525</v>
      </c>
      <c r="AQ5" s="60">
        <v>154.17974704851872</v>
      </c>
      <c r="AR5" s="60">
        <v>169.77500926654605</v>
      </c>
      <c r="AS5" s="60">
        <v>176.08752688146802</v>
      </c>
      <c r="AT5" s="60">
        <v>176.7916309730586</v>
      </c>
      <c r="AU5" s="60">
        <v>177.21283700396114</v>
      </c>
    </row>
    <row r="8" spans="2:49" ht="27.6" customHeight="1">
      <c r="B8" s="93"/>
      <c r="C8" s="221" t="s">
        <v>52</v>
      </c>
      <c r="D8" s="222"/>
      <c r="E8" s="223"/>
      <c r="F8" s="93"/>
      <c r="G8" s="93"/>
    </row>
    <row r="9" spans="2:49" ht="31.2" customHeight="1">
      <c r="B9" s="93"/>
      <c r="C9" s="59" t="s">
        <v>53</v>
      </c>
      <c r="D9" s="221" t="s">
        <v>54</v>
      </c>
      <c r="E9" s="223"/>
      <c r="F9" s="93"/>
      <c r="G9" s="152" t="s">
        <v>242</v>
      </c>
    </row>
    <row r="10" spans="2:49" ht="14.7" customHeight="1">
      <c r="B10" s="93"/>
      <c r="C10" s="59"/>
      <c r="D10" s="59">
        <v>1980</v>
      </c>
      <c r="E10" s="59">
        <v>2024</v>
      </c>
      <c r="F10" s="93"/>
      <c r="G10" s="93"/>
      <c r="AO10"/>
      <c r="AP10"/>
      <c r="AQ10"/>
      <c r="AR10"/>
      <c r="AS10"/>
      <c r="AT10"/>
      <c r="AU10"/>
      <c r="AV10"/>
      <c r="AW10"/>
    </row>
    <row r="11" spans="2:49">
      <c r="B11" s="93"/>
      <c r="C11" s="59" t="s">
        <v>55</v>
      </c>
      <c r="D11" s="61">
        <v>149.30472193287761</v>
      </c>
      <c r="E11" s="61">
        <v>141.98482437738528</v>
      </c>
      <c r="F11" s="93"/>
      <c r="G11" s="93"/>
      <c r="AO11"/>
      <c r="AP11"/>
      <c r="AQ11"/>
      <c r="AR11"/>
      <c r="AS11"/>
      <c r="AT11"/>
      <c r="AU11"/>
      <c r="AV11"/>
      <c r="AW11"/>
    </row>
    <row r="12" spans="2:49">
      <c r="B12" s="93"/>
      <c r="C12" s="59" t="s">
        <v>56</v>
      </c>
      <c r="D12" s="61">
        <v>125.11263399392858</v>
      </c>
      <c r="E12" s="61">
        <v>134.90758328398252</v>
      </c>
      <c r="F12" s="93"/>
      <c r="G12" s="93"/>
      <c r="AO12"/>
      <c r="AP12"/>
      <c r="AQ12"/>
      <c r="AR12"/>
      <c r="AS12"/>
      <c r="AT12"/>
      <c r="AU12"/>
      <c r="AV12"/>
      <c r="AW12"/>
    </row>
    <row r="13" spans="2:49">
      <c r="B13" s="93"/>
      <c r="C13" s="59" t="s">
        <v>57</v>
      </c>
      <c r="D13" s="61">
        <v>176.41712211270649</v>
      </c>
      <c r="E13" s="61">
        <v>125.20784005248231</v>
      </c>
      <c r="F13" s="93"/>
      <c r="G13" s="93"/>
      <c r="AO13"/>
      <c r="AP13"/>
      <c r="AQ13"/>
      <c r="AR13"/>
      <c r="AS13"/>
      <c r="AT13"/>
      <c r="AU13"/>
      <c r="AV13"/>
      <c r="AW13"/>
    </row>
    <row r="14" spans="2:49">
      <c r="B14" s="93"/>
      <c r="C14" s="59" t="s">
        <v>58</v>
      </c>
      <c r="D14" s="61">
        <v>117.76698066075613</v>
      </c>
      <c r="E14" s="61">
        <v>119.32844715878876</v>
      </c>
      <c r="F14" s="93"/>
      <c r="G14" s="93"/>
      <c r="AO14"/>
      <c r="AP14"/>
      <c r="AQ14"/>
      <c r="AR14"/>
      <c r="AS14"/>
      <c r="AT14"/>
      <c r="AU14"/>
      <c r="AV14"/>
      <c r="AW14"/>
    </row>
    <row r="15" spans="2:49">
      <c r="B15" s="93"/>
      <c r="C15" s="59" t="s">
        <v>59</v>
      </c>
      <c r="D15" s="61">
        <v>119.57578601462022</v>
      </c>
      <c r="E15" s="61">
        <v>116.20036217513344</v>
      </c>
      <c r="F15" s="93"/>
      <c r="G15" s="93"/>
      <c r="AO15"/>
      <c r="AP15"/>
      <c r="AQ15"/>
      <c r="AR15"/>
      <c r="AS15"/>
      <c r="AT15"/>
      <c r="AU15"/>
      <c r="AV15"/>
      <c r="AW15"/>
    </row>
    <row r="16" spans="2:49">
      <c r="B16" s="93"/>
      <c r="C16" s="59" t="s">
        <v>60</v>
      </c>
      <c r="D16" s="61">
        <v>105.36763735270354</v>
      </c>
      <c r="E16" s="61">
        <v>110.77096122556608</v>
      </c>
      <c r="F16" s="93"/>
      <c r="G16" s="93"/>
      <c r="AO16"/>
      <c r="AP16"/>
      <c r="AQ16"/>
      <c r="AR16"/>
      <c r="AS16"/>
      <c r="AT16"/>
      <c r="AU16"/>
      <c r="AV16"/>
      <c r="AW16"/>
    </row>
    <row r="17" spans="2:49">
      <c r="B17" s="93"/>
      <c r="C17" s="59" t="s">
        <v>61</v>
      </c>
      <c r="D17" s="61">
        <v>106.41060243182538</v>
      </c>
      <c r="E17" s="61">
        <v>105.41430990041205</v>
      </c>
      <c r="F17" s="93"/>
      <c r="G17" s="93"/>
      <c r="AO17"/>
      <c r="AP17"/>
      <c r="AQ17"/>
      <c r="AR17"/>
      <c r="AS17"/>
      <c r="AT17"/>
      <c r="AU17"/>
      <c r="AV17"/>
      <c r="AW17"/>
    </row>
    <row r="18" spans="2:49">
      <c r="B18" s="93"/>
      <c r="C18" s="59" t="s">
        <v>62</v>
      </c>
      <c r="D18" s="61">
        <v>114.53652846875787</v>
      </c>
      <c r="E18" s="61">
        <v>104.33265241498937</v>
      </c>
      <c r="F18" s="93"/>
      <c r="G18" s="93"/>
      <c r="AO18"/>
      <c r="AP18"/>
      <c r="AQ18"/>
      <c r="AR18"/>
      <c r="AS18"/>
      <c r="AT18"/>
      <c r="AU18"/>
      <c r="AV18"/>
      <c r="AW18"/>
    </row>
    <row r="19" spans="2:49">
      <c r="C19" s="59" t="s">
        <v>63</v>
      </c>
      <c r="D19" s="61">
        <v>107.67930233357623</v>
      </c>
      <c r="E19" s="61">
        <v>103.66931924729887</v>
      </c>
      <c r="F19" s="88"/>
      <c r="G19" s="88"/>
      <c r="AO19"/>
      <c r="AP19"/>
      <c r="AQ19"/>
      <c r="AR19"/>
      <c r="AS19"/>
      <c r="AT19"/>
      <c r="AU19"/>
      <c r="AV19"/>
      <c r="AW19"/>
    </row>
    <row r="20" spans="2:49">
      <c r="C20" s="59" t="s">
        <v>64</v>
      </c>
      <c r="D20" s="61">
        <v>95.675189555475498</v>
      </c>
      <c r="E20" s="61">
        <v>103.52576446342682</v>
      </c>
      <c r="F20" s="88"/>
      <c r="G20" s="88"/>
      <c r="AO20"/>
      <c r="AP20"/>
      <c r="AQ20"/>
      <c r="AR20"/>
      <c r="AS20"/>
      <c r="AT20"/>
      <c r="AU20"/>
      <c r="AV20"/>
      <c r="AW20"/>
    </row>
    <row r="21" spans="2:49">
      <c r="C21" s="59" t="s">
        <v>65</v>
      </c>
      <c r="D21" s="61">
        <v>92.316300807073929</v>
      </c>
      <c r="E21" s="61">
        <v>91.440265673653442</v>
      </c>
      <c r="F21" s="88"/>
      <c r="G21" s="88"/>
      <c r="AO21"/>
      <c r="AP21"/>
      <c r="AQ21"/>
      <c r="AR21"/>
      <c r="AS21"/>
      <c r="AT21"/>
      <c r="AU21"/>
      <c r="AV21"/>
      <c r="AW21"/>
    </row>
    <row r="22" spans="2:49">
      <c r="C22" s="59" t="s">
        <v>66</v>
      </c>
      <c r="D22" s="61">
        <v>103.32698646976564</v>
      </c>
      <c r="E22" s="61">
        <v>86.88484107136064</v>
      </c>
      <c r="F22" s="88"/>
    </row>
    <row r="23" spans="2:49">
      <c r="C23" s="59" t="s">
        <v>68</v>
      </c>
      <c r="D23" s="61">
        <v>88.078630084804459</v>
      </c>
      <c r="E23" s="61">
        <v>86.135597505812513</v>
      </c>
      <c r="F23" s="88"/>
      <c r="G23" s="38" t="s">
        <v>67</v>
      </c>
    </row>
    <row r="24" spans="2:49">
      <c r="C24" s="59" t="s">
        <v>69</v>
      </c>
      <c r="D24" s="61">
        <v>77.918558223729562</v>
      </c>
      <c r="E24" s="61">
        <v>75.494933010993435</v>
      </c>
      <c r="F24" s="88"/>
      <c r="G24" s="191" t="s">
        <v>202</v>
      </c>
    </row>
    <row r="25" spans="2:49">
      <c r="C25" s="59" t="s">
        <v>70</v>
      </c>
      <c r="D25" s="61">
        <v>81.663094846308198</v>
      </c>
      <c r="E25" s="61">
        <v>74.022457775165194</v>
      </c>
      <c r="F25" s="88"/>
      <c r="G25" s="88"/>
    </row>
    <row r="26" spans="2:49">
      <c r="C26" s="59" t="s">
        <v>71</v>
      </c>
      <c r="D26" s="61">
        <v>60.875797363006953</v>
      </c>
      <c r="E26" s="61">
        <v>73.455096819518843</v>
      </c>
      <c r="F26" s="88"/>
      <c r="G26" s="88"/>
    </row>
    <row r="27" spans="2:49">
      <c r="C27" s="59" t="s">
        <v>72</v>
      </c>
      <c r="D27" s="61">
        <v>75.21308615093551</v>
      </c>
      <c r="E27" s="61">
        <v>66.522545366014867</v>
      </c>
      <c r="F27" s="88"/>
      <c r="G27" s="88"/>
    </row>
    <row r="28" spans="2:49">
      <c r="C28" s="59" t="s">
        <v>73</v>
      </c>
      <c r="D28" s="61">
        <v>69.537312853130985</v>
      </c>
      <c r="E28" s="61">
        <v>65.115379694945489</v>
      </c>
      <c r="F28" s="88"/>
      <c r="G28" s="88"/>
    </row>
    <row r="29" spans="2:49">
      <c r="C29" s="59" t="s">
        <v>74</v>
      </c>
      <c r="D29" s="61">
        <v>75.759749257013283</v>
      </c>
      <c r="E29" s="61">
        <v>63.230149361285825</v>
      </c>
      <c r="F29" s="88"/>
      <c r="G29" s="88"/>
    </row>
    <row r="30" spans="2:49">
      <c r="C30" s="59" t="s">
        <v>75</v>
      </c>
      <c r="D30" s="61">
        <v>58.622669689557441</v>
      </c>
      <c r="E30" s="61">
        <v>58.090240890110564</v>
      </c>
      <c r="F30" s="88"/>
      <c r="G30" s="88"/>
    </row>
    <row r="31" spans="2:49">
      <c r="D31" s="87"/>
      <c r="E31" s="87"/>
      <c r="F31" s="88"/>
      <c r="G31" s="88"/>
    </row>
    <row r="35" spans="11:12">
      <c r="K35" s="62"/>
      <c r="L35" s="62"/>
    </row>
    <row r="36" spans="11:12">
      <c r="K36" s="62"/>
      <c r="L36" s="62"/>
    </row>
    <row r="37" spans="11:12">
      <c r="K37" s="62"/>
      <c r="L37" s="62"/>
    </row>
    <row r="38" spans="11:12">
      <c r="K38" s="62"/>
      <c r="L38" s="62"/>
    </row>
    <row r="39" spans="11:12">
      <c r="K39" s="62"/>
      <c r="L39" s="62"/>
    </row>
    <row r="40" spans="11:12">
      <c r="K40" s="62"/>
      <c r="L40" s="62"/>
    </row>
    <row r="41" spans="11:12">
      <c r="K41" s="62"/>
      <c r="L41" s="62"/>
    </row>
    <row r="42" spans="11:12">
      <c r="K42" s="62"/>
      <c r="L42" s="62"/>
    </row>
    <row r="43" spans="11:12">
      <c r="K43" s="62"/>
      <c r="L43" s="62"/>
    </row>
    <row r="44" spans="11:12">
      <c r="K44" s="62"/>
      <c r="L44" s="62"/>
    </row>
    <row r="45" spans="11:12">
      <c r="K45" s="62"/>
      <c r="L45" s="62"/>
    </row>
    <row r="46" spans="11:12">
      <c r="K46" s="62"/>
      <c r="L46" s="62"/>
    </row>
    <row r="47" spans="11:12">
      <c r="K47" s="62"/>
      <c r="L47" s="62"/>
    </row>
    <row r="48" spans="11:12">
      <c r="K48" s="62"/>
      <c r="L48" s="62"/>
    </row>
    <row r="49" spans="11:12">
      <c r="K49" s="62"/>
      <c r="L49" s="62"/>
    </row>
    <row r="50" spans="11:12">
      <c r="K50" s="62"/>
      <c r="L50" s="62"/>
    </row>
    <row r="51" spans="11:12">
      <c r="K51" s="62"/>
      <c r="L51" s="62"/>
    </row>
    <row r="52" spans="11:12">
      <c r="K52" s="62"/>
      <c r="L52" s="62"/>
    </row>
    <row r="53" spans="11:12">
      <c r="K53" s="62"/>
      <c r="L53" s="62"/>
    </row>
    <row r="54" spans="11:12">
      <c r="K54" s="62"/>
      <c r="L54" s="62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14" sqref="J14"/>
    </sheetView>
  </sheetViews>
  <sheetFormatPr defaultRowHeight="14.4"/>
  <cols>
    <col min="1" max="1" width="3.33203125" style="19" customWidth="1"/>
    <col min="2" max="8" width="8.33203125" style="21" customWidth="1"/>
    <col min="19" max="19" width="8.6640625" customWidth="1"/>
  </cols>
  <sheetData>
    <row r="1" spans="2:10" ht="12" customHeight="1"/>
    <row r="2" spans="2:10">
      <c r="J2" s="10" t="s">
        <v>243</v>
      </c>
    </row>
    <row r="3" spans="2:10" ht="36">
      <c r="B3" s="31"/>
      <c r="C3" s="31"/>
      <c r="D3" s="22" t="s">
        <v>125</v>
      </c>
      <c r="E3" s="22" t="s">
        <v>126</v>
      </c>
      <c r="F3" s="22" t="s">
        <v>76</v>
      </c>
      <c r="G3" s="22" t="s">
        <v>77</v>
      </c>
      <c r="H3" s="22" t="s">
        <v>78</v>
      </c>
    </row>
    <row r="4" spans="2:10">
      <c r="B4" s="31">
        <v>1951</v>
      </c>
      <c r="C4" s="31" t="s">
        <v>12</v>
      </c>
      <c r="D4" s="35">
        <v>8.1499845057328777</v>
      </c>
      <c r="E4" s="35">
        <v>82.553455221568015</v>
      </c>
      <c r="F4" s="35">
        <v>5.2990393554384871</v>
      </c>
      <c r="G4" s="35">
        <v>3.1298419584753643</v>
      </c>
      <c r="H4" s="35">
        <v>0.86767895878524948</v>
      </c>
    </row>
    <row r="5" spans="2:10">
      <c r="B5" s="31"/>
      <c r="C5" s="31" t="s">
        <v>13</v>
      </c>
      <c r="D5" s="35">
        <v>12.898040235455399</v>
      </c>
      <c r="E5" s="35">
        <v>76.896527268858904</v>
      </c>
      <c r="F5" s="35">
        <v>5.9454859223186212</v>
      </c>
      <c r="G5" s="35">
        <v>3.2623342237772155</v>
      </c>
      <c r="H5" s="35">
        <v>0.99761234958984424</v>
      </c>
    </row>
    <row r="6" spans="2:10">
      <c r="B6" s="31" t="s">
        <v>79</v>
      </c>
      <c r="C6" s="31"/>
      <c r="D6" s="31"/>
      <c r="E6" s="31"/>
      <c r="F6" s="35"/>
      <c r="G6" s="35"/>
      <c r="H6" s="35"/>
    </row>
    <row r="7" spans="2:10">
      <c r="B7" s="31">
        <v>2024</v>
      </c>
      <c r="C7" s="31" t="s">
        <v>12</v>
      </c>
      <c r="D7" s="35">
        <v>0.45508982035928147</v>
      </c>
      <c r="E7" s="35">
        <v>15.880239520958083</v>
      </c>
      <c r="F7" s="35">
        <v>27.473053892215571</v>
      </c>
      <c r="G7" s="35">
        <v>38.227544910179638</v>
      </c>
      <c r="H7" s="35">
        <v>17.988023952095809</v>
      </c>
    </row>
    <row r="8" spans="2:10">
      <c r="B8" s="31"/>
      <c r="C8" s="31" t="s">
        <v>13</v>
      </c>
      <c r="D8" s="35">
        <v>0.49350460846215255</v>
      </c>
      <c r="E8" s="35">
        <v>16.612236011321578</v>
      </c>
      <c r="F8" s="35">
        <v>28.623267290804851</v>
      </c>
      <c r="G8" s="35">
        <v>37.4283329704623</v>
      </c>
      <c r="H8" s="35">
        <v>16.840844763770956</v>
      </c>
    </row>
    <row r="10" spans="2:10">
      <c r="E10" s="57"/>
    </row>
    <row r="11" spans="2:10">
      <c r="E11" s="57"/>
    </row>
    <row r="13" spans="2:10">
      <c r="J13" s="38" t="s">
        <v>14</v>
      </c>
    </row>
    <row r="14" spans="2:10">
      <c r="J14" s="191" t="s">
        <v>80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K19" sqref="K19"/>
    </sheetView>
  </sheetViews>
  <sheetFormatPr defaultColWidth="9" defaultRowHeight="12"/>
  <cols>
    <col min="1" max="1" width="3.33203125" style="21" customWidth="1"/>
    <col min="2" max="3" width="7.33203125" style="13" customWidth="1"/>
    <col min="4" max="5" width="10.33203125" style="13" customWidth="1"/>
    <col min="6" max="7" width="1.33203125" style="13" customWidth="1"/>
    <col min="8" max="8" width="10.33203125" style="13" customWidth="1"/>
    <col min="9" max="9" width="5.33203125" style="3" customWidth="1"/>
    <col min="10" max="10" width="6.6640625" style="3" customWidth="1"/>
    <col min="11" max="12" width="7.33203125" style="3" customWidth="1"/>
    <col min="13" max="13" width="6.6640625" style="3" customWidth="1"/>
    <col min="14" max="14" width="7.33203125" style="3" customWidth="1"/>
    <col min="15" max="15" width="0.6640625" style="3" customWidth="1"/>
    <col min="16" max="17" width="7.33203125" style="3" customWidth="1"/>
    <col min="18" max="18" width="6.6640625" style="3" customWidth="1"/>
    <col min="19" max="19" width="0.6640625" style="3" customWidth="1"/>
    <col min="20" max="21" width="7.33203125" style="14" customWidth="1"/>
    <col min="22" max="22" width="18.6640625" style="14" customWidth="1"/>
    <col min="23" max="23" width="6.6640625" style="14" customWidth="1"/>
    <col min="24" max="24" width="8.33203125" style="14" hidden="1" customWidth="1"/>
    <col min="25" max="25" width="0" style="14" hidden="1" customWidth="1"/>
    <col min="26" max="26" width="9" style="14"/>
    <col min="27" max="27" width="5.33203125" style="3" customWidth="1"/>
    <col min="28" max="28" width="6.6640625" style="3" customWidth="1"/>
    <col min="29" max="30" width="7.33203125" style="3" customWidth="1"/>
    <col min="31" max="31" width="6.6640625" style="3" customWidth="1"/>
    <col min="32" max="32" width="7.33203125" style="3" customWidth="1"/>
    <col min="33" max="33" width="0.6640625" style="3" customWidth="1"/>
    <col min="34" max="34" width="7.33203125" style="3" customWidth="1"/>
    <col min="35" max="246" width="9" style="14"/>
    <col min="247" max="247" width="5.33203125" style="14" customWidth="1"/>
    <col min="248" max="248" width="6.6640625" style="14" customWidth="1"/>
    <col min="249" max="250" width="7.33203125" style="14" customWidth="1"/>
    <col min="251" max="251" width="6.6640625" style="14" customWidth="1"/>
    <col min="252" max="252" width="7.33203125" style="14" customWidth="1"/>
    <col min="253" max="253" width="0.6640625" style="14" customWidth="1"/>
    <col min="254" max="255" width="7.33203125" style="14" customWidth="1"/>
    <col min="256" max="256" width="6.6640625" style="14" customWidth="1"/>
    <col min="257" max="257" width="0.6640625" style="14" customWidth="1"/>
    <col min="258" max="260" width="7.33203125" style="14" customWidth="1"/>
    <col min="261" max="261" width="6.6640625" style="14" customWidth="1"/>
    <col min="262" max="263" width="0" style="14" hidden="1" customWidth="1"/>
    <col min="264" max="502" width="9" style="14"/>
    <col min="503" max="503" width="5.33203125" style="14" customWidth="1"/>
    <col min="504" max="504" width="6.6640625" style="14" customWidth="1"/>
    <col min="505" max="506" width="7.33203125" style="14" customWidth="1"/>
    <col min="507" max="507" width="6.6640625" style="14" customWidth="1"/>
    <col min="508" max="508" width="7.33203125" style="14" customWidth="1"/>
    <col min="509" max="509" width="0.6640625" style="14" customWidth="1"/>
    <col min="510" max="511" width="7.33203125" style="14" customWidth="1"/>
    <col min="512" max="512" width="6.6640625" style="14" customWidth="1"/>
    <col min="513" max="513" width="0.6640625" style="14" customWidth="1"/>
    <col min="514" max="516" width="7.33203125" style="14" customWidth="1"/>
    <col min="517" max="517" width="6.6640625" style="14" customWidth="1"/>
    <col min="518" max="519" width="0" style="14" hidden="1" customWidth="1"/>
    <col min="520" max="758" width="9" style="14"/>
    <col min="759" max="759" width="5.33203125" style="14" customWidth="1"/>
    <col min="760" max="760" width="6.6640625" style="14" customWidth="1"/>
    <col min="761" max="762" width="7.33203125" style="14" customWidth="1"/>
    <col min="763" max="763" width="6.6640625" style="14" customWidth="1"/>
    <col min="764" max="764" width="7.33203125" style="14" customWidth="1"/>
    <col min="765" max="765" width="0.6640625" style="14" customWidth="1"/>
    <col min="766" max="767" width="7.33203125" style="14" customWidth="1"/>
    <col min="768" max="768" width="6.6640625" style="14" customWidth="1"/>
    <col min="769" max="769" width="0.6640625" style="14" customWidth="1"/>
    <col min="770" max="772" width="7.33203125" style="14" customWidth="1"/>
    <col min="773" max="773" width="6.6640625" style="14" customWidth="1"/>
    <col min="774" max="775" width="0" style="14" hidden="1" customWidth="1"/>
    <col min="776" max="1014" width="9" style="14"/>
    <col min="1015" max="1015" width="5.33203125" style="14" customWidth="1"/>
    <col min="1016" max="1016" width="6.6640625" style="14" customWidth="1"/>
    <col min="1017" max="1018" width="7.33203125" style="14" customWidth="1"/>
    <col min="1019" max="1019" width="6.6640625" style="14" customWidth="1"/>
    <col min="1020" max="1020" width="7.33203125" style="14" customWidth="1"/>
    <col min="1021" max="1021" width="0.6640625" style="14" customWidth="1"/>
    <col min="1022" max="1023" width="7.33203125" style="14" customWidth="1"/>
    <col min="1024" max="1024" width="6.6640625" style="14" customWidth="1"/>
    <col min="1025" max="1025" width="0.6640625" style="14" customWidth="1"/>
    <col min="1026" max="1028" width="7.33203125" style="14" customWidth="1"/>
    <col min="1029" max="1029" width="6.6640625" style="14" customWidth="1"/>
    <col min="1030" max="1031" width="0" style="14" hidden="1" customWidth="1"/>
    <col min="1032" max="1270" width="9" style="14"/>
    <col min="1271" max="1271" width="5.33203125" style="14" customWidth="1"/>
    <col min="1272" max="1272" width="6.6640625" style="14" customWidth="1"/>
    <col min="1273" max="1274" width="7.33203125" style="14" customWidth="1"/>
    <col min="1275" max="1275" width="6.6640625" style="14" customWidth="1"/>
    <col min="1276" max="1276" width="7.33203125" style="14" customWidth="1"/>
    <col min="1277" max="1277" width="0.6640625" style="14" customWidth="1"/>
    <col min="1278" max="1279" width="7.33203125" style="14" customWidth="1"/>
    <col min="1280" max="1280" width="6.6640625" style="14" customWidth="1"/>
    <col min="1281" max="1281" width="0.6640625" style="14" customWidth="1"/>
    <col min="1282" max="1284" width="7.33203125" style="14" customWidth="1"/>
    <col min="1285" max="1285" width="6.6640625" style="14" customWidth="1"/>
    <col min="1286" max="1287" width="0" style="14" hidden="1" customWidth="1"/>
    <col min="1288" max="1526" width="9" style="14"/>
    <col min="1527" max="1527" width="5.33203125" style="14" customWidth="1"/>
    <col min="1528" max="1528" width="6.6640625" style="14" customWidth="1"/>
    <col min="1529" max="1530" width="7.33203125" style="14" customWidth="1"/>
    <col min="1531" max="1531" width="6.6640625" style="14" customWidth="1"/>
    <col min="1532" max="1532" width="7.33203125" style="14" customWidth="1"/>
    <col min="1533" max="1533" width="0.6640625" style="14" customWidth="1"/>
    <col min="1534" max="1535" width="7.33203125" style="14" customWidth="1"/>
    <col min="1536" max="1536" width="6.6640625" style="14" customWidth="1"/>
    <col min="1537" max="1537" width="0.6640625" style="14" customWidth="1"/>
    <col min="1538" max="1540" width="7.33203125" style="14" customWidth="1"/>
    <col min="1541" max="1541" width="6.6640625" style="14" customWidth="1"/>
    <col min="1542" max="1543" width="0" style="14" hidden="1" customWidth="1"/>
    <col min="1544" max="1782" width="9" style="14"/>
    <col min="1783" max="1783" width="5.33203125" style="14" customWidth="1"/>
    <col min="1784" max="1784" width="6.6640625" style="14" customWidth="1"/>
    <col min="1785" max="1786" width="7.33203125" style="14" customWidth="1"/>
    <col min="1787" max="1787" width="6.6640625" style="14" customWidth="1"/>
    <col min="1788" max="1788" width="7.33203125" style="14" customWidth="1"/>
    <col min="1789" max="1789" width="0.6640625" style="14" customWidth="1"/>
    <col min="1790" max="1791" width="7.33203125" style="14" customWidth="1"/>
    <col min="1792" max="1792" width="6.6640625" style="14" customWidth="1"/>
    <col min="1793" max="1793" width="0.6640625" style="14" customWidth="1"/>
    <col min="1794" max="1796" width="7.33203125" style="14" customWidth="1"/>
    <col min="1797" max="1797" width="6.6640625" style="14" customWidth="1"/>
    <col min="1798" max="1799" width="0" style="14" hidden="1" customWidth="1"/>
    <col min="1800" max="2038" width="9" style="14"/>
    <col min="2039" max="2039" width="5.33203125" style="14" customWidth="1"/>
    <col min="2040" max="2040" width="6.6640625" style="14" customWidth="1"/>
    <col min="2041" max="2042" width="7.33203125" style="14" customWidth="1"/>
    <col min="2043" max="2043" width="6.6640625" style="14" customWidth="1"/>
    <col min="2044" max="2044" width="7.33203125" style="14" customWidth="1"/>
    <col min="2045" max="2045" width="0.6640625" style="14" customWidth="1"/>
    <col min="2046" max="2047" width="7.33203125" style="14" customWidth="1"/>
    <col min="2048" max="2048" width="6.6640625" style="14" customWidth="1"/>
    <col min="2049" max="2049" width="0.6640625" style="14" customWidth="1"/>
    <col min="2050" max="2052" width="7.33203125" style="14" customWidth="1"/>
    <col min="2053" max="2053" width="6.6640625" style="14" customWidth="1"/>
    <col min="2054" max="2055" width="0" style="14" hidden="1" customWidth="1"/>
    <col min="2056" max="2294" width="9" style="14"/>
    <col min="2295" max="2295" width="5.33203125" style="14" customWidth="1"/>
    <col min="2296" max="2296" width="6.6640625" style="14" customWidth="1"/>
    <col min="2297" max="2298" width="7.33203125" style="14" customWidth="1"/>
    <col min="2299" max="2299" width="6.6640625" style="14" customWidth="1"/>
    <col min="2300" max="2300" width="7.33203125" style="14" customWidth="1"/>
    <col min="2301" max="2301" width="0.6640625" style="14" customWidth="1"/>
    <col min="2302" max="2303" width="7.33203125" style="14" customWidth="1"/>
    <col min="2304" max="2304" width="6.6640625" style="14" customWidth="1"/>
    <col min="2305" max="2305" width="0.6640625" style="14" customWidth="1"/>
    <col min="2306" max="2308" width="7.33203125" style="14" customWidth="1"/>
    <col min="2309" max="2309" width="6.6640625" style="14" customWidth="1"/>
    <col min="2310" max="2311" width="0" style="14" hidden="1" customWidth="1"/>
    <col min="2312" max="2550" width="9" style="14"/>
    <col min="2551" max="2551" width="5.33203125" style="14" customWidth="1"/>
    <col min="2552" max="2552" width="6.6640625" style="14" customWidth="1"/>
    <col min="2553" max="2554" width="7.33203125" style="14" customWidth="1"/>
    <col min="2555" max="2555" width="6.6640625" style="14" customWidth="1"/>
    <col min="2556" max="2556" width="7.33203125" style="14" customWidth="1"/>
    <col min="2557" max="2557" width="0.6640625" style="14" customWidth="1"/>
    <col min="2558" max="2559" width="7.33203125" style="14" customWidth="1"/>
    <col min="2560" max="2560" width="6.6640625" style="14" customWidth="1"/>
    <col min="2561" max="2561" width="0.6640625" style="14" customWidth="1"/>
    <col min="2562" max="2564" width="7.33203125" style="14" customWidth="1"/>
    <col min="2565" max="2565" width="6.6640625" style="14" customWidth="1"/>
    <col min="2566" max="2567" width="0" style="14" hidden="1" customWidth="1"/>
    <col min="2568" max="2806" width="9" style="14"/>
    <col min="2807" max="2807" width="5.33203125" style="14" customWidth="1"/>
    <col min="2808" max="2808" width="6.6640625" style="14" customWidth="1"/>
    <col min="2809" max="2810" width="7.33203125" style="14" customWidth="1"/>
    <col min="2811" max="2811" width="6.6640625" style="14" customWidth="1"/>
    <col min="2812" max="2812" width="7.33203125" style="14" customWidth="1"/>
    <col min="2813" max="2813" width="0.6640625" style="14" customWidth="1"/>
    <col min="2814" max="2815" width="7.33203125" style="14" customWidth="1"/>
    <col min="2816" max="2816" width="6.6640625" style="14" customWidth="1"/>
    <col min="2817" max="2817" width="0.6640625" style="14" customWidth="1"/>
    <col min="2818" max="2820" width="7.33203125" style="14" customWidth="1"/>
    <col min="2821" max="2821" width="6.6640625" style="14" customWidth="1"/>
    <col min="2822" max="2823" width="0" style="14" hidden="1" customWidth="1"/>
    <col min="2824" max="3062" width="9" style="14"/>
    <col min="3063" max="3063" width="5.33203125" style="14" customWidth="1"/>
    <col min="3064" max="3064" width="6.6640625" style="14" customWidth="1"/>
    <col min="3065" max="3066" width="7.33203125" style="14" customWidth="1"/>
    <col min="3067" max="3067" width="6.6640625" style="14" customWidth="1"/>
    <col min="3068" max="3068" width="7.33203125" style="14" customWidth="1"/>
    <col min="3069" max="3069" width="0.6640625" style="14" customWidth="1"/>
    <col min="3070" max="3071" width="7.33203125" style="14" customWidth="1"/>
    <col min="3072" max="3072" width="6.6640625" style="14" customWidth="1"/>
    <col min="3073" max="3073" width="0.6640625" style="14" customWidth="1"/>
    <col min="3074" max="3076" width="7.33203125" style="14" customWidth="1"/>
    <col min="3077" max="3077" width="6.6640625" style="14" customWidth="1"/>
    <col min="3078" max="3079" width="0" style="14" hidden="1" customWidth="1"/>
    <col min="3080" max="3318" width="9" style="14"/>
    <col min="3319" max="3319" width="5.33203125" style="14" customWidth="1"/>
    <col min="3320" max="3320" width="6.6640625" style="14" customWidth="1"/>
    <col min="3321" max="3322" width="7.33203125" style="14" customWidth="1"/>
    <col min="3323" max="3323" width="6.6640625" style="14" customWidth="1"/>
    <col min="3324" max="3324" width="7.33203125" style="14" customWidth="1"/>
    <col min="3325" max="3325" width="0.6640625" style="14" customWidth="1"/>
    <col min="3326" max="3327" width="7.33203125" style="14" customWidth="1"/>
    <col min="3328" max="3328" width="6.6640625" style="14" customWidth="1"/>
    <col min="3329" max="3329" width="0.6640625" style="14" customWidth="1"/>
    <col min="3330" max="3332" width="7.33203125" style="14" customWidth="1"/>
    <col min="3333" max="3333" width="6.6640625" style="14" customWidth="1"/>
    <col min="3334" max="3335" width="0" style="14" hidden="1" customWidth="1"/>
    <col min="3336" max="3574" width="9" style="14"/>
    <col min="3575" max="3575" width="5.33203125" style="14" customWidth="1"/>
    <col min="3576" max="3576" width="6.6640625" style="14" customWidth="1"/>
    <col min="3577" max="3578" width="7.33203125" style="14" customWidth="1"/>
    <col min="3579" max="3579" width="6.6640625" style="14" customWidth="1"/>
    <col min="3580" max="3580" width="7.33203125" style="14" customWidth="1"/>
    <col min="3581" max="3581" width="0.6640625" style="14" customWidth="1"/>
    <col min="3582" max="3583" width="7.33203125" style="14" customWidth="1"/>
    <col min="3584" max="3584" width="6.6640625" style="14" customWidth="1"/>
    <col min="3585" max="3585" width="0.6640625" style="14" customWidth="1"/>
    <col min="3586" max="3588" width="7.33203125" style="14" customWidth="1"/>
    <col min="3589" max="3589" width="6.6640625" style="14" customWidth="1"/>
    <col min="3590" max="3591" width="0" style="14" hidden="1" customWidth="1"/>
    <col min="3592" max="3830" width="9" style="14"/>
    <col min="3831" max="3831" width="5.33203125" style="14" customWidth="1"/>
    <col min="3832" max="3832" width="6.6640625" style="14" customWidth="1"/>
    <col min="3833" max="3834" width="7.33203125" style="14" customWidth="1"/>
    <col min="3835" max="3835" width="6.6640625" style="14" customWidth="1"/>
    <col min="3836" max="3836" width="7.33203125" style="14" customWidth="1"/>
    <col min="3837" max="3837" width="0.6640625" style="14" customWidth="1"/>
    <col min="3838" max="3839" width="7.33203125" style="14" customWidth="1"/>
    <col min="3840" max="3840" width="6.6640625" style="14" customWidth="1"/>
    <col min="3841" max="3841" width="0.6640625" style="14" customWidth="1"/>
    <col min="3842" max="3844" width="7.33203125" style="14" customWidth="1"/>
    <col min="3845" max="3845" width="6.6640625" style="14" customWidth="1"/>
    <col min="3846" max="3847" width="0" style="14" hidden="1" customWidth="1"/>
    <col min="3848" max="4086" width="9" style="14"/>
    <col min="4087" max="4087" width="5.33203125" style="14" customWidth="1"/>
    <col min="4088" max="4088" width="6.6640625" style="14" customWidth="1"/>
    <col min="4089" max="4090" width="7.33203125" style="14" customWidth="1"/>
    <col min="4091" max="4091" width="6.6640625" style="14" customWidth="1"/>
    <col min="4092" max="4092" width="7.33203125" style="14" customWidth="1"/>
    <col min="4093" max="4093" width="0.6640625" style="14" customWidth="1"/>
    <col min="4094" max="4095" width="7.33203125" style="14" customWidth="1"/>
    <col min="4096" max="4096" width="6.6640625" style="14" customWidth="1"/>
    <col min="4097" max="4097" width="0.6640625" style="14" customWidth="1"/>
    <col min="4098" max="4100" width="7.33203125" style="14" customWidth="1"/>
    <col min="4101" max="4101" width="6.6640625" style="14" customWidth="1"/>
    <col min="4102" max="4103" width="0" style="14" hidden="1" customWidth="1"/>
    <col min="4104" max="4342" width="9" style="14"/>
    <col min="4343" max="4343" width="5.33203125" style="14" customWidth="1"/>
    <col min="4344" max="4344" width="6.6640625" style="14" customWidth="1"/>
    <col min="4345" max="4346" width="7.33203125" style="14" customWidth="1"/>
    <col min="4347" max="4347" width="6.6640625" style="14" customWidth="1"/>
    <col min="4348" max="4348" width="7.33203125" style="14" customWidth="1"/>
    <col min="4349" max="4349" width="0.6640625" style="14" customWidth="1"/>
    <col min="4350" max="4351" width="7.33203125" style="14" customWidth="1"/>
    <col min="4352" max="4352" width="6.6640625" style="14" customWidth="1"/>
    <col min="4353" max="4353" width="0.6640625" style="14" customWidth="1"/>
    <col min="4354" max="4356" width="7.33203125" style="14" customWidth="1"/>
    <col min="4357" max="4357" width="6.6640625" style="14" customWidth="1"/>
    <col min="4358" max="4359" width="0" style="14" hidden="1" customWidth="1"/>
    <col min="4360" max="4598" width="9" style="14"/>
    <col min="4599" max="4599" width="5.33203125" style="14" customWidth="1"/>
    <col min="4600" max="4600" width="6.6640625" style="14" customWidth="1"/>
    <col min="4601" max="4602" width="7.33203125" style="14" customWidth="1"/>
    <col min="4603" max="4603" width="6.6640625" style="14" customWidth="1"/>
    <col min="4604" max="4604" width="7.33203125" style="14" customWidth="1"/>
    <col min="4605" max="4605" width="0.6640625" style="14" customWidth="1"/>
    <col min="4606" max="4607" width="7.33203125" style="14" customWidth="1"/>
    <col min="4608" max="4608" width="6.6640625" style="14" customWidth="1"/>
    <col min="4609" max="4609" width="0.6640625" style="14" customWidth="1"/>
    <col min="4610" max="4612" width="7.33203125" style="14" customWidth="1"/>
    <col min="4613" max="4613" width="6.6640625" style="14" customWidth="1"/>
    <col min="4614" max="4615" width="0" style="14" hidden="1" customWidth="1"/>
    <col min="4616" max="4854" width="9" style="14"/>
    <col min="4855" max="4855" width="5.33203125" style="14" customWidth="1"/>
    <col min="4856" max="4856" width="6.6640625" style="14" customWidth="1"/>
    <col min="4857" max="4858" width="7.33203125" style="14" customWidth="1"/>
    <col min="4859" max="4859" width="6.6640625" style="14" customWidth="1"/>
    <col min="4860" max="4860" width="7.33203125" style="14" customWidth="1"/>
    <col min="4861" max="4861" width="0.6640625" style="14" customWidth="1"/>
    <col min="4862" max="4863" width="7.33203125" style="14" customWidth="1"/>
    <col min="4864" max="4864" width="6.6640625" style="14" customWidth="1"/>
    <col min="4865" max="4865" width="0.6640625" style="14" customWidth="1"/>
    <col min="4866" max="4868" width="7.33203125" style="14" customWidth="1"/>
    <col min="4869" max="4869" width="6.6640625" style="14" customWidth="1"/>
    <col min="4870" max="4871" width="0" style="14" hidden="1" customWidth="1"/>
    <col min="4872" max="5110" width="9" style="14"/>
    <col min="5111" max="5111" width="5.33203125" style="14" customWidth="1"/>
    <col min="5112" max="5112" width="6.6640625" style="14" customWidth="1"/>
    <col min="5113" max="5114" width="7.33203125" style="14" customWidth="1"/>
    <col min="5115" max="5115" width="6.6640625" style="14" customWidth="1"/>
    <col min="5116" max="5116" width="7.33203125" style="14" customWidth="1"/>
    <col min="5117" max="5117" width="0.6640625" style="14" customWidth="1"/>
    <col min="5118" max="5119" width="7.33203125" style="14" customWidth="1"/>
    <col min="5120" max="5120" width="6.6640625" style="14" customWidth="1"/>
    <col min="5121" max="5121" width="0.6640625" style="14" customWidth="1"/>
    <col min="5122" max="5124" width="7.33203125" style="14" customWidth="1"/>
    <col min="5125" max="5125" width="6.6640625" style="14" customWidth="1"/>
    <col min="5126" max="5127" width="0" style="14" hidden="1" customWidth="1"/>
    <col min="5128" max="5366" width="9" style="14"/>
    <col min="5367" max="5367" width="5.33203125" style="14" customWidth="1"/>
    <col min="5368" max="5368" width="6.6640625" style="14" customWidth="1"/>
    <col min="5369" max="5370" width="7.33203125" style="14" customWidth="1"/>
    <col min="5371" max="5371" width="6.6640625" style="14" customWidth="1"/>
    <col min="5372" max="5372" width="7.33203125" style="14" customWidth="1"/>
    <col min="5373" max="5373" width="0.6640625" style="14" customWidth="1"/>
    <col min="5374" max="5375" width="7.33203125" style="14" customWidth="1"/>
    <col min="5376" max="5376" width="6.6640625" style="14" customWidth="1"/>
    <col min="5377" max="5377" width="0.6640625" style="14" customWidth="1"/>
    <col min="5378" max="5380" width="7.33203125" style="14" customWidth="1"/>
    <col min="5381" max="5381" width="6.6640625" style="14" customWidth="1"/>
    <col min="5382" max="5383" width="0" style="14" hidden="1" customWidth="1"/>
    <col min="5384" max="5622" width="9" style="14"/>
    <col min="5623" max="5623" width="5.33203125" style="14" customWidth="1"/>
    <col min="5624" max="5624" width="6.6640625" style="14" customWidth="1"/>
    <col min="5625" max="5626" width="7.33203125" style="14" customWidth="1"/>
    <col min="5627" max="5627" width="6.6640625" style="14" customWidth="1"/>
    <col min="5628" max="5628" width="7.33203125" style="14" customWidth="1"/>
    <col min="5629" max="5629" width="0.6640625" style="14" customWidth="1"/>
    <col min="5630" max="5631" width="7.33203125" style="14" customWidth="1"/>
    <col min="5632" max="5632" width="6.6640625" style="14" customWidth="1"/>
    <col min="5633" max="5633" width="0.6640625" style="14" customWidth="1"/>
    <col min="5634" max="5636" width="7.33203125" style="14" customWidth="1"/>
    <col min="5637" max="5637" width="6.6640625" style="14" customWidth="1"/>
    <col min="5638" max="5639" width="0" style="14" hidden="1" customWidth="1"/>
    <col min="5640" max="5878" width="9" style="14"/>
    <col min="5879" max="5879" width="5.33203125" style="14" customWidth="1"/>
    <col min="5880" max="5880" width="6.6640625" style="14" customWidth="1"/>
    <col min="5881" max="5882" width="7.33203125" style="14" customWidth="1"/>
    <col min="5883" max="5883" width="6.6640625" style="14" customWidth="1"/>
    <col min="5884" max="5884" width="7.33203125" style="14" customWidth="1"/>
    <col min="5885" max="5885" width="0.6640625" style="14" customWidth="1"/>
    <col min="5886" max="5887" width="7.33203125" style="14" customWidth="1"/>
    <col min="5888" max="5888" width="6.6640625" style="14" customWidth="1"/>
    <col min="5889" max="5889" width="0.6640625" style="14" customWidth="1"/>
    <col min="5890" max="5892" width="7.33203125" style="14" customWidth="1"/>
    <col min="5893" max="5893" width="6.6640625" style="14" customWidth="1"/>
    <col min="5894" max="5895" width="0" style="14" hidden="1" customWidth="1"/>
    <col min="5896" max="6134" width="9" style="14"/>
    <col min="6135" max="6135" width="5.33203125" style="14" customWidth="1"/>
    <col min="6136" max="6136" width="6.6640625" style="14" customWidth="1"/>
    <col min="6137" max="6138" width="7.33203125" style="14" customWidth="1"/>
    <col min="6139" max="6139" width="6.6640625" style="14" customWidth="1"/>
    <col min="6140" max="6140" width="7.33203125" style="14" customWidth="1"/>
    <col min="6141" max="6141" width="0.6640625" style="14" customWidth="1"/>
    <col min="6142" max="6143" width="7.33203125" style="14" customWidth="1"/>
    <col min="6144" max="6144" width="6.6640625" style="14" customWidth="1"/>
    <col min="6145" max="6145" width="0.6640625" style="14" customWidth="1"/>
    <col min="6146" max="6148" width="7.33203125" style="14" customWidth="1"/>
    <col min="6149" max="6149" width="6.6640625" style="14" customWidth="1"/>
    <col min="6150" max="6151" width="0" style="14" hidden="1" customWidth="1"/>
    <col min="6152" max="6390" width="9" style="14"/>
    <col min="6391" max="6391" width="5.33203125" style="14" customWidth="1"/>
    <col min="6392" max="6392" width="6.6640625" style="14" customWidth="1"/>
    <col min="6393" max="6394" width="7.33203125" style="14" customWidth="1"/>
    <col min="6395" max="6395" width="6.6640625" style="14" customWidth="1"/>
    <col min="6396" max="6396" width="7.33203125" style="14" customWidth="1"/>
    <col min="6397" max="6397" width="0.6640625" style="14" customWidth="1"/>
    <col min="6398" max="6399" width="7.33203125" style="14" customWidth="1"/>
    <col min="6400" max="6400" width="6.6640625" style="14" customWidth="1"/>
    <col min="6401" max="6401" width="0.6640625" style="14" customWidth="1"/>
    <col min="6402" max="6404" width="7.33203125" style="14" customWidth="1"/>
    <col min="6405" max="6405" width="6.6640625" style="14" customWidth="1"/>
    <col min="6406" max="6407" width="0" style="14" hidden="1" customWidth="1"/>
    <col min="6408" max="6646" width="9" style="14"/>
    <col min="6647" max="6647" width="5.33203125" style="14" customWidth="1"/>
    <col min="6648" max="6648" width="6.6640625" style="14" customWidth="1"/>
    <col min="6649" max="6650" width="7.33203125" style="14" customWidth="1"/>
    <col min="6651" max="6651" width="6.6640625" style="14" customWidth="1"/>
    <col min="6652" max="6652" width="7.33203125" style="14" customWidth="1"/>
    <col min="6653" max="6653" width="0.6640625" style="14" customWidth="1"/>
    <col min="6654" max="6655" width="7.33203125" style="14" customWidth="1"/>
    <col min="6656" max="6656" width="6.6640625" style="14" customWidth="1"/>
    <col min="6657" max="6657" width="0.6640625" style="14" customWidth="1"/>
    <col min="6658" max="6660" width="7.33203125" style="14" customWidth="1"/>
    <col min="6661" max="6661" width="6.6640625" style="14" customWidth="1"/>
    <col min="6662" max="6663" width="0" style="14" hidden="1" customWidth="1"/>
    <col min="6664" max="6902" width="9" style="14"/>
    <col min="6903" max="6903" width="5.33203125" style="14" customWidth="1"/>
    <col min="6904" max="6904" width="6.6640625" style="14" customWidth="1"/>
    <col min="6905" max="6906" width="7.33203125" style="14" customWidth="1"/>
    <col min="6907" max="6907" width="6.6640625" style="14" customWidth="1"/>
    <col min="6908" max="6908" width="7.33203125" style="14" customWidth="1"/>
    <col min="6909" max="6909" width="0.6640625" style="14" customWidth="1"/>
    <col min="6910" max="6911" width="7.33203125" style="14" customWidth="1"/>
    <col min="6912" max="6912" width="6.6640625" style="14" customWidth="1"/>
    <col min="6913" max="6913" width="0.6640625" style="14" customWidth="1"/>
    <col min="6914" max="6916" width="7.33203125" style="14" customWidth="1"/>
    <col min="6917" max="6917" width="6.6640625" style="14" customWidth="1"/>
    <col min="6918" max="6919" width="0" style="14" hidden="1" customWidth="1"/>
    <col min="6920" max="7158" width="9" style="14"/>
    <col min="7159" max="7159" width="5.33203125" style="14" customWidth="1"/>
    <col min="7160" max="7160" width="6.6640625" style="14" customWidth="1"/>
    <col min="7161" max="7162" width="7.33203125" style="14" customWidth="1"/>
    <col min="7163" max="7163" width="6.6640625" style="14" customWidth="1"/>
    <col min="7164" max="7164" width="7.33203125" style="14" customWidth="1"/>
    <col min="7165" max="7165" width="0.6640625" style="14" customWidth="1"/>
    <col min="7166" max="7167" width="7.33203125" style="14" customWidth="1"/>
    <col min="7168" max="7168" width="6.6640625" style="14" customWidth="1"/>
    <col min="7169" max="7169" width="0.6640625" style="14" customWidth="1"/>
    <col min="7170" max="7172" width="7.33203125" style="14" customWidth="1"/>
    <col min="7173" max="7173" width="6.6640625" style="14" customWidth="1"/>
    <col min="7174" max="7175" width="0" style="14" hidden="1" customWidth="1"/>
    <col min="7176" max="7414" width="9" style="14"/>
    <col min="7415" max="7415" width="5.33203125" style="14" customWidth="1"/>
    <col min="7416" max="7416" width="6.6640625" style="14" customWidth="1"/>
    <col min="7417" max="7418" width="7.33203125" style="14" customWidth="1"/>
    <col min="7419" max="7419" width="6.6640625" style="14" customWidth="1"/>
    <col min="7420" max="7420" width="7.33203125" style="14" customWidth="1"/>
    <col min="7421" max="7421" width="0.6640625" style="14" customWidth="1"/>
    <col min="7422" max="7423" width="7.33203125" style="14" customWidth="1"/>
    <col min="7424" max="7424" width="6.6640625" style="14" customWidth="1"/>
    <col min="7425" max="7425" width="0.6640625" style="14" customWidth="1"/>
    <col min="7426" max="7428" width="7.33203125" style="14" customWidth="1"/>
    <col min="7429" max="7429" width="6.6640625" style="14" customWidth="1"/>
    <col min="7430" max="7431" width="0" style="14" hidden="1" customWidth="1"/>
    <col min="7432" max="7670" width="9" style="14"/>
    <col min="7671" max="7671" width="5.33203125" style="14" customWidth="1"/>
    <col min="7672" max="7672" width="6.6640625" style="14" customWidth="1"/>
    <col min="7673" max="7674" width="7.33203125" style="14" customWidth="1"/>
    <col min="7675" max="7675" width="6.6640625" style="14" customWidth="1"/>
    <col min="7676" max="7676" width="7.33203125" style="14" customWidth="1"/>
    <col min="7677" max="7677" width="0.6640625" style="14" customWidth="1"/>
    <col min="7678" max="7679" width="7.33203125" style="14" customWidth="1"/>
    <col min="7680" max="7680" width="6.6640625" style="14" customWidth="1"/>
    <col min="7681" max="7681" width="0.6640625" style="14" customWidth="1"/>
    <col min="7682" max="7684" width="7.33203125" style="14" customWidth="1"/>
    <col min="7685" max="7685" width="6.6640625" style="14" customWidth="1"/>
    <col min="7686" max="7687" width="0" style="14" hidden="1" customWidth="1"/>
    <col min="7688" max="7926" width="9" style="14"/>
    <col min="7927" max="7927" width="5.33203125" style="14" customWidth="1"/>
    <col min="7928" max="7928" width="6.6640625" style="14" customWidth="1"/>
    <col min="7929" max="7930" width="7.33203125" style="14" customWidth="1"/>
    <col min="7931" max="7931" width="6.6640625" style="14" customWidth="1"/>
    <col min="7932" max="7932" width="7.33203125" style="14" customWidth="1"/>
    <col min="7933" max="7933" width="0.6640625" style="14" customWidth="1"/>
    <col min="7934" max="7935" width="7.33203125" style="14" customWidth="1"/>
    <col min="7936" max="7936" width="6.6640625" style="14" customWidth="1"/>
    <col min="7937" max="7937" width="0.6640625" style="14" customWidth="1"/>
    <col min="7938" max="7940" width="7.33203125" style="14" customWidth="1"/>
    <col min="7941" max="7941" width="6.6640625" style="14" customWidth="1"/>
    <col min="7942" max="7943" width="0" style="14" hidden="1" customWidth="1"/>
    <col min="7944" max="8182" width="9" style="14"/>
    <col min="8183" max="8183" width="5.33203125" style="14" customWidth="1"/>
    <col min="8184" max="8184" width="6.6640625" style="14" customWidth="1"/>
    <col min="8185" max="8186" width="7.33203125" style="14" customWidth="1"/>
    <col min="8187" max="8187" width="6.6640625" style="14" customWidth="1"/>
    <col min="8188" max="8188" width="7.33203125" style="14" customWidth="1"/>
    <col min="8189" max="8189" width="0.6640625" style="14" customWidth="1"/>
    <col min="8190" max="8191" width="7.33203125" style="14" customWidth="1"/>
    <col min="8192" max="8192" width="6.6640625" style="14" customWidth="1"/>
    <col min="8193" max="8193" width="0.6640625" style="14" customWidth="1"/>
    <col min="8194" max="8196" width="7.33203125" style="14" customWidth="1"/>
    <col min="8197" max="8197" width="6.6640625" style="14" customWidth="1"/>
    <col min="8198" max="8199" width="0" style="14" hidden="1" customWidth="1"/>
    <col min="8200" max="8438" width="9" style="14"/>
    <col min="8439" max="8439" width="5.33203125" style="14" customWidth="1"/>
    <col min="8440" max="8440" width="6.6640625" style="14" customWidth="1"/>
    <col min="8441" max="8442" width="7.33203125" style="14" customWidth="1"/>
    <col min="8443" max="8443" width="6.6640625" style="14" customWidth="1"/>
    <col min="8444" max="8444" width="7.33203125" style="14" customWidth="1"/>
    <col min="8445" max="8445" width="0.6640625" style="14" customWidth="1"/>
    <col min="8446" max="8447" width="7.33203125" style="14" customWidth="1"/>
    <col min="8448" max="8448" width="6.6640625" style="14" customWidth="1"/>
    <col min="8449" max="8449" width="0.6640625" style="14" customWidth="1"/>
    <col min="8450" max="8452" width="7.33203125" style="14" customWidth="1"/>
    <col min="8453" max="8453" width="6.6640625" style="14" customWidth="1"/>
    <col min="8454" max="8455" width="0" style="14" hidden="1" customWidth="1"/>
    <col min="8456" max="8694" width="9" style="14"/>
    <col min="8695" max="8695" width="5.33203125" style="14" customWidth="1"/>
    <col min="8696" max="8696" width="6.6640625" style="14" customWidth="1"/>
    <col min="8697" max="8698" width="7.33203125" style="14" customWidth="1"/>
    <col min="8699" max="8699" width="6.6640625" style="14" customWidth="1"/>
    <col min="8700" max="8700" width="7.33203125" style="14" customWidth="1"/>
    <col min="8701" max="8701" width="0.6640625" style="14" customWidth="1"/>
    <col min="8702" max="8703" width="7.33203125" style="14" customWidth="1"/>
    <col min="8704" max="8704" width="6.6640625" style="14" customWidth="1"/>
    <col min="8705" max="8705" width="0.6640625" style="14" customWidth="1"/>
    <col min="8706" max="8708" width="7.33203125" style="14" customWidth="1"/>
    <col min="8709" max="8709" width="6.6640625" style="14" customWidth="1"/>
    <col min="8710" max="8711" width="0" style="14" hidden="1" customWidth="1"/>
    <col min="8712" max="8950" width="9" style="14"/>
    <col min="8951" max="8951" width="5.33203125" style="14" customWidth="1"/>
    <col min="8952" max="8952" width="6.6640625" style="14" customWidth="1"/>
    <col min="8953" max="8954" width="7.33203125" style="14" customWidth="1"/>
    <col min="8955" max="8955" width="6.6640625" style="14" customWidth="1"/>
    <col min="8956" max="8956" width="7.33203125" style="14" customWidth="1"/>
    <col min="8957" max="8957" width="0.6640625" style="14" customWidth="1"/>
    <col min="8958" max="8959" width="7.33203125" style="14" customWidth="1"/>
    <col min="8960" max="8960" width="6.6640625" style="14" customWidth="1"/>
    <col min="8961" max="8961" width="0.6640625" style="14" customWidth="1"/>
    <col min="8962" max="8964" width="7.33203125" style="14" customWidth="1"/>
    <col min="8965" max="8965" width="6.6640625" style="14" customWidth="1"/>
    <col min="8966" max="8967" width="0" style="14" hidden="1" customWidth="1"/>
    <col min="8968" max="9206" width="9" style="14"/>
    <col min="9207" max="9207" width="5.33203125" style="14" customWidth="1"/>
    <col min="9208" max="9208" width="6.6640625" style="14" customWidth="1"/>
    <col min="9209" max="9210" width="7.33203125" style="14" customWidth="1"/>
    <col min="9211" max="9211" width="6.6640625" style="14" customWidth="1"/>
    <col min="9212" max="9212" width="7.33203125" style="14" customWidth="1"/>
    <col min="9213" max="9213" width="0.6640625" style="14" customWidth="1"/>
    <col min="9214" max="9215" width="7.33203125" style="14" customWidth="1"/>
    <col min="9216" max="9216" width="6.6640625" style="14" customWidth="1"/>
    <col min="9217" max="9217" width="0.6640625" style="14" customWidth="1"/>
    <col min="9218" max="9220" width="7.33203125" style="14" customWidth="1"/>
    <col min="9221" max="9221" width="6.6640625" style="14" customWidth="1"/>
    <col min="9222" max="9223" width="0" style="14" hidden="1" customWidth="1"/>
    <col min="9224" max="9462" width="9" style="14"/>
    <col min="9463" max="9463" width="5.33203125" style="14" customWidth="1"/>
    <col min="9464" max="9464" width="6.6640625" style="14" customWidth="1"/>
    <col min="9465" max="9466" width="7.33203125" style="14" customWidth="1"/>
    <col min="9467" max="9467" width="6.6640625" style="14" customWidth="1"/>
    <col min="9468" max="9468" width="7.33203125" style="14" customWidth="1"/>
    <col min="9469" max="9469" width="0.6640625" style="14" customWidth="1"/>
    <col min="9470" max="9471" width="7.33203125" style="14" customWidth="1"/>
    <col min="9472" max="9472" width="6.6640625" style="14" customWidth="1"/>
    <col min="9473" max="9473" width="0.6640625" style="14" customWidth="1"/>
    <col min="9474" max="9476" width="7.33203125" style="14" customWidth="1"/>
    <col min="9477" max="9477" width="6.6640625" style="14" customWidth="1"/>
    <col min="9478" max="9479" width="0" style="14" hidden="1" customWidth="1"/>
    <col min="9480" max="9718" width="9" style="14"/>
    <col min="9719" max="9719" width="5.33203125" style="14" customWidth="1"/>
    <col min="9720" max="9720" width="6.6640625" style="14" customWidth="1"/>
    <col min="9721" max="9722" width="7.33203125" style="14" customWidth="1"/>
    <col min="9723" max="9723" width="6.6640625" style="14" customWidth="1"/>
    <col min="9724" max="9724" width="7.33203125" style="14" customWidth="1"/>
    <col min="9725" max="9725" width="0.6640625" style="14" customWidth="1"/>
    <col min="9726" max="9727" width="7.33203125" style="14" customWidth="1"/>
    <col min="9728" max="9728" width="6.6640625" style="14" customWidth="1"/>
    <col min="9729" max="9729" width="0.6640625" style="14" customWidth="1"/>
    <col min="9730" max="9732" width="7.33203125" style="14" customWidth="1"/>
    <col min="9733" max="9733" width="6.6640625" style="14" customWidth="1"/>
    <col min="9734" max="9735" width="0" style="14" hidden="1" customWidth="1"/>
    <col min="9736" max="9974" width="9" style="14"/>
    <col min="9975" max="9975" width="5.33203125" style="14" customWidth="1"/>
    <col min="9976" max="9976" width="6.6640625" style="14" customWidth="1"/>
    <col min="9977" max="9978" width="7.33203125" style="14" customWidth="1"/>
    <col min="9979" max="9979" width="6.6640625" style="14" customWidth="1"/>
    <col min="9980" max="9980" width="7.33203125" style="14" customWidth="1"/>
    <col min="9981" max="9981" width="0.6640625" style="14" customWidth="1"/>
    <col min="9982" max="9983" width="7.33203125" style="14" customWidth="1"/>
    <col min="9984" max="9984" width="6.6640625" style="14" customWidth="1"/>
    <col min="9985" max="9985" width="0.6640625" style="14" customWidth="1"/>
    <col min="9986" max="9988" width="7.33203125" style="14" customWidth="1"/>
    <col min="9989" max="9989" width="6.6640625" style="14" customWidth="1"/>
    <col min="9990" max="9991" width="0" style="14" hidden="1" customWidth="1"/>
    <col min="9992" max="10230" width="9" style="14"/>
    <col min="10231" max="10231" width="5.33203125" style="14" customWidth="1"/>
    <col min="10232" max="10232" width="6.6640625" style="14" customWidth="1"/>
    <col min="10233" max="10234" width="7.33203125" style="14" customWidth="1"/>
    <col min="10235" max="10235" width="6.6640625" style="14" customWidth="1"/>
    <col min="10236" max="10236" width="7.33203125" style="14" customWidth="1"/>
    <col min="10237" max="10237" width="0.6640625" style="14" customWidth="1"/>
    <col min="10238" max="10239" width="7.33203125" style="14" customWidth="1"/>
    <col min="10240" max="10240" width="6.6640625" style="14" customWidth="1"/>
    <col min="10241" max="10241" width="0.6640625" style="14" customWidth="1"/>
    <col min="10242" max="10244" width="7.33203125" style="14" customWidth="1"/>
    <col min="10245" max="10245" width="6.6640625" style="14" customWidth="1"/>
    <col min="10246" max="10247" width="0" style="14" hidden="1" customWidth="1"/>
    <col min="10248" max="10486" width="9" style="14"/>
    <col min="10487" max="10487" width="5.33203125" style="14" customWidth="1"/>
    <col min="10488" max="10488" width="6.6640625" style="14" customWidth="1"/>
    <col min="10489" max="10490" width="7.33203125" style="14" customWidth="1"/>
    <col min="10491" max="10491" width="6.6640625" style="14" customWidth="1"/>
    <col min="10492" max="10492" width="7.33203125" style="14" customWidth="1"/>
    <col min="10493" max="10493" width="0.6640625" style="14" customWidth="1"/>
    <col min="10494" max="10495" width="7.33203125" style="14" customWidth="1"/>
    <col min="10496" max="10496" width="6.6640625" style="14" customWidth="1"/>
    <col min="10497" max="10497" width="0.6640625" style="14" customWidth="1"/>
    <col min="10498" max="10500" width="7.33203125" style="14" customWidth="1"/>
    <col min="10501" max="10501" width="6.6640625" style="14" customWidth="1"/>
    <col min="10502" max="10503" width="0" style="14" hidden="1" customWidth="1"/>
    <col min="10504" max="10742" width="9" style="14"/>
    <col min="10743" max="10743" width="5.33203125" style="14" customWidth="1"/>
    <col min="10744" max="10744" width="6.6640625" style="14" customWidth="1"/>
    <col min="10745" max="10746" width="7.33203125" style="14" customWidth="1"/>
    <col min="10747" max="10747" width="6.6640625" style="14" customWidth="1"/>
    <col min="10748" max="10748" width="7.33203125" style="14" customWidth="1"/>
    <col min="10749" max="10749" width="0.6640625" style="14" customWidth="1"/>
    <col min="10750" max="10751" width="7.33203125" style="14" customWidth="1"/>
    <col min="10752" max="10752" width="6.6640625" style="14" customWidth="1"/>
    <col min="10753" max="10753" width="0.6640625" style="14" customWidth="1"/>
    <col min="10754" max="10756" width="7.33203125" style="14" customWidth="1"/>
    <col min="10757" max="10757" width="6.6640625" style="14" customWidth="1"/>
    <col min="10758" max="10759" width="0" style="14" hidden="1" customWidth="1"/>
    <col min="10760" max="10998" width="9" style="14"/>
    <col min="10999" max="10999" width="5.33203125" style="14" customWidth="1"/>
    <col min="11000" max="11000" width="6.6640625" style="14" customWidth="1"/>
    <col min="11001" max="11002" width="7.33203125" style="14" customWidth="1"/>
    <col min="11003" max="11003" width="6.6640625" style="14" customWidth="1"/>
    <col min="11004" max="11004" width="7.33203125" style="14" customWidth="1"/>
    <col min="11005" max="11005" width="0.6640625" style="14" customWidth="1"/>
    <col min="11006" max="11007" width="7.33203125" style="14" customWidth="1"/>
    <col min="11008" max="11008" width="6.6640625" style="14" customWidth="1"/>
    <col min="11009" max="11009" width="0.6640625" style="14" customWidth="1"/>
    <col min="11010" max="11012" width="7.33203125" style="14" customWidth="1"/>
    <col min="11013" max="11013" width="6.6640625" style="14" customWidth="1"/>
    <col min="11014" max="11015" width="0" style="14" hidden="1" customWidth="1"/>
    <col min="11016" max="11254" width="9" style="14"/>
    <col min="11255" max="11255" width="5.33203125" style="14" customWidth="1"/>
    <col min="11256" max="11256" width="6.6640625" style="14" customWidth="1"/>
    <col min="11257" max="11258" width="7.33203125" style="14" customWidth="1"/>
    <col min="11259" max="11259" width="6.6640625" style="14" customWidth="1"/>
    <col min="11260" max="11260" width="7.33203125" style="14" customWidth="1"/>
    <col min="11261" max="11261" width="0.6640625" style="14" customWidth="1"/>
    <col min="11262" max="11263" width="7.33203125" style="14" customWidth="1"/>
    <col min="11264" max="11264" width="6.6640625" style="14" customWidth="1"/>
    <col min="11265" max="11265" width="0.6640625" style="14" customWidth="1"/>
    <col min="11266" max="11268" width="7.33203125" style="14" customWidth="1"/>
    <col min="11269" max="11269" width="6.6640625" style="14" customWidth="1"/>
    <col min="11270" max="11271" width="0" style="14" hidden="1" customWidth="1"/>
    <col min="11272" max="11510" width="9" style="14"/>
    <col min="11511" max="11511" width="5.33203125" style="14" customWidth="1"/>
    <col min="11512" max="11512" width="6.6640625" style="14" customWidth="1"/>
    <col min="11513" max="11514" width="7.33203125" style="14" customWidth="1"/>
    <col min="11515" max="11515" width="6.6640625" style="14" customWidth="1"/>
    <col min="11516" max="11516" width="7.33203125" style="14" customWidth="1"/>
    <col min="11517" max="11517" width="0.6640625" style="14" customWidth="1"/>
    <col min="11518" max="11519" width="7.33203125" style="14" customWidth="1"/>
    <col min="11520" max="11520" width="6.6640625" style="14" customWidth="1"/>
    <col min="11521" max="11521" width="0.6640625" style="14" customWidth="1"/>
    <col min="11522" max="11524" width="7.33203125" style="14" customWidth="1"/>
    <col min="11525" max="11525" width="6.6640625" style="14" customWidth="1"/>
    <col min="11526" max="11527" width="0" style="14" hidden="1" customWidth="1"/>
    <col min="11528" max="11766" width="9" style="14"/>
    <col min="11767" max="11767" width="5.33203125" style="14" customWidth="1"/>
    <col min="11768" max="11768" width="6.6640625" style="14" customWidth="1"/>
    <col min="11769" max="11770" width="7.33203125" style="14" customWidth="1"/>
    <col min="11771" max="11771" width="6.6640625" style="14" customWidth="1"/>
    <col min="11772" max="11772" width="7.33203125" style="14" customWidth="1"/>
    <col min="11773" max="11773" width="0.6640625" style="14" customWidth="1"/>
    <col min="11774" max="11775" width="7.33203125" style="14" customWidth="1"/>
    <col min="11776" max="11776" width="6.6640625" style="14" customWidth="1"/>
    <col min="11777" max="11777" width="0.6640625" style="14" customWidth="1"/>
    <col min="11778" max="11780" width="7.33203125" style="14" customWidth="1"/>
    <col min="11781" max="11781" width="6.6640625" style="14" customWidth="1"/>
    <col min="11782" max="11783" width="0" style="14" hidden="1" customWidth="1"/>
    <col min="11784" max="12022" width="9" style="14"/>
    <col min="12023" max="12023" width="5.33203125" style="14" customWidth="1"/>
    <col min="12024" max="12024" width="6.6640625" style="14" customWidth="1"/>
    <col min="12025" max="12026" width="7.33203125" style="14" customWidth="1"/>
    <col min="12027" max="12027" width="6.6640625" style="14" customWidth="1"/>
    <col min="12028" max="12028" width="7.33203125" style="14" customWidth="1"/>
    <col min="12029" max="12029" width="0.6640625" style="14" customWidth="1"/>
    <col min="12030" max="12031" width="7.33203125" style="14" customWidth="1"/>
    <col min="12032" max="12032" width="6.6640625" style="14" customWidth="1"/>
    <col min="12033" max="12033" width="0.6640625" style="14" customWidth="1"/>
    <col min="12034" max="12036" width="7.33203125" style="14" customWidth="1"/>
    <col min="12037" max="12037" width="6.6640625" style="14" customWidth="1"/>
    <col min="12038" max="12039" width="0" style="14" hidden="1" customWidth="1"/>
    <col min="12040" max="12278" width="9" style="14"/>
    <col min="12279" max="12279" width="5.33203125" style="14" customWidth="1"/>
    <col min="12280" max="12280" width="6.6640625" style="14" customWidth="1"/>
    <col min="12281" max="12282" width="7.33203125" style="14" customWidth="1"/>
    <col min="12283" max="12283" width="6.6640625" style="14" customWidth="1"/>
    <col min="12284" max="12284" width="7.33203125" style="14" customWidth="1"/>
    <col min="12285" max="12285" width="0.6640625" style="14" customWidth="1"/>
    <col min="12286" max="12287" width="7.33203125" style="14" customWidth="1"/>
    <col min="12288" max="12288" width="6.6640625" style="14" customWidth="1"/>
    <col min="12289" max="12289" width="0.6640625" style="14" customWidth="1"/>
    <col min="12290" max="12292" width="7.33203125" style="14" customWidth="1"/>
    <col min="12293" max="12293" width="6.6640625" style="14" customWidth="1"/>
    <col min="12294" max="12295" width="0" style="14" hidden="1" customWidth="1"/>
    <col min="12296" max="12534" width="9" style="14"/>
    <col min="12535" max="12535" width="5.33203125" style="14" customWidth="1"/>
    <col min="12536" max="12536" width="6.6640625" style="14" customWidth="1"/>
    <col min="12537" max="12538" width="7.33203125" style="14" customWidth="1"/>
    <col min="12539" max="12539" width="6.6640625" style="14" customWidth="1"/>
    <col min="12540" max="12540" width="7.33203125" style="14" customWidth="1"/>
    <col min="12541" max="12541" width="0.6640625" style="14" customWidth="1"/>
    <col min="12542" max="12543" width="7.33203125" style="14" customWidth="1"/>
    <col min="12544" max="12544" width="6.6640625" style="14" customWidth="1"/>
    <col min="12545" max="12545" width="0.6640625" style="14" customWidth="1"/>
    <col min="12546" max="12548" width="7.33203125" style="14" customWidth="1"/>
    <col min="12549" max="12549" width="6.6640625" style="14" customWidth="1"/>
    <col min="12550" max="12551" width="0" style="14" hidden="1" customWidth="1"/>
    <col min="12552" max="12790" width="9" style="14"/>
    <col min="12791" max="12791" width="5.33203125" style="14" customWidth="1"/>
    <col min="12792" max="12792" width="6.6640625" style="14" customWidth="1"/>
    <col min="12793" max="12794" width="7.33203125" style="14" customWidth="1"/>
    <col min="12795" max="12795" width="6.6640625" style="14" customWidth="1"/>
    <col min="12796" max="12796" width="7.33203125" style="14" customWidth="1"/>
    <col min="12797" max="12797" width="0.6640625" style="14" customWidth="1"/>
    <col min="12798" max="12799" width="7.33203125" style="14" customWidth="1"/>
    <col min="12800" max="12800" width="6.6640625" style="14" customWidth="1"/>
    <col min="12801" max="12801" width="0.6640625" style="14" customWidth="1"/>
    <col min="12802" max="12804" width="7.33203125" style="14" customWidth="1"/>
    <col min="12805" max="12805" width="6.6640625" style="14" customWidth="1"/>
    <col min="12806" max="12807" width="0" style="14" hidden="1" customWidth="1"/>
    <col min="12808" max="13046" width="9" style="14"/>
    <col min="13047" max="13047" width="5.33203125" style="14" customWidth="1"/>
    <col min="13048" max="13048" width="6.6640625" style="14" customWidth="1"/>
    <col min="13049" max="13050" width="7.33203125" style="14" customWidth="1"/>
    <col min="13051" max="13051" width="6.6640625" style="14" customWidth="1"/>
    <col min="13052" max="13052" width="7.33203125" style="14" customWidth="1"/>
    <col min="13053" max="13053" width="0.6640625" style="14" customWidth="1"/>
    <col min="13054" max="13055" width="7.33203125" style="14" customWidth="1"/>
    <col min="13056" max="13056" width="6.6640625" style="14" customWidth="1"/>
    <col min="13057" max="13057" width="0.6640625" style="14" customWidth="1"/>
    <col min="13058" max="13060" width="7.33203125" style="14" customWidth="1"/>
    <col min="13061" max="13061" width="6.6640625" style="14" customWidth="1"/>
    <col min="13062" max="13063" width="0" style="14" hidden="1" customWidth="1"/>
    <col min="13064" max="13302" width="9" style="14"/>
    <col min="13303" max="13303" width="5.33203125" style="14" customWidth="1"/>
    <col min="13304" max="13304" width="6.6640625" style="14" customWidth="1"/>
    <col min="13305" max="13306" width="7.33203125" style="14" customWidth="1"/>
    <col min="13307" max="13307" width="6.6640625" style="14" customWidth="1"/>
    <col min="13308" max="13308" width="7.33203125" style="14" customWidth="1"/>
    <col min="13309" max="13309" width="0.6640625" style="14" customWidth="1"/>
    <col min="13310" max="13311" width="7.33203125" style="14" customWidth="1"/>
    <col min="13312" max="13312" width="6.6640625" style="14" customWidth="1"/>
    <col min="13313" max="13313" width="0.6640625" style="14" customWidth="1"/>
    <col min="13314" max="13316" width="7.33203125" style="14" customWidth="1"/>
    <col min="13317" max="13317" width="6.6640625" style="14" customWidth="1"/>
    <col min="13318" max="13319" width="0" style="14" hidden="1" customWidth="1"/>
    <col min="13320" max="13558" width="9" style="14"/>
    <col min="13559" max="13559" width="5.33203125" style="14" customWidth="1"/>
    <col min="13560" max="13560" width="6.6640625" style="14" customWidth="1"/>
    <col min="13561" max="13562" width="7.33203125" style="14" customWidth="1"/>
    <col min="13563" max="13563" width="6.6640625" style="14" customWidth="1"/>
    <col min="13564" max="13564" width="7.33203125" style="14" customWidth="1"/>
    <col min="13565" max="13565" width="0.6640625" style="14" customWidth="1"/>
    <col min="13566" max="13567" width="7.33203125" style="14" customWidth="1"/>
    <col min="13568" max="13568" width="6.6640625" style="14" customWidth="1"/>
    <col min="13569" max="13569" width="0.6640625" style="14" customWidth="1"/>
    <col min="13570" max="13572" width="7.33203125" style="14" customWidth="1"/>
    <col min="13573" max="13573" width="6.6640625" style="14" customWidth="1"/>
    <col min="13574" max="13575" width="0" style="14" hidden="1" customWidth="1"/>
    <col min="13576" max="13814" width="9" style="14"/>
    <col min="13815" max="13815" width="5.33203125" style="14" customWidth="1"/>
    <col min="13816" max="13816" width="6.6640625" style="14" customWidth="1"/>
    <col min="13817" max="13818" width="7.33203125" style="14" customWidth="1"/>
    <col min="13819" max="13819" width="6.6640625" style="14" customWidth="1"/>
    <col min="13820" max="13820" width="7.33203125" style="14" customWidth="1"/>
    <col min="13821" max="13821" width="0.6640625" style="14" customWidth="1"/>
    <col min="13822" max="13823" width="7.33203125" style="14" customWidth="1"/>
    <col min="13824" max="13824" width="6.6640625" style="14" customWidth="1"/>
    <col min="13825" max="13825" width="0.6640625" style="14" customWidth="1"/>
    <col min="13826" max="13828" width="7.33203125" style="14" customWidth="1"/>
    <col min="13829" max="13829" width="6.6640625" style="14" customWidth="1"/>
    <col min="13830" max="13831" width="0" style="14" hidden="1" customWidth="1"/>
    <col min="13832" max="14070" width="9" style="14"/>
    <col min="14071" max="14071" width="5.33203125" style="14" customWidth="1"/>
    <col min="14072" max="14072" width="6.6640625" style="14" customWidth="1"/>
    <col min="14073" max="14074" width="7.33203125" style="14" customWidth="1"/>
    <col min="14075" max="14075" width="6.6640625" style="14" customWidth="1"/>
    <col min="14076" max="14076" width="7.33203125" style="14" customWidth="1"/>
    <col min="14077" max="14077" width="0.6640625" style="14" customWidth="1"/>
    <col min="14078" max="14079" width="7.33203125" style="14" customWidth="1"/>
    <col min="14080" max="14080" width="6.6640625" style="14" customWidth="1"/>
    <col min="14081" max="14081" width="0.6640625" style="14" customWidth="1"/>
    <col min="14082" max="14084" width="7.33203125" style="14" customWidth="1"/>
    <col min="14085" max="14085" width="6.6640625" style="14" customWidth="1"/>
    <col min="14086" max="14087" width="0" style="14" hidden="1" customWidth="1"/>
    <col min="14088" max="14326" width="9" style="14"/>
    <col min="14327" max="14327" width="5.33203125" style="14" customWidth="1"/>
    <col min="14328" max="14328" width="6.6640625" style="14" customWidth="1"/>
    <col min="14329" max="14330" width="7.33203125" style="14" customWidth="1"/>
    <col min="14331" max="14331" width="6.6640625" style="14" customWidth="1"/>
    <col min="14332" max="14332" width="7.33203125" style="14" customWidth="1"/>
    <col min="14333" max="14333" width="0.6640625" style="14" customWidth="1"/>
    <col min="14334" max="14335" width="7.33203125" style="14" customWidth="1"/>
    <col min="14336" max="14336" width="6.6640625" style="14" customWidth="1"/>
    <col min="14337" max="14337" width="0.6640625" style="14" customWidth="1"/>
    <col min="14338" max="14340" width="7.33203125" style="14" customWidth="1"/>
    <col min="14341" max="14341" width="6.6640625" style="14" customWidth="1"/>
    <col min="14342" max="14343" width="0" style="14" hidden="1" customWidth="1"/>
    <col min="14344" max="14582" width="9" style="14"/>
    <col min="14583" max="14583" width="5.33203125" style="14" customWidth="1"/>
    <col min="14584" max="14584" width="6.6640625" style="14" customWidth="1"/>
    <col min="14585" max="14586" width="7.33203125" style="14" customWidth="1"/>
    <col min="14587" max="14587" width="6.6640625" style="14" customWidth="1"/>
    <col min="14588" max="14588" width="7.33203125" style="14" customWidth="1"/>
    <col min="14589" max="14589" width="0.6640625" style="14" customWidth="1"/>
    <col min="14590" max="14591" width="7.33203125" style="14" customWidth="1"/>
    <col min="14592" max="14592" width="6.6640625" style="14" customWidth="1"/>
    <col min="14593" max="14593" width="0.6640625" style="14" customWidth="1"/>
    <col min="14594" max="14596" width="7.33203125" style="14" customWidth="1"/>
    <col min="14597" max="14597" width="6.6640625" style="14" customWidth="1"/>
    <col min="14598" max="14599" width="0" style="14" hidden="1" customWidth="1"/>
    <col min="14600" max="14838" width="9" style="14"/>
    <col min="14839" max="14839" width="5.33203125" style="14" customWidth="1"/>
    <col min="14840" max="14840" width="6.6640625" style="14" customWidth="1"/>
    <col min="14841" max="14842" width="7.33203125" style="14" customWidth="1"/>
    <col min="14843" max="14843" width="6.6640625" style="14" customWidth="1"/>
    <col min="14844" max="14844" width="7.33203125" style="14" customWidth="1"/>
    <col min="14845" max="14845" width="0.6640625" style="14" customWidth="1"/>
    <col min="14846" max="14847" width="7.33203125" style="14" customWidth="1"/>
    <col min="14848" max="14848" width="6.6640625" style="14" customWidth="1"/>
    <col min="14849" max="14849" width="0.6640625" style="14" customWidth="1"/>
    <col min="14850" max="14852" width="7.33203125" style="14" customWidth="1"/>
    <col min="14853" max="14853" width="6.6640625" style="14" customWidth="1"/>
    <col min="14854" max="14855" width="0" style="14" hidden="1" customWidth="1"/>
    <col min="14856" max="15094" width="9" style="14"/>
    <col min="15095" max="15095" width="5.33203125" style="14" customWidth="1"/>
    <col min="15096" max="15096" width="6.6640625" style="14" customWidth="1"/>
    <col min="15097" max="15098" width="7.33203125" style="14" customWidth="1"/>
    <col min="15099" max="15099" width="6.6640625" style="14" customWidth="1"/>
    <col min="15100" max="15100" width="7.33203125" style="14" customWidth="1"/>
    <col min="15101" max="15101" width="0.6640625" style="14" customWidth="1"/>
    <col min="15102" max="15103" width="7.33203125" style="14" customWidth="1"/>
    <col min="15104" max="15104" width="6.6640625" style="14" customWidth="1"/>
    <col min="15105" max="15105" width="0.6640625" style="14" customWidth="1"/>
    <col min="15106" max="15108" width="7.33203125" style="14" customWidth="1"/>
    <col min="15109" max="15109" width="6.6640625" style="14" customWidth="1"/>
    <col min="15110" max="15111" width="0" style="14" hidden="1" customWidth="1"/>
    <col min="15112" max="15350" width="9" style="14"/>
    <col min="15351" max="15351" width="5.33203125" style="14" customWidth="1"/>
    <col min="15352" max="15352" width="6.6640625" style="14" customWidth="1"/>
    <col min="15353" max="15354" width="7.33203125" style="14" customWidth="1"/>
    <col min="15355" max="15355" width="6.6640625" style="14" customWidth="1"/>
    <col min="15356" max="15356" width="7.33203125" style="14" customWidth="1"/>
    <col min="15357" max="15357" width="0.6640625" style="14" customWidth="1"/>
    <col min="15358" max="15359" width="7.33203125" style="14" customWidth="1"/>
    <col min="15360" max="15360" width="6.6640625" style="14" customWidth="1"/>
    <col min="15361" max="15361" width="0.6640625" style="14" customWidth="1"/>
    <col min="15362" max="15364" width="7.33203125" style="14" customWidth="1"/>
    <col min="15365" max="15365" width="6.6640625" style="14" customWidth="1"/>
    <col min="15366" max="15367" width="0" style="14" hidden="1" customWidth="1"/>
    <col min="15368" max="15606" width="9" style="14"/>
    <col min="15607" max="15607" width="5.33203125" style="14" customWidth="1"/>
    <col min="15608" max="15608" width="6.6640625" style="14" customWidth="1"/>
    <col min="15609" max="15610" width="7.33203125" style="14" customWidth="1"/>
    <col min="15611" max="15611" width="6.6640625" style="14" customWidth="1"/>
    <col min="15612" max="15612" width="7.33203125" style="14" customWidth="1"/>
    <col min="15613" max="15613" width="0.6640625" style="14" customWidth="1"/>
    <col min="15614" max="15615" width="7.33203125" style="14" customWidth="1"/>
    <col min="15616" max="15616" width="6.6640625" style="14" customWidth="1"/>
    <col min="15617" max="15617" width="0.6640625" style="14" customWidth="1"/>
    <col min="15618" max="15620" width="7.33203125" style="14" customWidth="1"/>
    <col min="15621" max="15621" width="6.6640625" style="14" customWidth="1"/>
    <col min="15622" max="15623" width="0" style="14" hidden="1" customWidth="1"/>
    <col min="15624" max="15862" width="9" style="14"/>
    <col min="15863" max="15863" width="5.33203125" style="14" customWidth="1"/>
    <col min="15864" max="15864" width="6.6640625" style="14" customWidth="1"/>
    <col min="15865" max="15866" width="7.33203125" style="14" customWidth="1"/>
    <col min="15867" max="15867" width="6.6640625" style="14" customWidth="1"/>
    <col min="15868" max="15868" width="7.33203125" style="14" customWidth="1"/>
    <col min="15869" max="15869" width="0.6640625" style="14" customWidth="1"/>
    <col min="15870" max="15871" width="7.33203125" style="14" customWidth="1"/>
    <col min="15872" max="15872" width="6.6640625" style="14" customWidth="1"/>
    <col min="15873" max="15873" width="0.6640625" style="14" customWidth="1"/>
    <col min="15874" max="15876" width="7.33203125" style="14" customWidth="1"/>
    <col min="15877" max="15877" width="6.6640625" style="14" customWidth="1"/>
    <col min="15878" max="15879" width="0" style="14" hidden="1" customWidth="1"/>
    <col min="15880" max="16118" width="9" style="14"/>
    <col min="16119" max="16119" width="5.33203125" style="14" customWidth="1"/>
    <col min="16120" max="16120" width="6.6640625" style="14" customWidth="1"/>
    <col min="16121" max="16122" width="7.33203125" style="14" customWidth="1"/>
    <col min="16123" max="16123" width="6.6640625" style="14" customWidth="1"/>
    <col min="16124" max="16124" width="7.33203125" style="14" customWidth="1"/>
    <col min="16125" max="16125" width="0.6640625" style="14" customWidth="1"/>
    <col min="16126" max="16127" width="7.33203125" style="14" customWidth="1"/>
    <col min="16128" max="16128" width="6.6640625" style="14" customWidth="1"/>
    <col min="16129" max="16129" width="0.6640625" style="14" customWidth="1"/>
    <col min="16130" max="16132" width="7.33203125" style="14" customWidth="1"/>
    <col min="16133" max="16133" width="6.6640625" style="14" customWidth="1"/>
    <col min="16134" max="16135" width="0" style="14" hidden="1" customWidth="1"/>
    <col min="16136" max="16384" width="9" style="14"/>
  </cols>
  <sheetData>
    <row r="2" spans="2:11" ht="13.2">
      <c r="K2" s="55" t="s">
        <v>250</v>
      </c>
    </row>
    <row r="3" spans="2:11">
      <c r="B3" s="94"/>
      <c r="C3" s="94"/>
      <c r="D3" s="95" t="s">
        <v>81</v>
      </c>
      <c r="E3" s="95" t="s">
        <v>82</v>
      </c>
      <c r="F3" s="95"/>
      <c r="G3" s="95"/>
      <c r="H3" s="95" t="s">
        <v>83</v>
      </c>
    </row>
    <row r="4" spans="2:11">
      <c r="B4" s="94">
        <v>1977</v>
      </c>
      <c r="C4" s="94" t="s">
        <v>12</v>
      </c>
      <c r="D4" s="94">
        <v>79.3</v>
      </c>
      <c r="E4" s="94">
        <v>43.3</v>
      </c>
      <c r="F4" s="94"/>
      <c r="G4" s="94"/>
      <c r="H4" s="94">
        <v>61</v>
      </c>
    </row>
    <row r="5" spans="2:11">
      <c r="B5" s="94"/>
      <c r="C5" s="94" t="s">
        <v>13</v>
      </c>
      <c r="D5" s="94">
        <v>74.599999999999994</v>
      </c>
      <c r="E5" s="96">
        <v>33.5</v>
      </c>
      <c r="F5" s="94"/>
      <c r="G5" s="94"/>
      <c r="H5" s="94">
        <v>53.8</v>
      </c>
    </row>
    <row r="6" spans="2:11">
      <c r="B6" s="94" t="s">
        <v>79</v>
      </c>
      <c r="C6" s="94"/>
      <c r="D6" s="94"/>
      <c r="E6" s="94"/>
      <c r="F6" s="94"/>
      <c r="G6" s="94"/>
      <c r="H6" s="94"/>
    </row>
    <row r="7" spans="2:11">
      <c r="B7" s="94">
        <v>2025</v>
      </c>
      <c r="C7" s="94" t="s">
        <v>12</v>
      </c>
      <c r="D7" s="94">
        <v>78</v>
      </c>
      <c r="E7" s="94">
        <v>64.7</v>
      </c>
      <c r="F7" s="94"/>
      <c r="G7" s="94"/>
      <c r="H7" s="94">
        <v>71.400000000000006</v>
      </c>
    </row>
    <row r="8" spans="2:11">
      <c r="B8" s="94"/>
      <c r="C8" s="94" t="s">
        <v>13</v>
      </c>
      <c r="D8" s="94">
        <v>71.2</v>
      </c>
      <c r="E8" s="96">
        <v>53.8</v>
      </c>
      <c r="F8" s="94"/>
      <c r="G8" s="94"/>
      <c r="H8" s="94">
        <v>62.5</v>
      </c>
    </row>
    <row r="18" spans="11:11">
      <c r="K18" s="38" t="s">
        <v>84</v>
      </c>
    </row>
    <row r="19" spans="11:11">
      <c r="K19" s="191" t="s">
        <v>193</v>
      </c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topLeftCell="C1" zoomScaleNormal="100" workbookViewId="0">
      <selection activeCell="L16" sqref="L16"/>
    </sheetView>
  </sheetViews>
  <sheetFormatPr defaultRowHeight="14.4"/>
  <cols>
    <col min="1" max="1" width="3.33203125" style="19" customWidth="1"/>
    <col min="2" max="2" width="6.44140625" style="21" customWidth="1"/>
    <col min="3" max="6" width="7.44140625" style="21" customWidth="1"/>
    <col min="7" max="7" width="4.44140625" customWidth="1"/>
    <col min="8" max="8" width="4.6640625" style="21" customWidth="1"/>
    <col min="9" max="10" width="6.6640625" style="21" customWidth="1"/>
    <col min="11" max="11" width="7.44140625" style="21" customWidth="1"/>
  </cols>
  <sheetData>
    <row r="2" spans="2:29" ht="48">
      <c r="B2" s="31"/>
      <c r="C2" s="22" t="s">
        <v>85</v>
      </c>
      <c r="D2" s="22" t="s">
        <v>86</v>
      </c>
      <c r="E2" s="22" t="s">
        <v>87</v>
      </c>
      <c r="F2" s="22" t="s">
        <v>88</v>
      </c>
      <c r="G2" s="2"/>
      <c r="H2" s="22" t="s">
        <v>89</v>
      </c>
      <c r="I2" s="22" t="s">
        <v>90</v>
      </c>
      <c r="J2" s="22" t="s">
        <v>91</v>
      </c>
      <c r="L2" s="55" t="s">
        <v>203</v>
      </c>
    </row>
    <row r="3" spans="2:29">
      <c r="B3" s="63">
        <v>1861</v>
      </c>
      <c r="C3" s="63">
        <v>67.8</v>
      </c>
      <c r="D3" s="63">
        <v>69.7</v>
      </c>
      <c r="E3" s="63">
        <v>18.8</v>
      </c>
      <c r="F3" s="63">
        <v>18.100000000000001</v>
      </c>
      <c r="H3" s="63">
        <v>1861</v>
      </c>
      <c r="I3" s="63">
        <v>13.4</v>
      </c>
      <c r="J3" s="63">
        <v>12.2</v>
      </c>
    </row>
    <row r="4" spans="2:29">
      <c r="B4" s="64">
        <v>1871</v>
      </c>
      <c r="C4" s="63">
        <v>67.3</v>
      </c>
      <c r="D4" s="63">
        <v>67.5</v>
      </c>
      <c r="E4" s="63">
        <v>19.2</v>
      </c>
      <c r="F4" s="63">
        <v>19.2</v>
      </c>
      <c r="H4" s="64">
        <v>1871</v>
      </c>
      <c r="I4" s="63">
        <v>13.5</v>
      </c>
      <c r="J4" s="63">
        <v>13.3</v>
      </c>
    </row>
    <row r="5" spans="2:29">
      <c r="B5" s="64">
        <v>1881</v>
      </c>
      <c r="C5" s="63">
        <v>66</v>
      </c>
      <c r="D5" s="63">
        <v>65.400000000000006</v>
      </c>
      <c r="E5" s="63">
        <v>19.5</v>
      </c>
      <c r="F5" s="63">
        <v>20.2</v>
      </c>
      <c r="H5" s="64">
        <v>1881</v>
      </c>
      <c r="I5" s="63">
        <v>14.5</v>
      </c>
      <c r="J5" s="63">
        <v>14.4</v>
      </c>
    </row>
    <row r="6" spans="2:29">
      <c r="B6" s="64">
        <v>1891</v>
      </c>
      <c r="D6" s="65"/>
      <c r="E6" s="65"/>
      <c r="F6" s="65"/>
      <c r="H6" s="64">
        <v>1891</v>
      </c>
      <c r="I6" s="65"/>
      <c r="J6" s="65"/>
    </row>
    <row r="7" spans="2:29">
      <c r="B7" s="64">
        <v>1901</v>
      </c>
      <c r="C7" s="63">
        <v>64.599999999999994</v>
      </c>
      <c r="D7" s="63">
        <v>61.7</v>
      </c>
      <c r="E7" s="63">
        <v>19.899999999999999</v>
      </c>
      <c r="F7" s="63">
        <v>22.3</v>
      </c>
      <c r="H7" s="64">
        <v>1901</v>
      </c>
      <c r="I7" s="63">
        <v>15.5</v>
      </c>
      <c r="J7" s="63">
        <v>16</v>
      </c>
    </row>
    <row r="8" spans="2:29">
      <c r="B8" s="64">
        <v>1911</v>
      </c>
      <c r="C8" s="63">
        <v>64</v>
      </c>
      <c r="D8" s="63">
        <v>58.4</v>
      </c>
      <c r="E8" s="63">
        <v>19.2</v>
      </c>
      <c r="F8" s="63">
        <v>23.7</v>
      </c>
      <c r="H8" s="64">
        <v>1911</v>
      </c>
      <c r="I8" s="63">
        <v>16.8</v>
      </c>
      <c r="J8" s="63">
        <v>17.899999999999999</v>
      </c>
    </row>
    <row r="9" spans="2:29">
      <c r="B9" s="64">
        <v>1921</v>
      </c>
      <c r="C9" s="63">
        <v>63.6</v>
      </c>
      <c r="D9" s="63">
        <v>55.7</v>
      </c>
      <c r="E9" s="63">
        <v>19.100000000000001</v>
      </c>
      <c r="F9" s="63">
        <v>24.8</v>
      </c>
      <c r="H9" s="64">
        <v>1921</v>
      </c>
      <c r="I9" s="63">
        <v>17.3</v>
      </c>
      <c r="J9" s="63">
        <v>19.5</v>
      </c>
    </row>
    <row r="10" spans="2:29">
      <c r="B10" s="64">
        <v>1931</v>
      </c>
      <c r="C10" s="63">
        <v>60.9</v>
      </c>
      <c r="D10" s="63">
        <v>51.7</v>
      </c>
      <c r="E10" s="63">
        <v>20</v>
      </c>
      <c r="F10" s="63">
        <v>26.3</v>
      </c>
      <c r="H10" s="64">
        <v>1931</v>
      </c>
      <c r="I10" s="63">
        <v>19.100000000000001</v>
      </c>
      <c r="J10" s="63">
        <v>22</v>
      </c>
    </row>
    <row r="11" spans="2:29">
      <c r="B11" s="64">
        <v>1936</v>
      </c>
      <c r="C11" s="63">
        <v>58.8</v>
      </c>
      <c r="D11" s="63">
        <v>49.4</v>
      </c>
      <c r="E11" s="63">
        <v>20.7</v>
      </c>
      <c r="F11" s="63">
        <v>27.3</v>
      </c>
      <c r="H11" s="64">
        <v>1936</v>
      </c>
      <c r="I11" s="63">
        <v>20.5</v>
      </c>
      <c r="J11" s="63">
        <v>23.3</v>
      </c>
    </row>
    <row r="12" spans="2:29">
      <c r="B12" s="64">
        <v>1941</v>
      </c>
      <c r="C12" s="65"/>
      <c r="D12" s="65"/>
      <c r="E12" s="65"/>
      <c r="F12" s="65"/>
      <c r="H12" s="64">
        <v>1941</v>
      </c>
      <c r="I12" s="65"/>
      <c r="J12" s="6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4">
        <v>1951</v>
      </c>
      <c r="C13" s="63">
        <v>51.9</v>
      </c>
      <c r="D13" s="63">
        <v>42.2</v>
      </c>
      <c r="E13" s="63">
        <v>25.2</v>
      </c>
      <c r="F13" s="63">
        <v>32.1</v>
      </c>
      <c r="H13" s="64">
        <v>1951</v>
      </c>
      <c r="I13" s="63">
        <v>22.9</v>
      </c>
      <c r="J13" s="63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4">
        <v>1961</v>
      </c>
      <c r="C14" s="63">
        <v>33.9</v>
      </c>
      <c r="D14" s="63">
        <v>29</v>
      </c>
      <c r="E14" s="63">
        <v>36.6</v>
      </c>
      <c r="F14" s="63">
        <v>40.4</v>
      </c>
      <c r="H14" s="64">
        <v>1961</v>
      </c>
      <c r="I14" s="63">
        <v>29.5</v>
      </c>
      <c r="J14" s="63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4">
        <v>1971</v>
      </c>
      <c r="C15" s="63">
        <v>20</v>
      </c>
      <c r="D15" s="63">
        <v>17.2</v>
      </c>
      <c r="E15" s="63">
        <v>42.5</v>
      </c>
      <c r="F15" s="63">
        <v>44.3</v>
      </c>
      <c r="H15" s="64">
        <v>1971</v>
      </c>
      <c r="I15" s="63">
        <v>37.4</v>
      </c>
      <c r="J15" s="63">
        <v>38.4</v>
      </c>
      <c r="L15" s="18" t="s">
        <v>194</v>
      </c>
    </row>
    <row r="16" spans="2:29">
      <c r="B16" s="64">
        <v>1981</v>
      </c>
      <c r="C16" s="63">
        <v>12.5</v>
      </c>
      <c r="D16" s="63">
        <v>11.1</v>
      </c>
      <c r="E16" s="63">
        <v>40.6</v>
      </c>
      <c r="F16" s="63">
        <v>39.5</v>
      </c>
      <c r="H16" s="64">
        <v>1981</v>
      </c>
      <c r="I16" s="63">
        <v>46.8</v>
      </c>
      <c r="J16" s="63">
        <v>49.4</v>
      </c>
      <c r="L16" s="191" t="s">
        <v>251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4">
        <v>1991</v>
      </c>
      <c r="C17" s="63">
        <v>8</v>
      </c>
      <c r="D17" s="63">
        <v>7.6</v>
      </c>
      <c r="E17" s="63">
        <v>38</v>
      </c>
      <c r="F17" s="63">
        <v>35.6</v>
      </c>
      <c r="H17" s="64">
        <v>1991</v>
      </c>
      <c r="I17" s="63">
        <v>54</v>
      </c>
      <c r="J17" s="63">
        <v>56.7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4">
        <v>2001</v>
      </c>
      <c r="C18" s="63">
        <v>6</v>
      </c>
      <c r="D18" s="63">
        <v>5.5</v>
      </c>
      <c r="E18" s="63">
        <v>37.700000000000003</v>
      </c>
      <c r="F18" s="63">
        <v>33.5</v>
      </c>
      <c r="H18" s="64">
        <v>2001</v>
      </c>
      <c r="I18" s="63">
        <v>56.4</v>
      </c>
      <c r="J18" s="63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4">
        <v>2011</v>
      </c>
      <c r="C19" s="63">
        <v>5.9</v>
      </c>
      <c r="D19" s="63">
        <v>5.5</v>
      </c>
      <c r="E19" s="63">
        <v>31.8</v>
      </c>
      <c r="F19" s="63">
        <v>27.1</v>
      </c>
      <c r="H19" s="64">
        <v>2011</v>
      </c>
      <c r="I19" s="63">
        <v>62.4</v>
      </c>
      <c r="J19" s="63">
        <v>67.400000000000006</v>
      </c>
    </row>
    <row r="20" spans="2:29">
      <c r="B20" s="64">
        <v>2021</v>
      </c>
      <c r="C20" s="63">
        <v>3.4</v>
      </c>
      <c r="D20" s="63">
        <v>3.6</v>
      </c>
      <c r="E20" s="63">
        <v>29.3</v>
      </c>
      <c r="F20" s="63">
        <v>24.2</v>
      </c>
      <c r="H20" s="64">
        <v>2021</v>
      </c>
      <c r="I20" s="63">
        <v>67.3</v>
      </c>
      <c r="J20" s="63">
        <v>72.2</v>
      </c>
    </row>
    <row r="21" spans="2:29">
      <c r="B21" s="64">
        <v>2024</v>
      </c>
      <c r="C21" s="65">
        <v>3.4579697240881035</v>
      </c>
      <c r="D21" s="65">
        <v>3.4351130984197469</v>
      </c>
      <c r="E21" s="65">
        <v>29.543348673788223</v>
      </c>
      <c r="F21" s="65">
        <v>24.373506933770937</v>
      </c>
      <c r="H21" s="64">
        <v>2024</v>
      </c>
      <c r="I21" s="65">
        <v>66.998681602123668</v>
      </c>
      <c r="J21" s="65">
        <v>72.19137996780934</v>
      </c>
    </row>
    <row r="23" spans="2:29">
      <c r="C23" s="66"/>
      <c r="D23" s="66"/>
      <c r="E23" s="66"/>
    </row>
    <row r="24" spans="2:29">
      <c r="C24" s="66"/>
      <c r="D24" s="66"/>
      <c r="E24" s="66"/>
    </row>
    <row r="26" spans="2:29">
      <c r="C26" s="67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4" zoomScaleNormal="100" workbookViewId="0"/>
  </sheetViews>
  <sheetFormatPr defaultColWidth="8.6640625" defaultRowHeight="13.2"/>
  <cols>
    <col min="1" max="1" width="3.33203125" style="19" customWidth="1"/>
    <col min="2" max="3" width="7.6640625" style="68" customWidth="1"/>
    <col min="4" max="4" width="10.5546875" style="68" customWidth="1"/>
    <col min="5" max="5" width="3.44140625" style="68" customWidth="1"/>
    <col min="6" max="8" width="7.5546875" style="68" customWidth="1"/>
    <col min="9" max="9" width="3.6640625" style="68" customWidth="1"/>
    <col min="10" max="12" width="5.6640625" style="79" customWidth="1"/>
    <col min="13" max="16384" width="8.6640625" style="4"/>
  </cols>
  <sheetData>
    <row r="1" spans="1:14" s="6" customFormat="1" ht="24.6" customHeight="1">
      <c r="A1" s="19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1"/>
    </row>
    <row r="2" spans="1:14" s="6" customFormat="1" ht="25.95" customHeight="1">
      <c r="A2" s="19"/>
      <c r="B2" s="224" t="s">
        <v>92</v>
      </c>
      <c r="C2" s="224"/>
      <c r="D2" s="224"/>
      <c r="E2" s="68"/>
      <c r="F2" s="225" t="s">
        <v>93</v>
      </c>
      <c r="G2" s="225"/>
      <c r="H2" s="225"/>
      <c r="I2" s="68"/>
      <c r="J2" s="225" t="s">
        <v>94</v>
      </c>
      <c r="K2" s="225"/>
      <c r="L2" s="225"/>
      <c r="M2" s="11"/>
      <c r="N2" s="55" t="s">
        <v>244</v>
      </c>
    </row>
    <row r="3" spans="1:14" s="6" customFormat="1" ht="6" customHeight="1">
      <c r="A3" s="19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11"/>
    </row>
    <row r="4" spans="1:14" s="6" customFormat="1" ht="14.4">
      <c r="A4" s="19"/>
      <c r="B4" s="69" t="s">
        <v>89</v>
      </c>
      <c r="C4" s="56" t="s">
        <v>12</v>
      </c>
      <c r="D4" s="56" t="s">
        <v>13</v>
      </c>
      <c r="E4" s="70"/>
      <c r="F4" s="69" t="s">
        <v>89</v>
      </c>
      <c r="G4" s="56" t="s">
        <v>12</v>
      </c>
      <c r="H4" s="56" t="s">
        <v>13</v>
      </c>
      <c r="I4" s="68"/>
      <c r="J4" s="69" t="s">
        <v>89</v>
      </c>
      <c r="K4" s="69" t="s">
        <v>12</v>
      </c>
      <c r="L4" s="69" t="s">
        <v>13</v>
      </c>
      <c r="M4" s="11"/>
    </row>
    <row r="5" spans="1:14" s="6" customFormat="1" ht="18" customHeight="1">
      <c r="A5" s="19"/>
      <c r="B5" s="31">
        <v>1961</v>
      </c>
      <c r="C5" s="71">
        <v>242770</v>
      </c>
      <c r="D5" s="71">
        <v>4294004</v>
      </c>
      <c r="E5" s="72"/>
      <c r="F5" s="73">
        <v>1961</v>
      </c>
      <c r="G5" s="71">
        <v>3689.7820000000002</v>
      </c>
      <c r="H5" s="71">
        <v>50623.569000000003</v>
      </c>
      <c r="I5" s="68"/>
      <c r="J5" s="74">
        <v>1961</v>
      </c>
      <c r="K5" s="75">
        <f>C5/G5</f>
        <v>65.795215001861891</v>
      </c>
      <c r="L5" s="75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1">
        <v>198216</v>
      </c>
      <c r="D6" s="71">
        <v>3607298</v>
      </c>
      <c r="E6" s="72"/>
      <c r="F6" s="73">
        <v>1971</v>
      </c>
      <c r="G6" s="71">
        <v>3863.654</v>
      </c>
      <c r="H6" s="71">
        <v>54136.546999999999</v>
      </c>
      <c r="I6" s="68"/>
      <c r="J6" s="74">
        <v>1970</v>
      </c>
      <c r="K6" s="75">
        <f t="shared" ref="K6:K11" si="0">C6/G6</f>
        <v>51.302730524006549</v>
      </c>
      <c r="L6" s="75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1">
        <v>174767</v>
      </c>
      <c r="D7" s="71">
        <v>3269170</v>
      </c>
      <c r="E7" s="72"/>
      <c r="F7" s="73">
        <v>1981</v>
      </c>
      <c r="G7" s="71">
        <v>3974.6170000000002</v>
      </c>
      <c r="H7" s="71">
        <v>56556.911</v>
      </c>
      <c r="I7" s="68"/>
      <c r="J7" s="74">
        <v>1982</v>
      </c>
      <c r="K7" s="75">
        <f t="shared" si="0"/>
        <v>43.970777561712232</v>
      </c>
      <c r="L7" s="75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1">
        <v>150736</v>
      </c>
      <c r="D8" s="71">
        <v>3023344</v>
      </c>
      <c r="E8" s="72"/>
      <c r="F8" s="73">
        <v>1991</v>
      </c>
      <c r="G8" s="71">
        <v>3926.422</v>
      </c>
      <c r="H8" s="71">
        <v>56778.031000000003</v>
      </c>
      <c r="I8" s="68"/>
      <c r="J8" s="74">
        <v>1990</v>
      </c>
      <c r="K8" s="75">
        <f t="shared" si="0"/>
        <v>38.390167944250514</v>
      </c>
      <c r="L8" s="75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1">
        <v>106102</v>
      </c>
      <c r="D9" s="71">
        <v>2396274</v>
      </c>
      <c r="E9" s="72"/>
      <c r="F9" s="76">
        <v>2001</v>
      </c>
      <c r="G9" s="71">
        <v>4000.703</v>
      </c>
      <c r="H9" s="71">
        <v>56995.743999999999</v>
      </c>
      <c r="I9" s="68"/>
      <c r="J9" s="77">
        <v>2000</v>
      </c>
      <c r="K9" s="75">
        <f t="shared" si="0"/>
        <v>26.520838962552332</v>
      </c>
      <c r="L9" s="75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1">
        <v>73466</v>
      </c>
      <c r="D10" s="71">
        <v>1620884</v>
      </c>
      <c r="E10" s="72"/>
      <c r="F10" s="76">
        <v>2011</v>
      </c>
      <c r="G10" s="71">
        <v>4342.1350000000002</v>
      </c>
      <c r="H10" s="71">
        <v>59433.743999999999</v>
      </c>
      <c r="I10" s="68"/>
      <c r="J10" s="77">
        <v>2010</v>
      </c>
      <c r="K10" s="75">
        <f t="shared" si="0"/>
        <v>16.919326552490883</v>
      </c>
      <c r="L10" s="75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1">
        <v>51971</v>
      </c>
      <c r="D11" s="71">
        <v>1118014</v>
      </c>
      <c r="E11" s="72"/>
      <c r="F11" s="76">
        <v>2021</v>
      </c>
      <c r="G11" s="71">
        <v>4425.366</v>
      </c>
      <c r="H11" s="71">
        <v>59030.133000000002</v>
      </c>
      <c r="I11" s="68"/>
      <c r="J11" s="77">
        <v>2020</v>
      </c>
      <c r="K11" s="75">
        <f t="shared" si="0"/>
        <v>11.743887398240055</v>
      </c>
      <c r="L11" s="75">
        <f t="shared" si="1"/>
        <v>18.93971677143265</v>
      </c>
      <c r="M11" s="9"/>
    </row>
    <row r="12" spans="1:14" s="6" customFormat="1" ht="12.75" customHeight="1">
      <c r="A12" s="19"/>
      <c r="B12" s="78"/>
      <c r="C12" s="78"/>
      <c r="D12" s="68"/>
      <c r="E12" s="68"/>
      <c r="F12" s="68"/>
      <c r="G12" s="79"/>
      <c r="H12" s="68"/>
      <c r="I12" s="68"/>
      <c r="J12" s="68"/>
      <c r="K12" s="68"/>
      <c r="L12" s="68"/>
      <c r="M12" s="9"/>
    </row>
    <row r="13" spans="1:14" s="6" customFormat="1" ht="12.75" customHeight="1">
      <c r="A13" s="19"/>
      <c r="B13" s="78"/>
      <c r="C13" s="78"/>
      <c r="D13" s="68"/>
      <c r="E13" s="68"/>
      <c r="F13" s="68"/>
      <c r="G13" s="79"/>
      <c r="H13" s="68"/>
      <c r="I13" s="68"/>
      <c r="J13" s="68"/>
      <c r="K13" s="68"/>
      <c r="L13" s="68"/>
      <c r="M13" s="9"/>
    </row>
    <row r="14" spans="1:14" s="6" customFormat="1" ht="12.75" customHeight="1">
      <c r="A14" s="19"/>
      <c r="B14" s="78"/>
      <c r="C14" s="78"/>
      <c r="D14" s="68"/>
      <c r="E14" s="68"/>
      <c r="F14" s="68"/>
      <c r="G14" s="79"/>
      <c r="H14" s="68"/>
      <c r="I14" s="68"/>
      <c r="J14" s="68"/>
      <c r="K14" s="68"/>
      <c r="L14" s="68"/>
      <c r="M14" s="9"/>
    </row>
    <row r="15" spans="1:14" s="6" customFormat="1" ht="12">
      <c r="A15" s="19"/>
      <c r="B15" s="68"/>
      <c r="C15" s="68"/>
      <c r="D15" s="68"/>
      <c r="E15" s="68"/>
      <c r="F15" s="68"/>
      <c r="G15" s="68"/>
      <c r="H15" s="68"/>
      <c r="I15" s="68"/>
      <c r="J15" s="79"/>
      <c r="K15" s="79"/>
      <c r="L15" s="79"/>
    </row>
    <row r="17" spans="2:14">
      <c r="N17" s="38" t="s">
        <v>95</v>
      </c>
    </row>
    <row r="18" spans="2:14">
      <c r="N18" s="191" t="s">
        <v>15</v>
      </c>
    </row>
    <row r="19" spans="2:14" ht="22.95" customHeight="1">
      <c r="B19" s="224" t="s">
        <v>96</v>
      </c>
      <c r="C19" s="224"/>
      <c r="D19" s="224"/>
      <c r="E19" s="81"/>
      <c r="F19" s="225" t="s">
        <v>93</v>
      </c>
      <c r="G19" s="225"/>
      <c r="H19" s="225"/>
      <c r="I19" s="82"/>
      <c r="J19" s="225" t="s">
        <v>97</v>
      </c>
      <c r="K19" s="225"/>
      <c r="L19" s="225"/>
    </row>
    <row r="20" spans="2:14">
      <c r="J20" s="68"/>
      <c r="K20" s="68"/>
      <c r="L20" s="68"/>
    </row>
    <row r="21" spans="2:14">
      <c r="B21" s="69" t="s">
        <v>89</v>
      </c>
      <c r="C21" s="56" t="s">
        <v>12</v>
      </c>
      <c r="D21" s="56" t="s">
        <v>13</v>
      </c>
      <c r="E21" s="70"/>
      <c r="F21" s="69" t="s">
        <v>89</v>
      </c>
      <c r="G21" s="56" t="s">
        <v>12</v>
      </c>
      <c r="H21" s="56" t="s">
        <v>13</v>
      </c>
      <c r="I21" s="70"/>
      <c r="J21" s="69" t="s">
        <v>89</v>
      </c>
      <c r="K21" s="69" t="s">
        <v>12</v>
      </c>
      <c r="L21" s="69" t="s">
        <v>13</v>
      </c>
    </row>
    <row r="22" spans="2:14">
      <c r="B22" s="73">
        <v>1951</v>
      </c>
      <c r="C22" s="83">
        <v>135552</v>
      </c>
      <c r="D22" s="83">
        <v>1631467</v>
      </c>
      <c r="E22" s="80"/>
      <c r="F22" s="73">
        <v>1951</v>
      </c>
      <c r="G22" s="34">
        <v>3574.0140000000001</v>
      </c>
      <c r="H22" s="34">
        <v>47515.536999999997</v>
      </c>
      <c r="I22" s="84"/>
      <c r="J22" s="85">
        <v>1951</v>
      </c>
      <c r="K22" s="75">
        <f t="shared" ref="K22:L29" si="2">C22/G22</f>
        <v>37.927103811009133</v>
      </c>
      <c r="L22" s="75">
        <f t="shared" si="2"/>
        <v>34.335442741602606</v>
      </c>
    </row>
    <row r="23" spans="2:14">
      <c r="B23" s="73">
        <v>1961</v>
      </c>
      <c r="C23" s="83">
        <v>185338</v>
      </c>
      <c r="D23" s="83">
        <v>2035039</v>
      </c>
      <c r="E23" s="80"/>
      <c r="F23" s="73">
        <v>1961</v>
      </c>
      <c r="G23" s="34">
        <v>3689.7820000000002</v>
      </c>
      <c r="H23" s="34">
        <v>50623.569000000003</v>
      </c>
      <c r="I23" s="84"/>
      <c r="J23" s="85">
        <v>1961</v>
      </c>
      <c r="K23" s="75">
        <f t="shared" si="2"/>
        <v>50.230067792622975</v>
      </c>
      <c r="L23" s="75">
        <f t="shared" si="2"/>
        <v>40.199437538668995</v>
      </c>
    </row>
    <row r="24" spans="2:14">
      <c r="B24" s="73">
        <v>1971</v>
      </c>
      <c r="C24" s="83">
        <v>231086</v>
      </c>
      <c r="D24" s="83">
        <v>2389102</v>
      </c>
      <c r="E24" s="80"/>
      <c r="F24" s="73">
        <v>1971</v>
      </c>
      <c r="G24" s="34">
        <v>3863.654</v>
      </c>
      <c r="H24" s="34">
        <v>54136.546999999999</v>
      </c>
      <c r="I24" s="84"/>
      <c r="J24" s="85">
        <v>1971</v>
      </c>
      <c r="K24" s="75">
        <f t="shared" si="2"/>
        <v>59.810221101578975</v>
      </c>
      <c r="L24" s="75">
        <f t="shared" si="2"/>
        <v>44.131037762715088</v>
      </c>
    </row>
    <row r="25" spans="2:14">
      <c r="B25" s="73">
        <v>1981</v>
      </c>
      <c r="C25" s="83">
        <v>303759</v>
      </c>
      <c r="D25" s="83">
        <v>3044262</v>
      </c>
      <c r="E25" s="80"/>
      <c r="F25" s="73">
        <v>1981</v>
      </c>
      <c r="G25" s="34">
        <v>3974.6170000000002</v>
      </c>
      <c r="H25" s="34">
        <v>56556.911</v>
      </c>
      <c r="I25" s="84"/>
      <c r="J25" s="85">
        <v>1981</v>
      </c>
      <c r="K25" s="75">
        <f t="shared" si="2"/>
        <v>76.424722180778673</v>
      </c>
      <c r="L25" s="75">
        <f t="shared" si="2"/>
        <v>53.826525285300676</v>
      </c>
    </row>
    <row r="26" spans="2:14">
      <c r="B26" s="73">
        <v>1991</v>
      </c>
      <c r="C26" s="83">
        <v>291459</v>
      </c>
      <c r="D26" s="83">
        <v>3161689</v>
      </c>
      <c r="E26" s="80"/>
      <c r="F26" s="73">
        <v>1991</v>
      </c>
      <c r="G26" s="34">
        <v>3926.422</v>
      </c>
      <c r="H26" s="34">
        <v>56778.031000000003</v>
      </c>
      <c r="I26" s="84"/>
      <c r="J26" s="85">
        <v>1991</v>
      </c>
      <c r="K26" s="75">
        <f t="shared" si="2"/>
        <v>74.230176990654599</v>
      </c>
      <c r="L26" s="75">
        <f t="shared" si="2"/>
        <v>55.685076504326119</v>
      </c>
    </row>
    <row r="27" spans="2:14">
      <c r="B27" s="76">
        <v>2001</v>
      </c>
      <c r="C27" s="83">
        <v>317797</v>
      </c>
      <c r="D27" s="83">
        <v>3566745</v>
      </c>
      <c r="E27" s="80"/>
      <c r="F27" s="76">
        <v>2001</v>
      </c>
      <c r="G27" s="34">
        <v>4000.703</v>
      </c>
      <c r="H27" s="34">
        <v>56995.743999999999</v>
      </c>
      <c r="I27" s="84"/>
      <c r="J27" s="85">
        <v>2001</v>
      </c>
      <c r="K27" s="75">
        <f t="shared" si="2"/>
        <v>79.435289247914682</v>
      </c>
      <c r="L27" s="75">
        <f t="shared" si="2"/>
        <v>62.57914626046464</v>
      </c>
    </row>
    <row r="28" spans="2:14">
      <c r="B28" s="76">
        <v>2011</v>
      </c>
      <c r="C28" s="83">
        <v>400656</v>
      </c>
      <c r="D28" s="83">
        <v>4775856</v>
      </c>
      <c r="E28" s="80"/>
      <c r="F28" s="76">
        <v>2011</v>
      </c>
      <c r="G28" s="34">
        <v>4342.1350000000002</v>
      </c>
      <c r="H28" s="34">
        <v>59433.743999999999</v>
      </c>
      <c r="I28" s="84"/>
      <c r="J28" s="85">
        <v>2011</v>
      </c>
      <c r="K28" s="75">
        <f t="shared" si="2"/>
        <v>92.271658988032385</v>
      </c>
      <c r="L28" s="75">
        <f t="shared" si="2"/>
        <v>80.35596747867676</v>
      </c>
    </row>
    <row r="29" spans="2:14">
      <c r="B29" s="76">
        <v>2021</v>
      </c>
      <c r="C29" s="83">
        <v>417656</v>
      </c>
      <c r="D29" s="83">
        <v>5144482</v>
      </c>
      <c r="E29" s="80"/>
      <c r="F29" s="76">
        <v>2021</v>
      </c>
      <c r="G29" s="34">
        <v>4425.366</v>
      </c>
      <c r="H29" s="34">
        <v>59030.133000000002</v>
      </c>
      <c r="I29" s="84"/>
      <c r="J29" s="85">
        <v>2023</v>
      </c>
      <c r="K29" s="75">
        <f t="shared" si="2"/>
        <v>94.377730565110326</v>
      </c>
      <c r="L29" s="75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3" sqref="H3"/>
    </sheetView>
  </sheetViews>
  <sheetFormatPr defaultRowHeight="14.4"/>
  <cols>
    <col min="1" max="1" width="3.33203125" style="19" customWidth="1"/>
    <col min="2" max="2" width="14.6640625" style="21" bestFit="1" customWidth="1"/>
    <col min="3" max="3" width="12.33203125" style="21" customWidth="1"/>
    <col min="4" max="5" width="9.6640625" style="21" customWidth="1"/>
  </cols>
  <sheetData>
    <row r="2" spans="2:8" ht="32.700000000000003" customHeight="1">
      <c r="B2" s="31"/>
      <c r="C2" s="31"/>
      <c r="D2" s="97" t="s">
        <v>12</v>
      </c>
      <c r="E2" s="97" t="s">
        <v>13</v>
      </c>
      <c r="H2" s="10" t="s">
        <v>245</v>
      </c>
    </row>
    <row r="3" spans="2:8" ht="24">
      <c r="B3" s="226" t="s">
        <v>98</v>
      </c>
      <c r="C3" s="22" t="s">
        <v>212</v>
      </c>
      <c r="D3" s="98">
        <v>10.86691117224497</v>
      </c>
      <c r="E3" s="98">
        <v>6.3594478498222431</v>
      </c>
    </row>
    <row r="4" spans="2:8">
      <c r="B4" s="227"/>
      <c r="C4" s="22" t="s">
        <v>214</v>
      </c>
      <c r="D4" s="98">
        <v>16.501485039579848</v>
      </c>
      <c r="E4" s="98">
        <v>14.335683517239115</v>
      </c>
      <c r="F4" s="1"/>
    </row>
    <row r="5" spans="2:8" ht="24">
      <c r="B5" s="97" t="s">
        <v>210</v>
      </c>
      <c r="C5" s="193" t="s">
        <v>211</v>
      </c>
      <c r="D5" s="98">
        <v>8.8487544835173058</v>
      </c>
      <c r="E5" s="98">
        <v>10.42</v>
      </c>
      <c r="F5" s="1"/>
    </row>
    <row r="6" spans="2:8">
      <c r="B6" s="226" t="s">
        <v>99</v>
      </c>
      <c r="C6" s="22" t="s">
        <v>213</v>
      </c>
      <c r="D6" s="98">
        <v>23.946206404521746</v>
      </c>
      <c r="E6" s="98">
        <v>25.68955238471332</v>
      </c>
      <c r="F6" s="1"/>
    </row>
    <row r="7" spans="2:8">
      <c r="B7" s="227"/>
      <c r="C7" s="97" t="s">
        <v>100</v>
      </c>
      <c r="D7" s="98">
        <v>39.836641731591129</v>
      </c>
      <c r="E7" s="98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30"/>
      <c r="E9" s="30"/>
      <c r="F9" s="1"/>
    </row>
    <row r="10" spans="2:8">
      <c r="B10" s="30"/>
      <c r="C10" s="30"/>
      <c r="D10" s="30"/>
      <c r="E10" s="30"/>
      <c r="F10" s="1"/>
    </row>
    <row r="13" spans="2:8">
      <c r="H13" s="38" t="s">
        <v>101</v>
      </c>
    </row>
    <row r="14" spans="2:8">
      <c r="H14" s="17"/>
    </row>
  </sheetData>
  <mergeCells count="2">
    <mergeCell ref="B3:B4"/>
    <mergeCell ref="B6:B7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K3" sqref="K3"/>
    </sheetView>
  </sheetViews>
  <sheetFormatPr defaultColWidth="8.6640625" defaultRowHeight="14.4"/>
  <cols>
    <col min="1" max="1" width="3.33203125" style="19" customWidth="1"/>
    <col min="2" max="2" width="12.33203125" style="100" customWidth="1"/>
    <col min="3" max="3" width="8.6640625" style="100"/>
    <col min="4" max="9" width="7.6640625" style="100" customWidth="1"/>
    <col min="10" max="16384" width="8.6640625" style="15"/>
  </cols>
  <sheetData>
    <row r="2" spans="2:11">
      <c r="B2" s="110" t="s">
        <v>102</v>
      </c>
      <c r="C2" s="99"/>
      <c r="D2" s="102" t="s">
        <v>103</v>
      </c>
      <c r="E2" s="102" t="s">
        <v>104</v>
      </c>
      <c r="F2" s="102" t="s">
        <v>105</v>
      </c>
      <c r="G2" s="102" t="s">
        <v>106</v>
      </c>
      <c r="H2" s="102" t="s">
        <v>107</v>
      </c>
      <c r="I2" s="102" t="s">
        <v>83</v>
      </c>
      <c r="K2" s="153" t="s">
        <v>246</v>
      </c>
    </row>
    <row r="3" spans="2:11">
      <c r="B3" s="99" t="s">
        <v>108</v>
      </c>
      <c r="C3" s="99" t="s">
        <v>13</v>
      </c>
      <c r="D3" s="101">
        <v>45.434047804201981</v>
      </c>
      <c r="E3" s="101">
        <v>16.87973429416656</v>
      </c>
      <c r="F3" s="101">
        <v>16.035299666734975</v>
      </c>
      <c r="G3" s="101">
        <v>13.994354434822897</v>
      </c>
      <c r="H3" s="101">
        <v>7.6565638000735863</v>
      </c>
      <c r="I3" s="101">
        <v>100</v>
      </c>
    </row>
    <row r="4" spans="2:11" ht="11.1" customHeight="1">
      <c r="B4" s="99"/>
      <c r="C4" s="99" t="s">
        <v>12</v>
      </c>
      <c r="D4" s="101">
        <v>80.976961446571934</v>
      </c>
      <c r="E4" s="101">
        <v>11.495154823202592</v>
      </c>
      <c r="F4" s="101">
        <v>5.628742623268062</v>
      </c>
      <c r="G4" s="101">
        <v>1.8740018917711572</v>
      </c>
      <c r="H4" s="101">
        <v>2.5139215186256263E-2</v>
      </c>
      <c r="I4" s="101">
        <v>100</v>
      </c>
    </row>
    <row r="5" spans="2:11">
      <c r="B5" s="99" t="s">
        <v>79</v>
      </c>
      <c r="C5" s="99"/>
      <c r="D5" s="101"/>
      <c r="E5" s="101"/>
      <c r="F5" s="101"/>
      <c r="G5" s="101"/>
      <c r="H5" s="101"/>
      <c r="I5" s="101"/>
    </row>
    <row r="6" spans="2:11">
      <c r="B6" s="99" t="s">
        <v>109</v>
      </c>
      <c r="C6" s="99" t="s">
        <v>13</v>
      </c>
      <c r="D6" s="101">
        <v>26.799949386308995</v>
      </c>
      <c r="E6" s="101">
        <v>18.575224598253829</v>
      </c>
      <c r="F6" s="101">
        <v>19.815260027837532</v>
      </c>
      <c r="G6" s="101">
        <v>19.865873718840945</v>
      </c>
      <c r="H6" s="101">
        <v>14.943692268758699</v>
      </c>
      <c r="I6" s="101">
        <v>100</v>
      </c>
    </row>
    <row r="7" spans="2:11">
      <c r="B7" s="99"/>
      <c r="C7" s="99" t="s">
        <v>12</v>
      </c>
      <c r="D7" s="101">
        <v>47.878787878787875</v>
      </c>
      <c r="E7" s="101">
        <v>18.787878787878785</v>
      </c>
      <c r="F7" s="101">
        <v>20.606060606060606</v>
      </c>
      <c r="G7" s="101">
        <v>11.515151515151516</v>
      </c>
      <c r="H7" s="101">
        <v>1.2121212121212122</v>
      </c>
      <c r="I7" s="101">
        <v>100</v>
      </c>
    </row>
    <row r="9" spans="2:11">
      <c r="B9" s="112"/>
      <c r="D9" s="113"/>
      <c r="E9" s="113"/>
      <c r="F9" s="113"/>
      <c r="G9" s="113"/>
      <c r="H9" s="113"/>
      <c r="I9" s="113"/>
    </row>
    <row r="10" spans="2:11">
      <c r="D10" s="114"/>
      <c r="E10" s="114"/>
      <c r="F10" s="114"/>
      <c r="G10" s="114"/>
      <c r="H10" s="114"/>
      <c r="I10" s="114"/>
    </row>
    <row r="11" spans="2:11">
      <c r="D11" s="114"/>
      <c r="E11" s="114"/>
      <c r="F11" s="114"/>
      <c r="G11" s="114"/>
      <c r="H11" s="114"/>
      <c r="I11" s="114"/>
    </row>
    <row r="12" spans="2:11">
      <c r="D12" s="115"/>
      <c r="E12" s="115"/>
      <c r="F12" s="115"/>
      <c r="G12" s="115"/>
      <c r="H12" s="115"/>
      <c r="I12" s="115"/>
    </row>
    <row r="13" spans="2:11">
      <c r="D13" s="114"/>
      <c r="E13" s="114"/>
      <c r="F13" s="114"/>
      <c r="G13" s="114"/>
      <c r="H13" s="114"/>
      <c r="I13" s="114"/>
    </row>
    <row r="14" spans="2:11">
      <c r="D14" s="114"/>
      <c r="E14" s="114"/>
      <c r="F14" s="114"/>
      <c r="G14" s="114"/>
      <c r="H14" s="114"/>
      <c r="I14" s="114"/>
    </row>
    <row r="17" spans="11:11">
      <c r="K17" s="38" t="s">
        <v>110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zoomScaleNormal="100" workbookViewId="0">
      <selection activeCell="I19" sqref="I19"/>
    </sheetView>
  </sheetViews>
  <sheetFormatPr defaultRowHeight="14.4"/>
  <cols>
    <col min="1" max="1" width="3.33203125" style="19" customWidth="1"/>
    <col min="2" max="2" width="13.6640625" style="21" customWidth="1"/>
    <col min="3" max="21" width="7.33203125" style="21" customWidth="1"/>
  </cols>
  <sheetData>
    <row r="2" spans="1:22" s="12" customFormat="1" ht="36">
      <c r="A2" s="19"/>
      <c r="B2" s="129" t="s">
        <v>111</v>
      </c>
      <c r="C2" s="92">
        <v>1861</v>
      </c>
      <c r="D2" s="92">
        <v>1871</v>
      </c>
      <c r="E2" s="92">
        <v>1881</v>
      </c>
      <c r="F2" s="92"/>
      <c r="G2" s="92">
        <v>1901</v>
      </c>
      <c r="H2" s="92">
        <v>1911</v>
      </c>
      <c r="I2" s="92">
        <v>1921</v>
      </c>
      <c r="J2" s="92">
        <v>1931</v>
      </c>
      <c r="K2" s="92">
        <v>1936</v>
      </c>
      <c r="L2" s="92"/>
      <c r="M2" s="92">
        <v>1951</v>
      </c>
      <c r="N2" s="92">
        <v>1961</v>
      </c>
      <c r="O2" s="92">
        <v>1971</v>
      </c>
      <c r="P2" s="92">
        <v>1981</v>
      </c>
      <c r="Q2" s="92">
        <v>1991</v>
      </c>
      <c r="R2" s="92">
        <v>2001</v>
      </c>
      <c r="S2" s="92">
        <v>2011</v>
      </c>
      <c r="T2" s="92">
        <v>2021</v>
      </c>
      <c r="U2" s="92">
        <v>2024</v>
      </c>
    </row>
    <row r="3" spans="1:22">
      <c r="B3" s="31" t="s">
        <v>112</v>
      </c>
      <c r="C3" s="105">
        <v>100</v>
      </c>
      <c r="D3" s="105">
        <v>101.15512963121415</v>
      </c>
      <c r="E3" s="105">
        <v>107.9661161974844</v>
      </c>
      <c r="F3" s="105"/>
      <c r="G3" s="105">
        <v>131.14571746384874</v>
      </c>
      <c r="H3" s="105">
        <v>153.42688457260203</v>
      </c>
      <c r="I3" s="105">
        <v>182.03987336356636</v>
      </c>
      <c r="J3" s="105">
        <v>213.25404295370922</v>
      </c>
      <c r="K3" s="105">
        <v>240.57499786087106</v>
      </c>
      <c r="L3" s="105"/>
      <c r="M3" s="105">
        <v>291.37503208693414</v>
      </c>
      <c r="N3" s="105">
        <v>380.65371780610934</v>
      </c>
      <c r="O3" s="105">
        <v>419.72276888850854</v>
      </c>
      <c r="P3" s="105">
        <v>392.81252673911183</v>
      </c>
      <c r="Q3" s="105">
        <v>346.008385385471</v>
      </c>
      <c r="R3" s="105">
        <v>317.63497903653632</v>
      </c>
      <c r="S3" s="105">
        <v>317.73765722597756</v>
      </c>
      <c r="T3" s="105">
        <v>331.85590827415075</v>
      </c>
      <c r="U3" s="105">
        <v>333.83246342089501</v>
      </c>
    </row>
    <row r="4" spans="1:22">
      <c r="B4" s="31" t="s">
        <v>113</v>
      </c>
      <c r="C4" s="105">
        <v>100</v>
      </c>
      <c r="D4" s="105">
        <v>107.30623102236375</v>
      </c>
      <c r="E4" s="105">
        <v>110.0039163229288</v>
      </c>
      <c r="F4" s="105"/>
      <c r="G4" s="105">
        <v>121.74830758902004</v>
      </c>
      <c r="H4" s="105">
        <v>133.95299395258706</v>
      </c>
      <c r="I4" s="105">
        <v>145.67958375082014</v>
      </c>
      <c r="J4" s="105">
        <v>153.48781616678448</v>
      </c>
      <c r="K4" s="105">
        <v>155.52582992986223</v>
      </c>
      <c r="L4" s="105"/>
      <c r="M4" s="105">
        <v>162.93276639896646</v>
      </c>
      <c r="N4" s="105">
        <v>163.8818389424911</v>
      </c>
      <c r="O4" s="105">
        <v>170.71455091982725</v>
      </c>
      <c r="P4" s="105">
        <v>177.95974833810581</v>
      </c>
      <c r="Q4" s="105">
        <v>178.30051929424809</v>
      </c>
      <c r="R4" s="105">
        <v>183.69995880231724</v>
      </c>
      <c r="S4" s="105">
        <v>201.95307533072585</v>
      </c>
      <c r="T4" s="105">
        <v>205.33535422377969</v>
      </c>
      <c r="U4" s="105">
        <v>207.09973399520885</v>
      </c>
    </row>
    <row r="5" spans="1:22">
      <c r="V5" s="38"/>
    </row>
    <row r="7" spans="1:22">
      <c r="B7" s="31"/>
      <c r="C7" s="31">
        <v>1881</v>
      </c>
      <c r="D7" s="31"/>
      <c r="E7" s="31">
        <v>2024</v>
      </c>
      <c r="F7" s="31"/>
      <c r="I7" s="10" t="s">
        <v>247</v>
      </c>
      <c r="L7" s="104"/>
    </row>
    <row r="8" spans="1:22" ht="26.7" customHeight="1">
      <c r="B8" s="97" t="s">
        <v>114</v>
      </c>
      <c r="C8" s="22" t="s">
        <v>112</v>
      </c>
      <c r="D8" s="22" t="s">
        <v>113</v>
      </c>
      <c r="E8" s="22" t="s">
        <v>112</v>
      </c>
      <c r="F8" s="22" t="s">
        <v>113</v>
      </c>
      <c r="I8" s="228"/>
      <c r="J8" s="228"/>
    </row>
    <row r="9" spans="1:22" ht="34.950000000000003" customHeight="1">
      <c r="B9" s="103" t="s">
        <v>115</v>
      </c>
      <c r="C9" s="105"/>
      <c r="D9" s="105"/>
      <c r="E9" s="105"/>
      <c r="F9" s="105"/>
      <c r="H9" s="128"/>
      <c r="I9" s="128"/>
      <c r="J9" s="128"/>
      <c r="K9" s="128"/>
    </row>
    <row r="10" spans="1:22">
      <c r="B10" s="103" t="s">
        <v>116</v>
      </c>
      <c r="C10" s="105"/>
      <c r="D10" s="105"/>
      <c r="E10" s="105"/>
      <c r="F10" s="105"/>
      <c r="H10" s="127"/>
      <c r="I10" s="126"/>
      <c r="J10" s="126"/>
    </row>
    <row r="11" spans="1:22">
      <c r="B11" s="103" t="s">
        <v>117</v>
      </c>
      <c r="C11" s="105">
        <v>6.9463147135649033</v>
      </c>
      <c r="D11" s="105">
        <v>5.0850995356088999</v>
      </c>
      <c r="E11" s="105">
        <v>23.223828722725305</v>
      </c>
      <c r="F11" s="105">
        <v>25.083751918969448</v>
      </c>
      <c r="H11" s="127"/>
      <c r="I11" s="126"/>
      <c r="J11" s="126"/>
    </row>
    <row r="12" spans="1:22">
      <c r="B12" s="124"/>
      <c r="C12" s="125"/>
      <c r="D12" s="125"/>
      <c r="E12" s="126"/>
      <c r="F12" s="126"/>
      <c r="G12" s="126"/>
      <c r="H12" s="127"/>
      <c r="I12" s="126"/>
      <c r="J12" s="126"/>
    </row>
    <row r="13" spans="1:22">
      <c r="C13" s="125"/>
      <c r="D13" s="125"/>
      <c r="E13" s="126"/>
      <c r="F13" s="126"/>
      <c r="G13" s="126"/>
      <c r="H13" s="126"/>
      <c r="I13" s="126"/>
      <c r="J13" s="126"/>
    </row>
    <row r="18" spans="9:9">
      <c r="I18" s="18" t="s">
        <v>190</v>
      </c>
    </row>
    <row r="19" spans="9:9">
      <c r="I19" s="191" t="s">
        <v>238</v>
      </c>
    </row>
    <row r="21" spans="9:9">
      <c r="I21" s="17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topLeftCell="B1" zoomScaleNormal="100" workbookViewId="0">
      <selection activeCell="E9" sqref="E9"/>
    </sheetView>
  </sheetViews>
  <sheetFormatPr defaultRowHeight="14.4"/>
  <cols>
    <col min="1" max="1" width="3.33203125" style="19" customWidth="1"/>
    <col min="2" max="2" width="8.6640625" style="21"/>
    <col min="3" max="3" width="9.33203125" style="21" bestFit="1" customWidth="1"/>
    <col min="4" max="5" width="8.6640625" style="21"/>
  </cols>
  <sheetData>
    <row r="2" spans="2:12">
      <c r="B2" s="106"/>
      <c r="G2" s="10" t="s">
        <v>248</v>
      </c>
    </row>
    <row r="4" spans="2:12">
      <c r="B4" s="31"/>
      <c r="C4" s="31"/>
      <c r="D4" s="108" t="s">
        <v>118</v>
      </c>
      <c r="E4" s="108" t="s">
        <v>119</v>
      </c>
    </row>
    <row r="5" spans="2:12">
      <c r="B5" s="31">
        <v>1951</v>
      </c>
      <c r="C5" s="31" t="s">
        <v>112</v>
      </c>
      <c r="D5" s="109">
        <v>6.9127819831797863</v>
      </c>
      <c r="E5" s="109">
        <v>2.6961260826209932</v>
      </c>
      <c r="L5" s="7">
        <f>SUM(D5:E5)</f>
        <v>9.6089080658007795</v>
      </c>
    </row>
    <row r="6" spans="2:12">
      <c r="B6" s="31"/>
      <c r="C6" s="31" t="s">
        <v>113</v>
      </c>
      <c r="D6" s="109">
        <v>2.6928646873401219</v>
      </c>
      <c r="E6" s="109">
        <v>0.68706368722459699</v>
      </c>
      <c r="L6">
        <f t="shared" ref="L6:L10" si="0">SUM(D6:E6)</f>
        <v>3.3799283745647188</v>
      </c>
    </row>
    <row r="7" spans="2:12">
      <c r="B7" s="31">
        <v>1991</v>
      </c>
      <c r="C7" s="31" t="s">
        <v>112</v>
      </c>
      <c r="D7" s="109">
        <v>24.161958376329476</v>
      </c>
      <c r="E7" s="109">
        <v>9.6143629248955325</v>
      </c>
      <c r="L7">
        <f t="shared" si="0"/>
        <v>33.776321301225011</v>
      </c>
    </row>
    <row r="8" spans="2:12">
      <c r="B8" s="31"/>
      <c r="C8" s="31" t="s">
        <v>113</v>
      </c>
      <c r="D8" s="109">
        <v>19.658426693188996</v>
      </c>
      <c r="E8" s="109">
        <v>3.5358937629331364</v>
      </c>
      <c r="L8">
        <f t="shared" si="0"/>
        <v>23.194320456122131</v>
      </c>
    </row>
    <row r="9" spans="2:12">
      <c r="B9" s="31">
        <v>2024</v>
      </c>
      <c r="C9" s="31" t="s">
        <v>112</v>
      </c>
      <c r="D9" s="109">
        <v>34.299999999999997</v>
      </c>
      <c r="E9" s="109">
        <v>33.1</v>
      </c>
      <c r="L9">
        <f t="shared" si="0"/>
        <v>67.400000000000006</v>
      </c>
    </row>
    <row r="10" spans="2:12">
      <c r="B10" s="31"/>
      <c r="C10" s="31" t="s">
        <v>113</v>
      </c>
      <c r="D10" s="109">
        <v>38.6</v>
      </c>
      <c r="E10" s="109">
        <v>16.5</v>
      </c>
      <c r="L10">
        <f t="shared" si="0"/>
        <v>55.1</v>
      </c>
    </row>
    <row r="13" spans="2:12">
      <c r="D13" s="107"/>
    </row>
    <row r="14" spans="2:12">
      <c r="D14" s="107"/>
    </row>
    <row r="15" spans="2:12">
      <c r="D15" s="107"/>
    </row>
    <row r="16" spans="2:12">
      <c r="D16" s="107"/>
      <c r="G16" s="38" t="s">
        <v>14</v>
      </c>
    </row>
    <row r="17" spans="4:7">
      <c r="D17" s="107"/>
      <c r="G17" s="191" t="s">
        <v>198</v>
      </c>
    </row>
    <row r="18" spans="4:7">
      <c r="D18" s="107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2"/>
  <sheetViews>
    <sheetView zoomScale="102" zoomScaleNormal="102" workbookViewId="0">
      <selection activeCell="K21" sqref="K21"/>
    </sheetView>
  </sheetViews>
  <sheetFormatPr defaultRowHeight="14.4"/>
  <cols>
    <col min="1" max="1" width="3.33203125" style="19" customWidth="1"/>
    <col min="2" max="2" width="8.6640625" style="21"/>
    <col min="3" max="3" width="9.33203125" style="21" bestFit="1" customWidth="1"/>
    <col min="4" max="7" width="8.6640625" style="21"/>
  </cols>
  <sheetData>
    <row r="2" spans="2:9">
      <c r="B2" s="104" t="s">
        <v>120</v>
      </c>
      <c r="I2" s="10" t="s">
        <v>249</v>
      </c>
    </row>
    <row r="4" spans="2:9">
      <c r="B4" s="31"/>
      <c r="C4" s="31"/>
      <c r="D4" s="48" t="s">
        <v>81</v>
      </c>
      <c r="E4" s="48" t="s">
        <v>82</v>
      </c>
      <c r="F4" s="48" t="s">
        <v>83</v>
      </c>
    </row>
    <row r="5" spans="2:9">
      <c r="B5" s="31">
        <v>1951</v>
      </c>
      <c r="C5" s="31" t="s">
        <v>112</v>
      </c>
      <c r="D5" s="35">
        <v>80.58</v>
      </c>
      <c r="E5" s="35">
        <v>30.21</v>
      </c>
      <c r="F5" s="35">
        <v>53.72</v>
      </c>
    </row>
    <row r="6" spans="2:9">
      <c r="B6" s="31"/>
      <c r="C6" s="31" t="s">
        <v>113</v>
      </c>
      <c r="D6" s="35">
        <v>89.14</v>
      </c>
      <c r="E6" s="35">
        <v>33.43</v>
      </c>
      <c r="F6" s="35">
        <v>61.2</v>
      </c>
    </row>
    <row r="7" spans="2:9">
      <c r="B7" s="31" t="s">
        <v>79</v>
      </c>
      <c r="C7" s="31"/>
      <c r="D7" s="31"/>
      <c r="E7" s="31"/>
      <c r="F7" s="31"/>
    </row>
    <row r="8" spans="2:9">
      <c r="B8" s="31">
        <v>2024</v>
      </c>
      <c r="C8" s="31" t="s">
        <v>112</v>
      </c>
      <c r="D8" s="35">
        <v>75.12</v>
      </c>
      <c r="E8" s="35">
        <v>68.150000000000006</v>
      </c>
      <c r="F8" s="35">
        <v>71.62</v>
      </c>
    </row>
    <row r="9" spans="2:9">
      <c r="B9" s="31"/>
      <c r="C9" s="31" t="s">
        <v>113</v>
      </c>
      <c r="D9" s="35">
        <v>75.099999999999994</v>
      </c>
      <c r="E9" s="35">
        <v>64.12</v>
      </c>
      <c r="F9" s="35">
        <v>69.680000000000007</v>
      </c>
    </row>
    <row r="15" spans="2:9">
      <c r="B15" s="104" t="s">
        <v>121</v>
      </c>
      <c r="I15" s="38" t="s">
        <v>122</v>
      </c>
    </row>
    <row r="16" spans="2:9">
      <c r="I16" s="192" t="s">
        <v>191</v>
      </c>
    </row>
    <row r="18" spans="2:7">
      <c r="B18" s="31"/>
      <c r="C18" s="31">
        <v>1951</v>
      </c>
      <c r="D18" s="31"/>
      <c r="E18" s="31" t="s">
        <v>79</v>
      </c>
      <c r="F18" s="64">
        <v>2024</v>
      </c>
      <c r="G18" s="31"/>
    </row>
    <row r="19" spans="2:7">
      <c r="B19" s="31"/>
      <c r="C19" s="31" t="s">
        <v>112</v>
      </c>
      <c r="D19" s="31" t="s">
        <v>113</v>
      </c>
      <c r="E19" s="31"/>
      <c r="F19" s="31" t="s">
        <v>112</v>
      </c>
      <c r="G19" s="31" t="s">
        <v>113</v>
      </c>
    </row>
    <row r="20" spans="2:7">
      <c r="B20" s="103" t="s">
        <v>123</v>
      </c>
      <c r="C20" s="109">
        <v>4.8</v>
      </c>
      <c r="D20" s="109">
        <v>56.4</v>
      </c>
      <c r="E20" s="109"/>
      <c r="F20" s="109">
        <v>0.28593600694947152</v>
      </c>
      <c r="G20" s="109">
        <v>2.9334408399886125</v>
      </c>
    </row>
    <row r="21" spans="2:7">
      <c r="B21" s="103" t="s">
        <v>124</v>
      </c>
      <c r="C21" s="109">
        <v>41.2</v>
      </c>
      <c r="D21" s="109">
        <v>23.6</v>
      </c>
      <c r="E21" s="109"/>
      <c r="F21" s="109">
        <v>15.955876646879975</v>
      </c>
      <c r="G21" s="109">
        <v>29.863805686599232</v>
      </c>
    </row>
    <row r="22" spans="2:7">
      <c r="B22" s="103" t="s">
        <v>99</v>
      </c>
      <c r="C22" s="109">
        <v>54</v>
      </c>
      <c r="D22" s="109">
        <v>20</v>
      </c>
      <c r="E22" s="109"/>
      <c r="F22" s="109">
        <v>83.758187346170558</v>
      </c>
      <c r="G22" s="109">
        <v>67.202753473412159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/>
  </sheetViews>
  <sheetFormatPr defaultRowHeight="14.4"/>
  <cols>
    <col min="1" max="1" width="3.33203125" style="8" customWidth="1"/>
    <col min="2" max="2" width="6.33203125" style="21" customWidth="1"/>
    <col min="3" max="5" width="9.6640625" style="21" customWidth="1"/>
  </cols>
  <sheetData>
    <row r="1" spans="2:12">
      <c r="B1" s="30"/>
      <c r="C1" s="30"/>
      <c r="D1" s="30"/>
    </row>
    <row r="2" spans="2:12">
      <c r="B2" s="133"/>
      <c r="C2" s="134" t="s">
        <v>115</v>
      </c>
      <c r="D2" s="134" t="s">
        <v>116</v>
      </c>
      <c r="E2" s="134" t="s">
        <v>117</v>
      </c>
      <c r="G2" s="55" t="s">
        <v>252</v>
      </c>
    </row>
    <row r="3" spans="2:12">
      <c r="B3" s="135">
        <v>1881</v>
      </c>
      <c r="C3" s="136">
        <v>675797</v>
      </c>
      <c r="D3" s="34">
        <v>1394272</v>
      </c>
      <c r="E3" s="133">
        <v>113322</v>
      </c>
    </row>
    <row r="4" spans="2:12">
      <c r="B4" s="135">
        <v>1901</v>
      </c>
      <c r="C4" s="136">
        <v>822987</v>
      </c>
      <c r="D4" s="34">
        <v>1465858</v>
      </c>
      <c r="E4" s="133">
        <v>154884</v>
      </c>
      <c r="L4" s="137"/>
    </row>
    <row r="5" spans="2:12">
      <c r="B5" s="135">
        <v>1911</v>
      </c>
      <c r="C5" s="136">
        <v>917177</v>
      </c>
      <c r="D5" s="34">
        <v>1584984</v>
      </c>
      <c r="E5" s="133">
        <v>175725</v>
      </c>
      <c r="L5" s="138"/>
    </row>
    <row r="6" spans="2:12">
      <c r="B6" s="135">
        <v>1921</v>
      </c>
      <c r="C6" s="36">
        <v>953924</v>
      </c>
      <c r="D6" s="36">
        <v>1799403</v>
      </c>
      <c r="E6" s="133">
        <v>192547</v>
      </c>
      <c r="L6" s="139"/>
    </row>
    <row r="7" spans="2:12">
      <c r="B7" s="135">
        <v>1931</v>
      </c>
      <c r="C7" s="136">
        <v>941989</v>
      </c>
      <c r="D7" s="34">
        <v>2041584</v>
      </c>
      <c r="E7" s="133">
        <v>234332</v>
      </c>
      <c r="L7" s="138"/>
    </row>
    <row r="8" spans="2:12">
      <c r="B8" s="135">
        <v>1936</v>
      </c>
      <c r="C8" s="136">
        <v>970108</v>
      </c>
      <c r="D8" s="34">
        <v>2117517</v>
      </c>
      <c r="E8" s="133">
        <v>251317</v>
      </c>
      <c r="L8" s="138"/>
    </row>
    <row r="9" spans="2:12">
      <c r="B9" s="135">
        <v>1951</v>
      </c>
      <c r="C9" s="136">
        <v>744004</v>
      </c>
      <c r="D9" s="34">
        <v>2491812</v>
      </c>
      <c r="E9" s="133">
        <v>308524</v>
      </c>
      <c r="L9" s="138"/>
    </row>
    <row r="10" spans="2:12">
      <c r="B10" s="140">
        <v>1961</v>
      </c>
      <c r="C10" s="136">
        <v>665532</v>
      </c>
      <c r="D10" s="34">
        <v>2609012</v>
      </c>
      <c r="E10" s="133">
        <v>392136</v>
      </c>
      <c r="L10" s="138"/>
    </row>
    <row r="11" spans="2:12">
      <c r="B11" s="140">
        <v>1971</v>
      </c>
      <c r="C11" s="136">
        <v>763630</v>
      </c>
      <c r="D11" s="34">
        <v>2582922</v>
      </c>
      <c r="E11" s="133">
        <v>500203</v>
      </c>
      <c r="L11" s="139"/>
    </row>
    <row r="12" spans="2:12">
      <c r="B12" s="135">
        <v>1981</v>
      </c>
      <c r="C12" s="141">
        <v>671248</v>
      </c>
      <c r="D12" s="36">
        <v>2642918</v>
      </c>
      <c r="E12" s="133">
        <v>643347</v>
      </c>
    </row>
    <row r="13" spans="2:12">
      <c r="B13" s="140">
        <v>1991</v>
      </c>
      <c r="C13" s="136">
        <v>447887</v>
      </c>
      <c r="D13" s="34">
        <v>2696110</v>
      </c>
      <c r="E13" s="133">
        <v>765515</v>
      </c>
    </row>
    <row r="14" spans="2:12">
      <c r="B14" s="140">
        <v>2001</v>
      </c>
      <c r="C14" s="136">
        <v>462791</v>
      </c>
      <c r="D14" s="34">
        <v>2627679</v>
      </c>
      <c r="E14" s="133">
        <v>892876</v>
      </c>
    </row>
    <row r="15" spans="2:12">
      <c r="B15" s="140">
        <v>2011</v>
      </c>
      <c r="C15" s="136">
        <v>582105</v>
      </c>
      <c r="D15" s="34">
        <v>2763599</v>
      </c>
      <c r="E15" s="133">
        <v>996431</v>
      </c>
      <c r="G15" s="18" t="s">
        <v>14</v>
      </c>
    </row>
    <row r="16" spans="2:12">
      <c r="B16" s="140">
        <v>2021</v>
      </c>
      <c r="C16" s="136">
        <v>556711</v>
      </c>
      <c r="D16" s="34">
        <v>2790283</v>
      </c>
      <c r="E16" s="133">
        <v>1078372</v>
      </c>
      <c r="G16" s="17"/>
    </row>
    <row r="17" spans="2:19">
      <c r="B17" s="140">
        <v>2024</v>
      </c>
      <c r="C17" s="136">
        <v>526663</v>
      </c>
      <c r="D17" s="34">
        <v>2823355</v>
      </c>
      <c r="E17" s="133">
        <v>1111980</v>
      </c>
    </row>
    <row r="21" spans="2:19">
      <c r="C21"/>
      <c r="D21"/>
      <c r="E21"/>
    </row>
    <row r="22" spans="2:19">
      <c r="C22"/>
      <c r="D22" s="138"/>
      <c r="E22" s="138"/>
      <c r="F22" s="138"/>
      <c r="G22" s="138"/>
      <c r="H22" s="138"/>
      <c r="I22" s="138"/>
      <c r="J22" s="139"/>
      <c r="R22" s="142"/>
      <c r="S22" s="142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opLeftCell="A19" workbookViewId="0">
      <selection activeCell="S26" sqref="S26"/>
    </sheetView>
  </sheetViews>
  <sheetFormatPr defaultRowHeight="14.4"/>
  <cols>
    <col min="2" max="2" width="9.6640625" bestFit="1" customWidth="1"/>
    <col min="3" max="3" width="9.33203125" bestFit="1" customWidth="1"/>
    <col min="10" max="10" width="9.6640625" bestFit="1" customWidth="1"/>
    <col min="11" max="11" width="9.33203125" bestFit="1" customWidth="1"/>
  </cols>
  <sheetData>
    <row r="1" spans="1:26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26">
      <c r="A2" s="21" t="s">
        <v>18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5" t="s">
        <v>253</v>
      </c>
    </row>
    <row r="3" spans="1:26">
      <c r="A3" s="31"/>
      <c r="B3" s="31" t="s">
        <v>127</v>
      </c>
      <c r="C3" s="31" t="s">
        <v>128</v>
      </c>
      <c r="D3" s="31" t="s">
        <v>129</v>
      </c>
      <c r="E3" s="21"/>
      <c r="F3" s="31" t="s">
        <v>127</v>
      </c>
      <c r="G3" s="31" t="s">
        <v>128</v>
      </c>
      <c r="H3" s="31" t="s">
        <v>129</v>
      </c>
      <c r="I3" s="21"/>
      <c r="J3" s="31" t="s">
        <v>127</v>
      </c>
      <c r="K3" s="31" t="s">
        <v>128</v>
      </c>
      <c r="L3" s="31" t="s">
        <v>129</v>
      </c>
    </row>
    <row r="4" spans="1:26">
      <c r="A4" s="31" t="s">
        <v>130</v>
      </c>
      <c r="B4" s="154">
        <v>127710</v>
      </c>
      <c r="C4" s="154">
        <v>123382</v>
      </c>
      <c r="D4" s="154">
        <v>251092</v>
      </c>
      <c r="E4" s="21"/>
      <c r="F4" s="31">
        <v>132525</v>
      </c>
      <c r="G4" s="31">
        <v>126662</v>
      </c>
      <c r="H4" s="31">
        <v>259187</v>
      </c>
      <c r="I4" s="21"/>
      <c r="J4" s="155">
        <v>76781</v>
      </c>
      <c r="K4" s="155">
        <v>72367</v>
      </c>
      <c r="L4" s="155">
        <v>149148</v>
      </c>
    </row>
    <row r="5" spans="1:26">
      <c r="A5" s="31" t="s">
        <v>131</v>
      </c>
      <c r="B5" s="154">
        <v>113077</v>
      </c>
      <c r="C5" s="154">
        <v>109422</v>
      </c>
      <c r="D5" s="154">
        <v>222499</v>
      </c>
      <c r="E5" s="21"/>
      <c r="F5" s="31">
        <v>128472</v>
      </c>
      <c r="G5" s="31">
        <v>122861</v>
      </c>
      <c r="H5" s="31">
        <v>251333</v>
      </c>
      <c r="I5" s="21"/>
      <c r="J5" s="155">
        <v>90329</v>
      </c>
      <c r="K5" s="155">
        <v>84940</v>
      </c>
      <c r="L5" s="155">
        <v>175269</v>
      </c>
      <c r="P5" s="156" t="s">
        <v>132</v>
      </c>
      <c r="U5" s="156" t="s">
        <v>133</v>
      </c>
      <c r="Z5" s="156" t="s">
        <v>134</v>
      </c>
    </row>
    <row r="6" spans="1:26">
      <c r="A6" s="31" t="s">
        <v>135</v>
      </c>
      <c r="B6" s="154">
        <v>103124</v>
      </c>
      <c r="C6" s="154">
        <v>99082</v>
      </c>
      <c r="D6" s="154">
        <v>202206</v>
      </c>
      <c r="E6" s="21"/>
      <c r="F6" s="31">
        <v>146390</v>
      </c>
      <c r="G6" s="31">
        <v>142111</v>
      </c>
      <c r="H6" s="31">
        <v>288501</v>
      </c>
      <c r="I6" s="21"/>
      <c r="J6" s="155">
        <v>104087</v>
      </c>
      <c r="K6" s="155">
        <v>98159</v>
      </c>
      <c r="L6" s="155">
        <v>202246</v>
      </c>
    </row>
    <row r="7" spans="1:26">
      <c r="A7" s="31" t="s">
        <v>136</v>
      </c>
      <c r="B7" s="154">
        <v>103622</v>
      </c>
      <c r="C7" s="154">
        <v>106500</v>
      </c>
      <c r="D7" s="154">
        <v>210122</v>
      </c>
      <c r="E7" s="21"/>
      <c r="F7" s="31">
        <v>142910</v>
      </c>
      <c r="G7" s="31">
        <v>138493</v>
      </c>
      <c r="H7" s="31">
        <v>281403</v>
      </c>
      <c r="I7" s="21"/>
      <c r="J7" s="155">
        <v>112722</v>
      </c>
      <c r="K7" s="155">
        <v>103402</v>
      </c>
      <c r="L7" s="155">
        <v>216124</v>
      </c>
    </row>
    <row r="8" spans="1:26">
      <c r="A8" s="31" t="s">
        <v>137</v>
      </c>
      <c r="B8" s="154">
        <v>96176</v>
      </c>
      <c r="C8" s="154">
        <v>94420</v>
      </c>
      <c r="D8" s="154">
        <v>190596</v>
      </c>
      <c r="E8" s="21"/>
      <c r="F8" s="31">
        <v>153379</v>
      </c>
      <c r="G8" s="31">
        <v>147139</v>
      </c>
      <c r="H8" s="31">
        <v>300518</v>
      </c>
      <c r="I8" s="21"/>
      <c r="J8" s="155">
        <v>114907</v>
      </c>
      <c r="K8" s="155">
        <v>102067</v>
      </c>
      <c r="L8" s="155">
        <v>216974</v>
      </c>
    </row>
    <row r="9" spans="1:26">
      <c r="A9" s="31" t="s">
        <v>138</v>
      </c>
      <c r="B9" s="154">
        <v>77794</v>
      </c>
      <c r="C9" s="154">
        <v>79530</v>
      </c>
      <c r="D9" s="154">
        <v>157324</v>
      </c>
      <c r="E9" s="21"/>
      <c r="F9" s="31">
        <v>156832</v>
      </c>
      <c r="G9" s="31">
        <v>158024</v>
      </c>
      <c r="H9" s="31">
        <v>314856</v>
      </c>
      <c r="I9" s="21"/>
      <c r="J9" s="155">
        <v>121865</v>
      </c>
      <c r="K9" s="155">
        <v>108098</v>
      </c>
      <c r="L9" s="155">
        <v>229963</v>
      </c>
    </row>
    <row r="10" spans="1:26">
      <c r="A10" s="31" t="s">
        <v>139</v>
      </c>
      <c r="B10" s="154">
        <v>77179</v>
      </c>
      <c r="C10" s="154">
        <v>76039</v>
      </c>
      <c r="D10" s="154">
        <v>153218</v>
      </c>
      <c r="E10" s="21"/>
      <c r="F10" s="31">
        <v>115799</v>
      </c>
      <c r="G10" s="31">
        <v>118638</v>
      </c>
      <c r="H10" s="31">
        <v>234437</v>
      </c>
      <c r="I10" s="21"/>
      <c r="J10" s="155">
        <v>127326</v>
      </c>
      <c r="K10" s="155">
        <v>118676</v>
      </c>
      <c r="L10" s="155">
        <v>246002</v>
      </c>
    </row>
    <row r="11" spans="1:26">
      <c r="A11" s="31" t="s">
        <v>140</v>
      </c>
      <c r="B11" s="154">
        <v>73092</v>
      </c>
      <c r="C11" s="154">
        <v>70800</v>
      </c>
      <c r="D11" s="154">
        <v>143892</v>
      </c>
      <c r="E11" s="21"/>
      <c r="F11" s="31">
        <v>141770</v>
      </c>
      <c r="G11" s="31">
        <v>144314</v>
      </c>
      <c r="H11" s="31">
        <v>286084</v>
      </c>
      <c r="I11" s="21"/>
      <c r="J11" s="155">
        <v>127525</v>
      </c>
      <c r="K11" s="155">
        <v>124550</v>
      </c>
      <c r="L11" s="155">
        <v>252075</v>
      </c>
    </row>
    <row r="12" spans="1:26">
      <c r="A12" s="31" t="s">
        <v>141</v>
      </c>
      <c r="B12" s="154">
        <v>69263</v>
      </c>
      <c r="C12" s="154">
        <v>65649</v>
      </c>
      <c r="D12" s="154">
        <v>134912</v>
      </c>
      <c r="E12" s="21"/>
      <c r="F12" s="31">
        <v>136652</v>
      </c>
      <c r="G12" s="31">
        <v>136248</v>
      </c>
      <c r="H12" s="31">
        <v>272900</v>
      </c>
      <c r="I12" s="21"/>
      <c r="J12" s="155">
        <v>136601</v>
      </c>
      <c r="K12" s="155">
        <v>135912</v>
      </c>
      <c r="L12" s="155">
        <v>272513</v>
      </c>
    </row>
    <row r="13" spans="1:26">
      <c r="A13" s="31" t="s">
        <v>142</v>
      </c>
      <c r="B13" s="154">
        <v>60263</v>
      </c>
      <c r="C13" s="154">
        <v>55674</v>
      </c>
      <c r="D13" s="154">
        <v>115937</v>
      </c>
      <c r="E13" s="21"/>
      <c r="F13" s="31">
        <v>112869</v>
      </c>
      <c r="G13" s="31">
        <v>114556</v>
      </c>
      <c r="H13" s="31">
        <v>227425</v>
      </c>
      <c r="I13" s="21"/>
      <c r="J13" s="155">
        <v>162521</v>
      </c>
      <c r="K13" s="155">
        <v>163360</v>
      </c>
      <c r="L13" s="155">
        <v>325881</v>
      </c>
    </row>
    <row r="14" spans="1:26">
      <c r="A14" s="31" t="s">
        <v>143</v>
      </c>
      <c r="B14" s="154">
        <v>58111</v>
      </c>
      <c r="C14" s="154">
        <v>53612</v>
      </c>
      <c r="D14" s="154">
        <v>111723</v>
      </c>
      <c r="E14" s="21"/>
      <c r="F14" s="31">
        <v>94527</v>
      </c>
      <c r="G14" s="31">
        <v>102131</v>
      </c>
      <c r="H14" s="31">
        <v>196658</v>
      </c>
      <c r="I14" s="21"/>
      <c r="J14" s="155">
        <v>184788</v>
      </c>
      <c r="K14" s="155">
        <v>185920</v>
      </c>
      <c r="L14" s="155">
        <v>370708</v>
      </c>
    </row>
    <row r="15" spans="1:26">
      <c r="A15" s="31" t="s">
        <v>144</v>
      </c>
      <c r="B15" s="154">
        <v>48016</v>
      </c>
      <c r="C15" s="154">
        <v>44723</v>
      </c>
      <c r="D15" s="154">
        <v>92739</v>
      </c>
      <c r="E15" s="21"/>
      <c r="F15" s="31">
        <v>79343</v>
      </c>
      <c r="G15" s="31">
        <v>92910</v>
      </c>
      <c r="H15" s="31">
        <v>172253</v>
      </c>
      <c r="I15" s="21"/>
      <c r="J15" s="155">
        <v>180237</v>
      </c>
      <c r="K15" s="155">
        <v>183334</v>
      </c>
      <c r="L15" s="155">
        <v>363571</v>
      </c>
    </row>
    <row r="16" spans="1:26">
      <c r="A16" s="31" t="s">
        <v>145</v>
      </c>
      <c r="B16" s="154">
        <v>43893</v>
      </c>
      <c r="C16" s="154">
        <v>39730</v>
      </c>
      <c r="D16" s="154">
        <v>83623</v>
      </c>
      <c r="E16" s="21"/>
      <c r="F16" s="31">
        <v>69367</v>
      </c>
      <c r="G16" s="31">
        <v>80894</v>
      </c>
      <c r="H16" s="31">
        <v>150261</v>
      </c>
      <c r="I16" s="21"/>
      <c r="J16" s="155">
        <v>160108</v>
      </c>
      <c r="K16" s="155">
        <v>169436</v>
      </c>
      <c r="L16" s="155">
        <v>329544</v>
      </c>
    </row>
    <row r="17" spans="1:15">
      <c r="A17" s="31" t="s">
        <v>146</v>
      </c>
      <c r="B17" s="154">
        <v>25552</v>
      </c>
      <c r="C17" s="154">
        <v>23482</v>
      </c>
      <c r="D17" s="154">
        <v>49034</v>
      </c>
      <c r="E17" s="21"/>
      <c r="F17" s="31">
        <v>57538</v>
      </c>
      <c r="G17" s="31">
        <v>66024</v>
      </c>
      <c r="H17" s="31">
        <v>123562</v>
      </c>
      <c r="I17" s="21"/>
      <c r="J17" s="155">
        <v>132444</v>
      </c>
      <c r="K17" s="155">
        <v>144712</v>
      </c>
      <c r="L17" s="155">
        <v>277156</v>
      </c>
    </row>
    <row r="18" spans="1:15">
      <c r="A18" s="31" t="s">
        <v>147</v>
      </c>
      <c r="B18" s="154">
        <v>19002</v>
      </c>
      <c r="C18" s="154">
        <v>17215</v>
      </c>
      <c r="D18" s="154">
        <v>36217</v>
      </c>
      <c r="E18" s="21"/>
      <c r="F18" s="31">
        <v>40045</v>
      </c>
      <c r="G18" s="31">
        <v>46231</v>
      </c>
      <c r="H18" s="31">
        <v>86276</v>
      </c>
      <c r="I18" s="21"/>
      <c r="J18" s="155">
        <v>110006</v>
      </c>
      <c r="K18" s="155">
        <v>126998</v>
      </c>
      <c r="L18" s="155">
        <v>237004</v>
      </c>
      <c r="O18" s="18" t="s">
        <v>14</v>
      </c>
    </row>
    <row r="19" spans="1:15">
      <c r="A19" s="31" t="s">
        <v>148</v>
      </c>
      <c r="B19" s="154">
        <v>9928</v>
      </c>
      <c r="C19" s="154">
        <v>8784</v>
      </c>
      <c r="D19" s="154">
        <v>18712</v>
      </c>
      <c r="E19" s="21"/>
      <c r="F19" s="31">
        <v>25989</v>
      </c>
      <c r="G19" s="31">
        <v>30777</v>
      </c>
      <c r="H19" s="31">
        <v>56766</v>
      </c>
      <c r="I19" s="21"/>
      <c r="J19" s="155">
        <v>103099</v>
      </c>
      <c r="K19" s="155">
        <v>122992</v>
      </c>
      <c r="L19" s="155">
        <v>226091</v>
      </c>
    </row>
    <row r="20" spans="1:15">
      <c r="A20" s="31" t="s">
        <v>149</v>
      </c>
      <c r="B20" s="154">
        <v>3616</v>
      </c>
      <c r="C20" s="154">
        <v>3343</v>
      </c>
      <c r="D20" s="154">
        <v>6959</v>
      </c>
      <c r="E20" s="21"/>
      <c r="F20" s="31">
        <v>12269</v>
      </c>
      <c r="G20" s="31">
        <v>15936</v>
      </c>
      <c r="H20" s="31">
        <v>28205</v>
      </c>
      <c r="I20" s="21"/>
      <c r="J20" s="155">
        <v>73745</v>
      </c>
      <c r="K20" s="155">
        <v>97374</v>
      </c>
      <c r="L20" s="155">
        <v>171119</v>
      </c>
    </row>
    <row r="21" spans="1:15">
      <c r="A21" s="31" t="s">
        <v>150</v>
      </c>
      <c r="B21" s="154">
        <v>973</v>
      </c>
      <c r="C21" s="154">
        <v>910</v>
      </c>
      <c r="D21" s="154">
        <v>1883</v>
      </c>
      <c r="E21" s="21"/>
      <c r="F21" s="31">
        <v>4485</v>
      </c>
      <c r="G21" s="31">
        <v>6721</v>
      </c>
      <c r="H21" s="31">
        <v>11206</v>
      </c>
      <c r="I21" s="21"/>
      <c r="J21" s="155">
        <v>49878</v>
      </c>
      <c r="K21" s="155">
        <v>76525</v>
      </c>
      <c r="L21" s="155">
        <v>126403</v>
      </c>
    </row>
    <row r="22" spans="1:15">
      <c r="A22" s="31" t="s">
        <v>151</v>
      </c>
      <c r="B22" s="154">
        <v>179</v>
      </c>
      <c r="C22" s="154">
        <v>254</v>
      </c>
      <c r="D22" s="154">
        <v>433</v>
      </c>
      <c r="E22" s="21"/>
      <c r="F22" s="31">
        <v>789</v>
      </c>
      <c r="G22" s="31">
        <v>1435</v>
      </c>
      <c r="H22" s="31">
        <v>2224</v>
      </c>
      <c r="I22" s="21"/>
      <c r="J22" s="155">
        <v>19010</v>
      </c>
      <c r="K22" s="155">
        <v>38361</v>
      </c>
      <c r="L22" s="155">
        <v>57371</v>
      </c>
    </row>
    <row r="23" spans="1:15">
      <c r="A23" s="31" t="s">
        <v>152</v>
      </c>
      <c r="B23" s="154">
        <v>34</v>
      </c>
      <c r="C23" s="154">
        <v>50</v>
      </c>
      <c r="D23" s="154">
        <v>84</v>
      </c>
      <c r="E23" s="21"/>
      <c r="F23" s="31">
        <v>76</v>
      </c>
      <c r="G23" s="31">
        <v>209</v>
      </c>
      <c r="H23" s="31">
        <v>285</v>
      </c>
      <c r="I23" s="21"/>
      <c r="J23" s="155">
        <v>3892</v>
      </c>
      <c r="K23" s="155">
        <v>12944</v>
      </c>
      <c r="L23" s="155">
        <v>16836</v>
      </c>
    </row>
    <row r="24" spans="1:15">
      <c r="A24" s="31"/>
      <c r="B24" s="154"/>
      <c r="C24" s="154"/>
      <c r="D24" s="154"/>
      <c r="E24" s="21"/>
      <c r="F24" s="21"/>
      <c r="G24" s="21"/>
      <c r="H24" s="21"/>
      <c r="I24" s="21"/>
      <c r="J24" s="21"/>
      <c r="K24" s="21"/>
      <c r="L24" s="21"/>
    </row>
    <row r="25" spans="1:15">
      <c r="A25" s="31" t="s">
        <v>153</v>
      </c>
      <c r="B25" s="154">
        <v>130</v>
      </c>
      <c r="C25" s="154">
        <v>56</v>
      </c>
      <c r="D25" s="154">
        <v>186</v>
      </c>
      <c r="E25" s="21"/>
      <c r="F25" s="21"/>
      <c r="G25" s="21"/>
      <c r="H25" s="21"/>
      <c r="I25" s="21"/>
      <c r="J25" s="21"/>
      <c r="K25" s="21"/>
      <c r="L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5">
      <c r="A30" s="31"/>
      <c r="B30" s="31" t="s">
        <v>127</v>
      </c>
      <c r="C30" s="31" t="s">
        <v>128</v>
      </c>
      <c r="D30" s="21"/>
      <c r="E30" s="31"/>
      <c r="F30" s="31" t="s">
        <v>127</v>
      </c>
      <c r="G30" s="31" t="s">
        <v>128</v>
      </c>
      <c r="H30" s="21"/>
      <c r="I30" s="31"/>
      <c r="J30" s="31" t="s">
        <v>127</v>
      </c>
      <c r="K30" s="31" t="s">
        <v>128</v>
      </c>
      <c r="L30" s="21"/>
    </row>
    <row r="31" spans="1:15">
      <c r="A31" s="31" t="s">
        <v>130</v>
      </c>
      <c r="B31" s="173">
        <f>-100*B4/SUM($B$4:$C$23)</f>
        <v>-5.8496568118889432</v>
      </c>
      <c r="C31" s="173">
        <f>100*C4/SUM($B$4:$C$23)</f>
        <v>5.6514161519417554</v>
      </c>
      <c r="D31" s="21"/>
      <c r="E31" s="31" t="s">
        <v>130</v>
      </c>
      <c r="F31" s="173">
        <f>-100*F4/SUM($F$4:$G$23)</f>
        <v>-3.7390600224583421</v>
      </c>
      <c r="G31" s="173">
        <f>100*G4/SUM($F$4:$G$23)</f>
        <v>3.5736413549490171</v>
      </c>
      <c r="H31" s="21"/>
      <c r="I31" s="31" t="s">
        <v>130</v>
      </c>
      <c r="J31" s="173">
        <f>-100*J4/SUM($J$4:$K$23)</f>
        <v>-1.7207762083264044</v>
      </c>
      <c r="K31" s="173">
        <f>100*K4/SUM($J$4:$K$23)</f>
        <v>1.6218519147700201</v>
      </c>
      <c r="L31" s="21"/>
    </row>
    <row r="32" spans="1:15">
      <c r="A32" s="31" t="s">
        <v>131</v>
      </c>
      <c r="B32" s="173">
        <f t="shared" ref="B32:B50" si="0">-100*B5/SUM($B$4:$C$23)</f>
        <v>-5.1794036748724928</v>
      </c>
      <c r="C32" s="173">
        <f t="shared" ref="C32:C50" si="1">100*C5/SUM($B$4:$C$23)</f>
        <v>5.0119892543302162</v>
      </c>
      <c r="D32" s="21"/>
      <c r="E32" s="31" t="s">
        <v>131</v>
      </c>
      <c r="F32" s="173">
        <f t="shared" ref="F32:F50" si="2">-100*F5/SUM($F$4:$G$23)</f>
        <v>-3.6247086904755186</v>
      </c>
      <c r="G32" s="173">
        <f t="shared" ref="G32:G50" si="3">100*G5/SUM($F$4:$G$23)</f>
        <v>3.4663999503433645</v>
      </c>
      <c r="H32" s="21"/>
      <c r="I32" s="31" t="s">
        <v>131</v>
      </c>
      <c r="J32" s="173">
        <f t="shared" ref="J32:J50" si="4">-100*J5/SUM($J$4:$K$23)</f>
        <v>-2.0244070033200372</v>
      </c>
      <c r="K32" s="173">
        <f>100*K5/SUM($J$4:$K$23)</f>
        <v>1.903631512161144</v>
      </c>
      <c r="L32" s="21"/>
    </row>
    <row r="33" spans="1:12">
      <c r="A33" s="31" t="s">
        <v>135</v>
      </c>
      <c r="B33" s="173">
        <f t="shared" si="0"/>
        <v>-4.7235142829005978</v>
      </c>
      <c r="C33" s="173">
        <f t="shared" si="1"/>
        <v>4.5383736295950223</v>
      </c>
      <c r="D33" s="21"/>
      <c r="E33" s="31" t="s">
        <v>135</v>
      </c>
      <c r="F33" s="173">
        <f t="shared" si="2"/>
        <v>-4.1302470981903543</v>
      </c>
      <c r="G33" s="173">
        <f t="shared" si="3"/>
        <v>4.0095194027661005</v>
      </c>
      <c r="H33" s="21"/>
      <c r="I33" s="31" t="s">
        <v>135</v>
      </c>
      <c r="J33" s="173">
        <f>-100*J6/SUM($J$4:$K$23)</f>
        <v>-2.33274421010498</v>
      </c>
      <c r="K33" s="173">
        <f t="shared" ref="K33:K50" si="5">100*K6/SUM($J$4:$K$23)</f>
        <v>2.1998889286817249</v>
      </c>
      <c r="L33" s="21"/>
    </row>
    <row r="34" spans="1:12">
      <c r="A34" s="31" t="s">
        <v>136</v>
      </c>
      <c r="B34" s="173">
        <f t="shared" si="0"/>
        <v>-4.7463247839758518</v>
      </c>
      <c r="C34" s="173">
        <f t="shared" si="1"/>
        <v>4.8781493263344489</v>
      </c>
      <c r="D34" s="21"/>
      <c r="E34" s="31" t="s">
        <v>136</v>
      </c>
      <c r="F34" s="173">
        <f t="shared" si="2"/>
        <v>-4.0320623867913348</v>
      </c>
      <c r="G34" s="173">
        <f t="shared" si="3"/>
        <v>3.9074411597081542</v>
      </c>
      <c r="H34" s="21"/>
      <c r="I34" s="31" t="s">
        <v>136</v>
      </c>
      <c r="J34" s="173">
        <f t="shared" si="4"/>
        <v>-2.5262673806666878</v>
      </c>
      <c r="K34" s="173">
        <f t="shared" si="5"/>
        <v>2.3173923430714223</v>
      </c>
      <c r="L34" s="21"/>
    </row>
    <row r="35" spans="1:12">
      <c r="A35" s="31" t="s">
        <v>137</v>
      </c>
      <c r="B35" s="173">
        <f t="shared" si="0"/>
        <v>-4.4052665691036799</v>
      </c>
      <c r="C35" s="173">
        <f t="shared" si="1"/>
        <v>4.3248343604929449</v>
      </c>
      <c r="D35" s="21"/>
      <c r="E35" s="31" t="s">
        <v>137</v>
      </c>
      <c r="F35" s="173">
        <f t="shared" si="2"/>
        <v>-4.3274347269167182</v>
      </c>
      <c r="G35" s="173">
        <f t="shared" si="3"/>
        <v>4.151379382339166</v>
      </c>
      <c r="H35" s="21"/>
      <c r="I35" s="31" t="s">
        <v>137</v>
      </c>
      <c r="J35" s="173">
        <f t="shared" si="4"/>
        <v>-2.5752364747810286</v>
      </c>
      <c r="K35" s="173">
        <f t="shared" si="5"/>
        <v>2.2874730109695252</v>
      </c>
      <c r="L35" s="21"/>
    </row>
    <row r="36" spans="1:12">
      <c r="A36" s="31" t="s">
        <v>138</v>
      </c>
      <c r="B36" s="173">
        <f t="shared" si="0"/>
        <v>-3.5632934149564517</v>
      </c>
      <c r="C36" s="173">
        <f t="shared" si="1"/>
        <v>3.6428095391866546</v>
      </c>
      <c r="D36" s="21"/>
      <c r="E36" s="31" t="s">
        <v>138</v>
      </c>
      <c r="F36" s="173">
        <f t="shared" si="2"/>
        <v>-4.424857660382469</v>
      </c>
      <c r="G36" s="173">
        <f t="shared" si="3"/>
        <v>4.4584887454363855</v>
      </c>
      <c r="H36" s="21"/>
      <c r="I36" s="31" t="s">
        <v>138</v>
      </c>
      <c r="J36" s="173">
        <f t="shared" si="4"/>
        <v>-2.731175585466421</v>
      </c>
      <c r="K36" s="173">
        <f t="shared" si="5"/>
        <v>2.4226366753189938</v>
      </c>
      <c r="L36" s="21"/>
    </row>
    <row r="37" spans="1:12">
      <c r="A37" s="31" t="s">
        <v>139</v>
      </c>
      <c r="B37" s="173">
        <f t="shared" si="0"/>
        <v>-3.5351238202550839</v>
      </c>
      <c r="C37" s="173">
        <f t="shared" si="1"/>
        <v>3.4829070105647433</v>
      </c>
      <c r="D37" s="21"/>
      <c r="E37" s="31" t="s">
        <v>139</v>
      </c>
      <c r="F37" s="173">
        <f t="shared" si="2"/>
        <v>-3.2671526997974234</v>
      </c>
      <c r="G37" s="173">
        <f t="shared" si="3"/>
        <v>3.3472522387807038</v>
      </c>
      <c r="H37" s="21"/>
      <c r="I37" s="31" t="s">
        <v>139</v>
      </c>
      <c r="J37" s="173">
        <f t="shared" si="4"/>
        <v>-2.8535647035251919</v>
      </c>
      <c r="K37" s="173">
        <f t="shared" si="5"/>
        <v>2.6597053606926764</v>
      </c>
      <c r="L37" s="21"/>
    </row>
    <row r="38" spans="1:12">
      <c r="A38" s="31" t="s">
        <v>140</v>
      </c>
      <c r="B38" s="173">
        <f t="shared" si="0"/>
        <v>-3.3479219770933102</v>
      </c>
      <c r="C38" s="173">
        <f t="shared" si="1"/>
        <v>3.2429387070843094</v>
      </c>
      <c r="D38" s="21"/>
      <c r="E38" s="31" t="s">
        <v>140</v>
      </c>
      <c r="F38" s="173">
        <f t="shared" si="2"/>
        <v>-3.9998984296088977</v>
      </c>
      <c r="G38" s="173">
        <f t="shared" si="3"/>
        <v>4.0716748393212843</v>
      </c>
      <c r="H38" s="21"/>
      <c r="I38" s="31" t="s">
        <v>140</v>
      </c>
      <c r="J38" s="173">
        <f t="shared" si="4"/>
        <v>-2.8580245889845761</v>
      </c>
      <c r="K38" s="173">
        <f t="shared" si="5"/>
        <v>2.791350421941023</v>
      </c>
      <c r="L38" s="21"/>
    </row>
    <row r="39" spans="1:12">
      <c r="A39" s="31" t="s">
        <v>141</v>
      </c>
      <c r="B39" s="173">
        <f t="shared" si="0"/>
        <v>-3.1725376224404029</v>
      </c>
      <c r="C39" s="173">
        <f t="shared" si="1"/>
        <v>3.0070011748782179</v>
      </c>
      <c r="D39" s="21"/>
      <c r="E39" s="31" t="s">
        <v>141</v>
      </c>
      <c r="F39" s="173">
        <f t="shared" si="2"/>
        <v>-3.8554991902582709</v>
      </c>
      <c r="G39" s="173">
        <f t="shared" si="3"/>
        <v>3.8441007352567755</v>
      </c>
      <c r="H39" s="21"/>
      <c r="I39" s="31" t="s">
        <v>141</v>
      </c>
      <c r="J39" s="173">
        <f t="shared" si="4"/>
        <v>-3.0614312243080342</v>
      </c>
      <c r="K39" s="173">
        <f t="shared" si="5"/>
        <v>3.0459897113355945</v>
      </c>
      <c r="L39" s="21"/>
    </row>
    <row r="40" spans="1:12">
      <c r="A40" s="31" t="s">
        <v>142</v>
      </c>
      <c r="B40" s="173">
        <f t="shared" si="0"/>
        <v>-2.7602996512008722</v>
      </c>
      <c r="C40" s="173">
        <f t="shared" si="1"/>
        <v>2.5501040900877379</v>
      </c>
      <c r="D40" s="21"/>
      <c r="E40" s="31" t="s">
        <v>142</v>
      </c>
      <c r="F40" s="173">
        <f t="shared" si="2"/>
        <v>-3.1844856870390537</v>
      </c>
      <c r="G40" s="173">
        <f t="shared" si="3"/>
        <v>3.2320827008695554</v>
      </c>
      <c r="H40" s="21"/>
      <c r="I40" s="31" t="s">
        <v>142</v>
      </c>
      <c r="J40" s="173">
        <f t="shared" si="4"/>
        <v>-3.6423369082639661</v>
      </c>
      <c r="K40" s="173">
        <f t="shared" si="5"/>
        <v>3.6611401439444839</v>
      </c>
      <c r="L40" s="21"/>
    </row>
    <row r="41" spans="1:12">
      <c r="A41" s="31" t="s">
        <v>143</v>
      </c>
      <c r="B41" s="173">
        <f t="shared" si="0"/>
        <v>-2.6617289718555974</v>
      </c>
      <c r="C41" s="173">
        <f t="shared" si="1"/>
        <v>2.4556557904548586</v>
      </c>
      <c r="D41" s="21"/>
      <c r="E41" s="31" t="s">
        <v>143</v>
      </c>
      <c r="F41" s="173">
        <f t="shared" si="2"/>
        <v>-2.6669845443721538</v>
      </c>
      <c r="G41" s="173">
        <f t="shared" si="3"/>
        <v>2.8815237815785166</v>
      </c>
      <c r="H41" s="21"/>
      <c r="I41" s="31" t="s">
        <v>143</v>
      </c>
      <c r="J41" s="173">
        <f t="shared" si="4"/>
        <v>-4.1413734385358305</v>
      </c>
      <c r="K41" s="173">
        <f t="shared" si="5"/>
        <v>4.1667432392394614</v>
      </c>
      <c r="L41" s="21"/>
    </row>
    <row r="42" spans="1:12">
      <c r="A42" s="31" t="s">
        <v>144</v>
      </c>
      <c r="B42" s="173">
        <f t="shared" si="0"/>
        <v>-2.1993353807819238</v>
      </c>
      <c r="C42" s="173">
        <f t="shared" si="1"/>
        <v>2.0485020875272824</v>
      </c>
      <c r="D42" s="21"/>
      <c r="E42" s="31" t="s">
        <v>144</v>
      </c>
      <c r="F42" s="173">
        <f t="shared" si="2"/>
        <v>-2.238583205900111</v>
      </c>
      <c r="G42" s="173">
        <f t="shared" si="3"/>
        <v>2.6213625103686442</v>
      </c>
      <c r="H42" s="21"/>
      <c r="I42" s="31" t="s">
        <v>144</v>
      </c>
      <c r="J42" s="173">
        <f t="shared" si="4"/>
        <v>-4.0393787715727347</v>
      </c>
      <c r="K42" s="173">
        <f t="shared" si="5"/>
        <v>4.1087871397521916</v>
      </c>
      <c r="L42" s="21"/>
    </row>
    <row r="43" spans="1:12">
      <c r="A43" s="31" t="s">
        <v>145</v>
      </c>
      <c r="B43" s="173">
        <f t="shared" si="0"/>
        <v>-2.0104845857351923</v>
      </c>
      <c r="C43" s="173">
        <f t="shared" si="1"/>
        <v>1.8198016219273958</v>
      </c>
      <c r="D43" s="21"/>
      <c r="E43" s="31" t="s">
        <v>145</v>
      </c>
      <c r="F43" s="173">
        <f t="shared" si="2"/>
        <v>-1.957120366556256</v>
      </c>
      <c r="G43" s="173">
        <f t="shared" si="3"/>
        <v>2.2823431160667429</v>
      </c>
      <c r="H43" s="21"/>
      <c r="I43" s="31" t="s">
        <v>145</v>
      </c>
      <c r="J43" s="173">
        <f t="shared" si="4"/>
        <v>-3.5882579956333465</v>
      </c>
      <c r="K43" s="173">
        <f t="shared" si="5"/>
        <v>3.7973123251063763</v>
      </c>
      <c r="L43" s="21"/>
    </row>
    <row r="44" spans="1:12">
      <c r="A44" s="31" t="s">
        <v>146</v>
      </c>
      <c r="B44" s="173">
        <f t="shared" si="0"/>
        <v>-1.1703894045680547</v>
      </c>
      <c r="C44" s="173">
        <f t="shared" si="1"/>
        <v>1.0755746711829626</v>
      </c>
      <c r="D44" s="21"/>
      <c r="E44" s="31" t="s">
        <v>146</v>
      </c>
      <c r="F44" s="173">
        <f t="shared" si="2"/>
        <v>-1.6233769897921757</v>
      </c>
      <c r="G44" s="173">
        <f t="shared" si="3"/>
        <v>1.8628009728186348</v>
      </c>
      <c r="H44" s="21"/>
      <c r="I44" s="31" t="s">
        <v>146</v>
      </c>
      <c r="J44" s="173">
        <f t="shared" si="4"/>
        <v>-2.968266682324824</v>
      </c>
      <c r="K44" s="173">
        <f t="shared" si="5"/>
        <v>3.2432107768761886</v>
      </c>
      <c r="L44" s="21"/>
    </row>
    <row r="45" spans="1:12">
      <c r="A45" s="31" t="s">
        <v>147</v>
      </c>
      <c r="B45" s="173">
        <f t="shared" si="0"/>
        <v>-0.87037176994372956</v>
      </c>
      <c r="C45" s="173">
        <f t="shared" si="1"/>
        <v>0.78851963054316931</v>
      </c>
      <c r="D45" s="21"/>
      <c r="E45" s="31" t="s">
        <v>147</v>
      </c>
      <c r="F45" s="173">
        <f t="shared" si="2"/>
        <v>-1.1298295310269331</v>
      </c>
      <c r="G45" s="173">
        <f t="shared" si="3"/>
        <v>1.3043613197379484</v>
      </c>
      <c r="H45" s="21"/>
      <c r="I45" s="31" t="s">
        <v>147</v>
      </c>
      <c r="J45" s="173">
        <f t="shared" si="4"/>
        <v>-2.4653977881657498</v>
      </c>
      <c r="K45" s="173">
        <f t="shared" si="5"/>
        <v>2.8462137365368609</v>
      </c>
      <c r="L45" s="21"/>
    </row>
    <row r="46" spans="1:12">
      <c r="A46" s="31" t="s">
        <v>148</v>
      </c>
      <c r="B46" s="173">
        <f t="shared" si="0"/>
        <v>-0.45474428649622917</v>
      </c>
      <c r="C46" s="173">
        <f t="shared" si="1"/>
        <v>0.40234425992978212</v>
      </c>
      <c r="D46" s="21"/>
      <c r="E46" s="31" t="s">
        <v>148</v>
      </c>
      <c r="F46" s="173">
        <f t="shared" si="2"/>
        <v>-0.73325358176698618</v>
      </c>
      <c r="G46" s="173">
        <f t="shared" si="3"/>
        <v>0.86834220193322309</v>
      </c>
      <c r="H46" s="21"/>
      <c r="I46" s="31" t="s">
        <v>148</v>
      </c>
      <c r="J46" s="173">
        <f t="shared" si="4"/>
        <v>-2.3106016632011039</v>
      </c>
      <c r="K46" s="173">
        <f t="shared" si="5"/>
        <v>2.7564333287464495</v>
      </c>
      <c r="L46" s="21"/>
    </row>
    <row r="47" spans="1:12">
      <c r="A47" s="31" t="s">
        <v>149</v>
      </c>
      <c r="B47" s="173">
        <f t="shared" si="0"/>
        <v>-0.16562805600023819</v>
      </c>
      <c r="C47" s="173">
        <f t="shared" si="1"/>
        <v>0.1531235042059724</v>
      </c>
      <c r="D47" s="21"/>
      <c r="E47" s="31" t="s">
        <v>149</v>
      </c>
      <c r="F47" s="173">
        <f t="shared" si="2"/>
        <v>-0.34615753567659985</v>
      </c>
      <c r="G47" s="173">
        <f t="shared" si="3"/>
        <v>0.44961826461344001</v>
      </c>
      <c r="H47" s="21"/>
      <c r="I47" s="31" t="s">
        <v>149</v>
      </c>
      <c r="J47" s="173">
        <f t="shared" si="4"/>
        <v>-1.6527349407148995</v>
      </c>
      <c r="K47" s="173">
        <f t="shared" si="5"/>
        <v>2.1822959131761155</v>
      </c>
      <c r="L47" s="21"/>
    </row>
    <row r="48" spans="1:12">
      <c r="A48" s="31" t="s">
        <v>150</v>
      </c>
      <c r="B48" s="173">
        <f t="shared" si="0"/>
        <v>-4.456750511289595E-2</v>
      </c>
      <c r="C48" s="173">
        <f t="shared" si="1"/>
        <v>4.1681839314219232E-2</v>
      </c>
      <c r="D48" s="21"/>
      <c r="E48" s="31" t="s">
        <v>150</v>
      </c>
      <c r="F48" s="173">
        <f t="shared" si="2"/>
        <v>-0.12653977891511536</v>
      </c>
      <c r="G48" s="173">
        <f t="shared" si="3"/>
        <v>0.18962627738873811</v>
      </c>
      <c r="H48" s="21"/>
      <c r="I48" s="31" t="s">
        <v>150</v>
      </c>
      <c r="J48" s="173">
        <f t="shared" si="4"/>
        <v>-1.1178400348901993</v>
      </c>
      <c r="K48" s="173">
        <f t="shared" si="5"/>
        <v>1.7150388682379507</v>
      </c>
      <c r="L48" s="21"/>
    </row>
    <row r="49" spans="1:12">
      <c r="A49" s="31" t="s">
        <v>151</v>
      </c>
      <c r="B49" s="173">
        <f t="shared" si="0"/>
        <v>-8.1989552057640021E-3</v>
      </c>
      <c r="C49" s="173">
        <f t="shared" si="1"/>
        <v>1.1634271632760094E-2</v>
      </c>
      <c r="D49" s="21"/>
      <c r="E49" s="31" t="s">
        <v>151</v>
      </c>
      <c r="F49" s="173">
        <f t="shared" si="2"/>
        <v>-2.226084404995006E-2</v>
      </c>
      <c r="G49" s="173">
        <f t="shared" si="3"/>
        <v>4.0487086453331225E-2</v>
      </c>
      <c r="H49" s="21"/>
      <c r="I49" s="31" t="s">
        <v>151</v>
      </c>
      <c r="J49" s="173">
        <f t="shared" si="4"/>
        <v>-0.42604232453712437</v>
      </c>
      <c r="K49" s="173">
        <f t="shared" si="5"/>
        <v>0.85972696536394677</v>
      </c>
      <c r="L49" s="21"/>
    </row>
    <row r="50" spans="1:12">
      <c r="A50" s="31" t="s">
        <v>152</v>
      </c>
      <c r="B50" s="173">
        <f t="shared" si="0"/>
        <v>-1.5573434469048945E-3</v>
      </c>
      <c r="C50" s="173">
        <f t="shared" si="1"/>
        <v>2.2902109513307269E-3</v>
      </c>
      <c r="D50" s="21"/>
      <c r="E50" s="31" t="s">
        <v>152</v>
      </c>
      <c r="F50" s="173">
        <f t="shared" si="2"/>
        <v>-2.14426381216249E-3</v>
      </c>
      <c r="G50" s="173">
        <f t="shared" si="3"/>
        <v>5.8967254834468479E-3</v>
      </c>
      <c r="H50" s="21"/>
      <c r="I50" s="31" t="s">
        <v>152</v>
      </c>
      <c r="J50" s="173">
        <f t="shared" si="4"/>
        <v>-8.7225498532271864E-2</v>
      </c>
      <c r="K50" s="173">
        <f t="shared" si="5"/>
        <v>0.29009425822243756</v>
      </c>
      <c r="L50" s="21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workbookViewId="0">
      <selection activeCell="O10" sqref="O10"/>
    </sheetView>
  </sheetViews>
  <sheetFormatPr defaultRowHeight="14.4"/>
  <sheetData>
    <row r="1" spans="1:201" s="146" customFormat="1" ht="13.2">
      <c r="A1" s="143"/>
      <c r="B1" s="144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4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  <c r="CG1" s="145"/>
      <c r="CH1" s="145"/>
      <c r="CI1" s="145"/>
      <c r="CJ1" s="145"/>
      <c r="CK1" s="145"/>
      <c r="CL1" s="145"/>
      <c r="CM1" s="145"/>
      <c r="CN1" s="145"/>
      <c r="CO1" s="145"/>
      <c r="CP1" s="145"/>
      <c r="CQ1" s="145"/>
      <c r="CR1" s="145"/>
      <c r="CS1" s="145"/>
      <c r="CT1" s="145"/>
      <c r="CU1" s="145"/>
      <c r="CV1" s="145"/>
      <c r="CW1" s="145"/>
      <c r="CX1" s="145"/>
      <c r="CY1" s="145"/>
      <c r="CZ1" s="145"/>
      <c r="DA1" s="145"/>
      <c r="DB1" s="145"/>
      <c r="DC1" s="145"/>
      <c r="DD1" s="145"/>
      <c r="DE1" s="145"/>
      <c r="DF1" s="145"/>
      <c r="DG1" s="145"/>
      <c r="DH1" s="145"/>
      <c r="DI1" s="145"/>
      <c r="DJ1" s="145"/>
      <c r="DK1" s="145"/>
      <c r="DL1" s="145"/>
      <c r="DM1" s="145"/>
      <c r="DN1" s="145"/>
      <c r="DO1" s="145"/>
      <c r="DP1" s="145"/>
      <c r="DQ1" s="145"/>
      <c r="DR1" s="145"/>
      <c r="DS1" s="145"/>
      <c r="DT1" s="145"/>
      <c r="DU1" s="145"/>
      <c r="DV1" s="145"/>
      <c r="DW1" s="145"/>
      <c r="DX1" s="145"/>
      <c r="DY1" s="145"/>
      <c r="DZ1" s="145"/>
    </row>
    <row r="2" spans="1:201" s="146" customFormat="1">
      <c r="A2" s="157"/>
      <c r="B2" s="158" t="s">
        <v>127</v>
      </c>
      <c r="C2" s="158" t="s">
        <v>128</v>
      </c>
      <c r="D2" s="158" t="s">
        <v>154</v>
      </c>
      <c r="E2"/>
      <c r="F2" s="55" t="s">
        <v>254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47" customFormat="1" ht="13.2">
      <c r="A3" s="159">
        <v>1974</v>
      </c>
      <c r="B3" s="160">
        <v>69.900000000000006</v>
      </c>
      <c r="C3" s="161">
        <v>76.7</v>
      </c>
      <c r="D3" s="162">
        <v>73.2</v>
      </c>
    </row>
    <row r="4" spans="1:201">
      <c r="A4" s="132">
        <v>1975</v>
      </c>
      <c r="B4" s="161">
        <v>69.900000000000006</v>
      </c>
      <c r="C4" s="161">
        <v>76.900000000000006</v>
      </c>
      <c r="D4" s="161">
        <v>73.3</v>
      </c>
    </row>
    <row r="5" spans="1:201">
      <c r="A5" s="159">
        <v>1976</v>
      </c>
      <c r="B5" s="161">
        <v>70.099999999999994</v>
      </c>
      <c r="C5" s="161">
        <v>77.099999999999994</v>
      </c>
      <c r="D5" s="161">
        <v>73.5</v>
      </c>
    </row>
    <row r="6" spans="1:201">
      <c r="A6" s="132">
        <v>1977</v>
      </c>
      <c r="B6" s="161">
        <v>70.5</v>
      </c>
      <c r="C6" s="161">
        <v>77.5</v>
      </c>
      <c r="D6" s="161">
        <v>74</v>
      </c>
    </row>
    <row r="7" spans="1:201">
      <c r="A7" s="159">
        <v>1978</v>
      </c>
      <c r="B7" s="161">
        <v>70.900000000000006</v>
      </c>
      <c r="C7" s="161">
        <v>78</v>
      </c>
      <c r="D7" s="161">
        <v>74.400000000000006</v>
      </c>
    </row>
    <row r="8" spans="1:201">
      <c r="A8" s="132">
        <v>1979</v>
      </c>
      <c r="B8" s="161">
        <v>71</v>
      </c>
      <c r="C8" s="161">
        <v>78.2</v>
      </c>
      <c r="D8" s="161">
        <v>74.5</v>
      </c>
    </row>
    <row r="9" spans="1:201">
      <c r="A9" s="159">
        <v>1980</v>
      </c>
      <c r="B9" s="161">
        <v>71.2</v>
      </c>
      <c r="C9" s="161">
        <v>78.3</v>
      </c>
      <c r="D9" s="161">
        <v>74.7</v>
      </c>
    </row>
    <row r="10" spans="1:201">
      <c r="A10" s="132">
        <v>1981</v>
      </c>
      <c r="B10" s="161">
        <v>71.7</v>
      </c>
      <c r="C10" s="161">
        <v>79</v>
      </c>
      <c r="D10" s="161">
        <v>75.3</v>
      </c>
    </row>
    <row r="11" spans="1:201">
      <c r="A11" s="159">
        <v>1982</v>
      </c>
      <c r="B11" s="161">
        <v>72.099999999999994</v>
      </c>
      <c r="C11" s="161">
        <v>79.099999999999994</v>
      </c>
      <c r="D11" s="161">
        <v>75.5</v>
      </c>
    </row>
    <row r="12" spans="1:201">
      <c r="A12" s="132">
        <v>1983</v>
      </c>
      <c r="B12" s="161">
        <v>71.900000000000006</v>
      </c>
      <c r="C12" s="161">
        <v>78.599999999999994</v>
      </c>
      <c r="D12" s="161">
        <v>75.2</v>
      </c>
    </row>
    <row r="13" spans="1:201">
      <c r="A13" s="159">
        <v>1984</v>
      </c>
      <c r="B13" s="161">
        <v>72.7</v>
      </c>
      <c r="C13" s="161">
        <v>79.5</v>
      </c>
      <c r="D13" s="161">
        <v>76</v>
      </c>
    </row>
    <row r="14" spans="1:201">
      <c r="A14" s="132">
        <v>1985</v>
      </c>
      <c r="B14" s="161">
        <v>72.599999999999994</v>
      </c>
      <c r="C14" s="161">
        <v>79.400000000000006</v>
      </c>
      <c r="D14" s="161">
        <v>75.900000000000006</v>
      </c>
    </row>
    <row r="15" spans="1:201">
      <c r="A15" s="159">
        <v>1986</v>
      </c>
      <c r="B15" s="161">
        <v>73.2</v>
      </c>
      <c r="C15" s="161">
        <v>79.900000000000006</v>
      </c>
      <c r="D15" s="161">
        <v>76.5</v>
      </c>
    </row>
    <row r="16" spans="1:201">
      <c r="A16" s="132">
        <v>1987</v>
      </c>
      <c r="B16" s="161">
        <v>73.400000000000006</v>
      </c>
      <c r="C16" s="161">
        <v>80.3</v>
      </c>
      <c r="D16" s="161">
        <v>76.7</v>
      </c>
    </row>
    <row r="17" spans="1:6">
      <c r="A17" s="159">
        <v>1988</v>
      </c>
      <c r="B17" s="161">
        <v>73.7</v>
      </c>
      <c r="C17" s="161">
        <v>80.400000000000006</v>
      </c>
      <c r="D17" s="161">
        <v>76.900000000000006</v>
      </c>
    </row>
    <row r="18" spans="1:6">
      <c r="A18" s="132">
        <v>1989</v>
      </c>
      <c r="B18" s="161">
        <v>74</v>
      </c>
      <c r="C18" s="161">
        <v>80.8</v>
      </c>
      <c r="D18" s="161">
        <v>77.3</v>
      </c>
    </row>
    <row r="19" spans="1:6">
      <c r="A19" s="159">
        <v>1990</v>
      </c>
      <c r="B19" s="161">
        <v>74.099999999999994</v>
      </c>
      <c r="C19" s="161">
        <v>80.7</v>
      </c>
      <c r="D19" s="161">
        <v>77.3</v>
      </c>
      <c r="F19" s="18" t="s">
        <v>207</v>
      </c>
    </row>
    <row r="20" spans="1:6">
      <c r="A20" s="132">
        <v>1991</v>
      </c>
      <c r="B20" s="161">
        <v>74.3</v>
      </c>
      <c r="C20" s="161">
        <v>80.900000000000006</v>
      </c>
      <c r="D20" s="161">
        <v>77.5</v>
      </c>
    </row>
    <row r="21" spans="1:6">
      <c r="A21" s="159">
        <v>1992</v>
      </c>
      <c r="B21" s="161">
        <v>74.099999999999994</v>
      </c>
      <c r="C21" s="161">
        <v>81.099999999999994</v>
      </c>
      <c r="D21" s="161">
        <v>77.5</v>
      </c>
    </row>
    <row r="22" spans="1:6">
      <c r="A22" s="132">
        <v>1993</v>
      </c>
      <c r="B22" s="161">
        <v>74.400000000000006</v>
      </c>
      <c r="C22" s="161">
        <v>81.2</v>
      </c>
      <c r="D22" s="161">
        <v>77.8</v>
      </c>
    </row>
    <row r="23" spans="1:6">
      <c r="A23" s="159">
        <v>1994</v>
      </c>
      <c r="B23" s="161">
        <v>74.900000000000006</v>
      </c>
      <c r="C23" s="161">
        <v>81.5</v>
      </c>
      <c r="D23" s="161">
        <v>78.099999999999994</v>
      </c>
    </row>
    <row r="24" spans="1:6">
      <c r="A24" s="132">
        <v>1995</v>
      </c>
      <c r="B24" s="161">
        <v>75.400000000000006</v>
      </c>
      <c r="C24" s="161">
        <v>81.7</v>
      </c>
      <c r="D24" s="161">
        <v>78.5</v>
      </c>
    </row>
    <row r="25" spans="1:6">
      <c r="A25" s="159">
        <v>1996</v>
      </c>
      <c r="B25" s="161">
        <v>75.5</v>
      </c>
      <c r="C25" s="161">
        <v>82</v>
      </c>
      <c r="D25" s="161">
        <v>78.7</v>
      </c>
    </row>
    <row r="26" spans="1:6">
      <c r="A26" s="132">
        <v>1997</v>
      </c>
      <c r="B26" s="161">
        <v>75.8</v>
      </c>
      <c r="C26" s="161">
        <v>82.1</v>
      </c>
      <c r="D26" s="161">
        <v>78.900000000000006</v>
      </c>
    </row>
    <row r="27" spans="1:6">
      <c r="A27" s="159">
        <v>1998</v>
      </c>
      <c r="B27" s="161">
        <v>76</v>
      </c>
      <c r="C27" s="161">
        <v>82.2</v>
      </c>
      <c r="D27" s="161">
        <v>79</v>
      </c>
    </row>
    <row r="28" spans="1:6">
      <c r="A28" s="132">
        <v>1999</v>
      </c>
      <c r="B28" s="161">
        <v>76.5</v>
      </c>
      <c r="C28" s="161">
        <v>82.6</v>
      </c>
      <c r="D28" s="161">
        <v>79.5</v>
      </c>
    </row>
    <row r="29" spans="1:6">
      <c r="A29" s="159">
        <v>2000</v>
      </c>
      <c r="B29" s="161">
        <v>77</v>
      </c>
      <c r="C29" s="161">
        <v>83.1</v>
      </c>
      <c r="D29" s="161">
        <v>80</v>
      </c>
    </row>
    <row r="30" spans="1:6">
      <c r="A30" s="132">
        <v>2001</v>
      </c>
      <c r="B30" s="161">
        <v>77.400000000000006</v>
      </c>
      <c r="C30" s="161">
        <v>83.3</v>
      </c>
      <c r="D30" s="161">
        <v>80.3</v>
      </c>
    </row>
    <row r="31" spans="1:6">
      <c r="A31" s="159">
        <v>2002</v>
      </c>
      <c r="B31" s="161">
        <v>77.599999999999994</v>
      </c>
      <c r="C31" s="161">
        <v>83.8</v>
      </c>
      <c r="D31" s="161">
        <v>80.599999999999994</v>
      </c>
    </row>
    <row r="32" spans="1:6">
      <c r="A32" s="132">
        <v>2003</v>
      </c>
      <c r="B32" s="161">
        <v>77.8</v>
      </c>
      <c r="C32" s="161">
        <v>83.3</v>
      </c>
      <c r="D32" s="161">
        <v>80.5</v>
      </c>
    </row>
    <row r="33" spans="1:4">
      <c r="A33" s="159">
        <v>2004</v>
      </c>
      <c r="B33" s="161">
        <v>78.5</v>
      </c>
      <c r="C33" s="161">
        <v>84</v>
      </c>
      <c r="D33" s="161">
        <v>81.2</v>
      </c>
    </row>
    <row r="34" spans="1:4">
      <c r="A34" s="132">
        <v>2005</v>
      </c>
      <c r="B34" s="161">
        <v>78.8</v>
      </c>
      <c r="C34" s="161">
        <v>84</v>
      </c>
      <c r="D34" s="161">
        <v>81.3</v>
      </c>
    </row>
    <row r="35" spans="1:4">
      <c r="A35" s="159">
        <v>2006</v>
      </c>
      <c r="B35" s="161">
        <v>79.099999999999994</v>
      </c>
      <c r="C35" s="161">
        <v>84.3</v>
      </c>
      <c r="D35" s="161">
        <v>81.7</v>
      </c>
    </row>
    <row r="36" spans="1:4">
      <c r="A36" s="132">
        <v>2007</v>
      </c>
      <c r="B36" s="161">
        <v>79.2</v>
      </c>
      <c r="C36" s="161">
        <v>84.4</v>
      </c>
      <c r="D36" s="161">
        <v>81.8</v>
      </c>
    </row>
    <row r="37" spans="1:4">
      <c r="A37" s="159">
        <v>2008</v>
      </c>
      <c r="B37" s="161">
        <v>79.400000000000006</v>
      </c>
      <c r="C37" s="161">
        <v>84.4</v>
      </c>
      <c r="D37" s="161">
        <v>81.900000000000006</v>
      </c>
    </row>
    <row r="38" spans="1:4">
      <c r="A38" s="132">
        <v>2009</v>
      </c>
      <c r="B38" s="161">
        <v>79.7</v>
      </c>
      <c r="C38" s="161">
        <v>84.5</v>
      </c>
      <c r="D38" s="161">
        <v>82.1</v>
      </c>
    </row>
    <row r="39" spans="1:4">
      <c r="A39" s="159">
        <v>2010</v>
      </c>
      <c r="B39" s="161">
        <v>80</v>
      </c>
      <c r="C39" s="161">
        <v>84.9</v>
      </c>
      <c r="D39" s="161">
        <v>82.4</v>
      </c>
    </row>
    <row r="40" spans="1:4">
      <c r="A40" s="132">
        <v>2011</v>
      </c>
      <c r="B40" s="161">
        <v>80.400000000000006</v>
      </c>
      <c r="C40" s="161">
        <v>85</v>
      </c>
      <c r="D40" s="161">
        <v>82.6</v>
      </c>
    </row>
    <row r="41" spans="1:4">
      <c r="A41" s="159">
        <v>2012</v>
      </c>
      <c r="B41" s="161">
        <v>80.3</v>
      </c>
      <c r="C41" s="161">
        <v>85</v>
      </c>
      <c r="D41" s="161">
        <v>82.6</v>
      </c>
    </row>
    <row r="42" spans="1:4">
      <c r="A42" s="132">
        <v>2013</v>
      </c>
      <c r="B42" s="161">
        <v>80.900000000000006</v>
      </c>
      <c r="C42" s="161">
        <v>85.2</v>
      </c>
      <c r="D42" s="161">
        <v>83</v>
      </c>
    </row>
    <row r="43" spans="1:4">
      <c r="A43" s="159">
        <v>2014</v>
      </c>
      <c r="B43" s="161">
        <v>81</v>
      </c>
      <c r="C43" s="161">
        <v>85.4</v>
      </c>
      <c r="D43" s="161">
        <v>83.2</v>
      </c>
    </row>
    <row r="44" spans="1:4">
      <c r="A44" s="132">
        <v>2015</v>
      </c>
      <c r="B44" s="161">
        <v>80.900000000000006</v>
      </c>
      <c r="C44" s="161">
        <v>84.9</v>
      </c>
      <c r="D44" s="161">
        <v>82.9</v>
      </c>
    </row>
    <row r="45" spans="1:4">
      <c r="A45" s="159">
        <v>2016</v>
      </c>
      <c r="B45" s="161">
        <v>81.2</v>
      </c>
      <c r="C45" s="161">
        <v>85.4</v>
      </c>
      <c r="D45" s="161">
        <v>83.2</v>
      </c>
    </row>
    <row r="46" spans="1:4">
      <c r="A46" s="132">
        <v>2017</v>
      </c>
      <c r="B46" s="161">
        <v>81.2</v>
      </c>
      <c r="C46" s="161">
        <v>85.4</v>
      </c>
      <c r="D46" s="161">
        <v>83.2</v>
      </c>
    </row>
    <row r="47" spans="1:4">
      <c r="A47" s="159">
        <v>2018</v>
      </c>
      <c r="B47" s="161">
        <v>81.5</v>
      </c>
      <c r="C47" s="161">
        <v>85.6</v>
      </c>
      <c r="D47" s="161">
        <v>83.5</v>
      </c>
    </row>
    <row r="48" spans="1:4">
      <c r="A48" s="132">
        <v>2019</v>
      </c>
      <c r="B48" s="161">
        <v>81.7</v>
      </c>
      <c r="C48" s="161">
        <v>85.7</v>
      </c>
      <c r="D48" s="161">
        <v>83.6</v>
      </c>
    </row>
    <row r="49" spans="1:4">
      <c r="A49" s="159">
        <v>2020</v>
      </c>
      <c r="B49" s="161">
        <v>80.3</v>
      </c>
      <c r="C49" s="161">
        <v>84.8</v>
      </c>
      <c r="D49" s="161">
        <v>82.5</v>
      </c>
    </row>
    <row r="50" spans="1:4">
      <c r="A50" s="132">
        <v>2021</v>
      </c>
      <c r="B50" s="161">
        <v>80.900000000000006</v>
      </c>
      <c r="C50" s="161">
        <v>85.2</v>
      </c>
      <c r="D50" s="161">
        <v>83</v>
      </c>
    </row>
    <row r="51" spans="1:4">
      <c r="A51" s="159">
        <v>2022</v>
      </c>
      <c r="B51" s="161">
        <v>81.400000000000006</v>
      </c>
      <c r="C51" s="161">
        <v>85.2</v>
      </c>
      <c r="D51" s="161">
        <v>83.3</v>
      </c>
    </row>
    <row r="52" spans="1:4">
      <c r="A52" s="132">
        <v>2023</v>
      </c>
      <c r="B52" s="161">
        <v>81.8</v>
      </c>
      <c r="C52" s="161">
        <v>85.6</v>
      </c>
      <c r="D52" s="161">
        <v>83.6</v>
      </c>
    </row>
    <row r="53" spans="1:4">
      <c r="A53" s="159">
        <v>2024</v>
      </c>
      <c r="B53" s="161">
        <v>82.4</v>
      </c>
      <c r="C53" s="161">
        <v>85.9</v>
      </c>
      <c r="D53" s="161">
        <v>84.1</v>
      </c>
    </row>
    <row r="54" spans="1:4">
      <c r="A54" s="132">
        <v>2025</v>
      </c>
      <c r="B54" s="161">
        <v>82.5</v>
      </c>
      <c r="C54" s="161">
        <v>86.1</v>
      </c>
      <c r="D54" s="161">
        <v>84.2</v>
      </c>
    </row>
    <row r="55" spans="1:4">
      <c r="A55" s="25" t="s">
        <v>155</v>
      </c>
      <c r="B55" s="25"/>
      <c r="C55" s="25"/>
      <c r="D55" s="25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workbookViewId="0">
      <selection activeCell="F19" sqref="F19"/>
    </sheetView>
  </sheetViews>
  <sheetFormatPr defaultRowHeight="14.4"/>
  <sheetData>
    <row r="2" spans="1:6" ht="24.6">
      <c r="A2" s="31"/>
      <c r="B2" s="177" t="s">
        <v>156</v>
      </c>
      <c r="C2" s="177" t="s">
        <v>157</v>
      </c>
      <c r="F2" s="55" t="s">
        <v>255</v>
      </c>
    </row>
    <row r="3" spans="1:6">
      <c r="A3" s="31">
        <v>1952</v>
      </c>
      <c r="B3" s="31">
        <v>1.68</v>
      </c>
      <c r="C3" s="31">
        <v>28.45</v>
      </c>
    </row>
    <row r="4" spans="1:6">
      <c r="A4" s="31">
        <v>1953</v>
      </c>
      <c r="B4" s="31">
        <v>1.65</v>
      </c>
      <c r="C4" s="31">
        <v>28.38</v>
      </c>
    </row>
    <row r="5" spans="1:6">
      <c r="A5" s="31">
        <v>1954</v>
      </c>
      <c r="B5" s="31">
        <v>1.66</v>
      </c>
      <c r="C5" s="31">
        <v>28.33</v>
      </c>
    </row>
    <row r="6" spans="1:6">
      <c r="A6" s="31">
        <v>1955</v>
      </c>
      <c r="B6" s="31">
        <v>1.68</v>
      </c>
      <c r="C6" s="31">
        <v>28.34</v>
      </c>
    </row>
    <row r="7" spans="1:6">
      <c r="A7" s="31">
        <v>1956</v>
      </c>
      <c r="B7" s="31">
        <v>1.72</v>
      </c>
      <c r="C7" s="31">
        <v>28.23</v>
      </c>
    </row>
    <row r="8" spans="1:6">
      <c r="A8" s="31">
        <v>1957</v>
      </c>
      <c r="B8" s="31">
        <v>1.71</v>
      </c>
      <c r="C8" s="31">
        <v>28.19</v>
      </c>
    </row>
    <row r="9" spans="1:6">
      <c r="A9" s="31">
        <v>1958</v>
      </c>
      <c r="B9" s="31">
        <v>1.69</v>
      </c>
      <c r="C9" s="31">
        <v>28.13</v>
      </c>
    </row>
    <row r="10" spans="1:6">
      <c r="A10" s="31">
        <v>1959</v>
      </c>
      <c r="B10" s="31">
        <v>1.77</v>
      </c>
      <c r="C10" s="31">
        <v>28.05</v>
      </c>
    </row>
    <row r="11" spans="1:6">
      <c r="A11" s="31">
        <v>1960</v>
      </c>
      <c r="B11" s="31">
        <v>1.79</v>
      </c>
      <c r="C11" s="31">
        <v>28.04</v>
      </c>
    </row>
    <row r="12" spans="1:6">
      <c r="A12" s="31">
        <v>1961</v>
      </c>
      <c r="B12" s="31">
        <v>1.84</v>
      </c>
      <c r="C12" s="31">
        <v>27.94</v>
      </c>
    </row>
    <row r="13" spans="1:6">
      <c r="A13" s="31">
        <v>1962</v>
      </c>
      <c r="B13" s="31">
        <v>1.92</v>
      </c>
      <c r="C13" s="31">
        <v>27.92</v>
      </c>
    </row>
    <row r="14" spans="1:6">
      <c r="A14" s="31">
        <v>1963</v>
      </c>
      <c r="B14" s="31">
        <v>2</v>
      </c>
      <c r="C14" s="31">
        <v>27.81</v>
      </c>
    </row>
    <row r="15" spans="1:6">
      <c r="A15" s="31">
        <v>1964</v>
      </c>
      <c r="B15" s="31">
        <v>2.13</v>
      </c>
      <c r="C15" s="31">
        <v>27.77</v>
      </c>
    </row>
    <row r="16" spans="1:6">
      <c r="A16" s="31">
        <v>1965</v>
      </c>
      <c r="B16" s="31">
        <v>2.08</v>
      </c>
      <c r="C16" s="31">
        <v>27.76</v>
      </c>
    </row>
    <row r="17" spans="1:6">
      <c r="A17" s="31">
        <v>1966</v>
      </c>
      <c r="B17" s="31">
        <v>2.06</v>
      </c>
      <c r="C17" s="31">
        <v>27.78</v>
      </c>
    </row>
    <row r="18" spans="1:6">
      <c r="A18" s="31">
        <v>1967</v>
      </c>
      <c r="B18" s="31">
        <v>1.98</v>
      </c>
      <c r="C18" s="31">
        <v>27.68</v>
      </c>
    </row>
    <row r="19" spans="1:6">
      <c r="A19" s="31">
        <v>1968</v>
      </c>
      <c r="B19" s="31">
        <v>1.96</v>
      </c>
      <c r="C19" s="31">
        <v>27.53</v>
      </c>
      <c r="F19" s="18" t="s">
        <v>206</v>
      </c>
    </row>
    <row r="20" spans="1:6">
      <c r="A20" s="31">
        <v>1969</v>
      </c>
      <c r="B20" s="31">
        <v>1.98</v>
      </c>
      <c r="C20" s="31">
        <v>27.57</v>
      </c>
    </row>
    <row r="21" spans="1:6">
      <c r="A21" s="31">
        <v>1970</v>
      </c>
      <c r="B21" s="31">
        <v>1.96</v>
      </c>
      <c r="C21" s="31">
        <v>27.39</v>
      </c>
    </row>
    <row r="22" spans="1:6">
      <c r="A22" s="31">
        <v>1971</v>
      </c>
      <c r="B22" s="31">
        <v>1.98</v>
      </c>
      <c r="C22" s="31">
        <v>27.24</v>
      </c>
    </row>
    <row r="23" spans="1:6">
      <c r="A23" s="31">
        <v>1972</v>
      </c>
      <c r="B23" s="31">
        <v>1.93</v>
      </c>
      <c r="C23" s="31">
        <v>27.13</v>
      </c>
    </row>
    <row r="24" spans="1:6">
      <c r="A24" s="31">
        <v>1973</v>
      </c>
      <c r="B24" s="31">
        <v>1.9</v>
      </c>
      <c r="C24" s="31">
        <v>27.02</v>
      </c>
    </row>
    <row r="25" spans="1:6">
      <c r="A25" s="31">
        <v>1974</v>
      </c>
      <c r="B25" s="31">
        <v>1.9</v>
      </c>
      <c r="C25" s="31">
        <v>26.93</v>
      </c>
    </row>
    <row r="26" spans="1:6">
      <c r="A26" s="31">
        <v>1975</v>
      </c>
      <c r="B26" s="31">
        <v>1.75</v>
      </c>
      <c r="C26" s="31">
        <v>26.81</v>
      </c>
    </row>
    <row r="27" spans="1:6">
      <c r="A27" s="31">
        <v>1976</v>
      </c>
      <c r="B27" s="31">
        <v>1.63</v>
      </c>
      <c r="C27" s="31">
        <v>26.82</v>
      </c>
    </row>
    <row r="28" spans="1:6">
      <c r="A28" s="31">
        <v>1977</v>
      </c>
      <c r="B28" s="31">
        <v>1.51</v>
      </c>
      <c r="C28" s="31">
        <v>26.82</v>
      </c>
    </row>
    <row r="29" spans="1:6">
      <c r="A29" s="31">
        <v>1978</v>
      </c>
      <c r="B29" s="31">
        <v>1.4</v>
      </c>
      <c r="C29" s="31">
        <v>26.89</v>
      </c>
    </row>
    <row r="30" spans="1:6">
      <c r="A30" s="31">
        <v>1979</v>
      </c>
      <c r="B30" s="31">
        <v>1.28</v>
      </c>
      <c r="C30" s="31">
        <v>26.94</v>
      </c>
    </row>
    <row r="31" spans="1:6">
      <c r="A31" s="31">
        <v>1980</v>
      </c>
      <c r="B31" s="31">
        <v>1.18</v>
      </c>
      <c r="C31" s="31">
        <v>26.94</v>
      </c>
    </row>
    <row r="32" spans="1:6">
      <c r="A32" s="31">
        <v>1981</v>
      </c>
      <c r="B32" s="31">
        <v>1.1200000000000001</v>
      </c>
      <c r="C32" s="31">
        <v>27.1</v>
      </c>
    </row>
    <row r="33" spans="1:3">
      <c r="A33" s="31">
        <v>1982</v>
      </c>
      <c r="B33" s="31">
        <v>1.1100000000000001</v>
      </c>
      <c r="C33" s="31">
        <v>27.33</v>
      </c>
    </row>
    <row r="34" spans="1:3">
      <c r="A34" s="31">
        <v>1983</v>
      </c>
      <c r="B34" s="31">
        <v>1.08</v>
      </c>
      <c r="C34" s="31">
        <v>27.48</v>
      </c>
    </row>
    <row r="35" spans="1:3">
      <c r="A35" s="31">
        <v>1984</v>
      </c>
      <c r="B35" s="31">
        <v>1.04</v>
      </c>
      <c r="C35" s="31">
        <v>27.75</v>
      </c>
    </row>
    <row r="36" spans="1:3">
      <c r="A36" s="31">
        <v>1985</v>
      </c>
      <c r="B36" s="31">
        <v>1.02</v>
      </c>
      <c r="C36" s="31">
        <v>28.05</v>
      </c>
    </row>
    <row r="37" spans="1:3">
      <c r="A37" s="31">
        <v>1986</v>
      </c>
      <c r="B37" s="31">
        <v>0.95</v>
      </c>
      <c r="C37" s="31">
        <v>28.33</v>
      </c>
    </row>
    <row r="38" spans="1:3">
      <c r="A38" s="31">
        <v>1987</v>
      </c>
      <c r="B38" s="31">
        <v>0.93</v>
      </c>
      <c r="C38" s="31">
        <v>28.53</v>
      </c>
    </row>
    <row r="39" spans="1:3">
      <c r="A39" s="31">
        <v>1988</v>
      </c>
      <c r="B39" s="31">
        <v>0.97</v>
      </c>
      <c r="C39" s="31">
        <v>28.89</v>
      </c>
    </row>
    <row r="40" spans="1:3">
      <c r="A40" s="31">
        <v>1989</v>
      </c>
      <c r="B40" s="31">
        <v>0.96</v>
      </c>
      <c r="C40" s="31">
        <v>29.06</v>
      </c>
    </row>
    <row r="41" spans="1:3">
      <c r="A41" s="31">
        <v>1990</v>
      </c>
      <c r="B41" s="31">
        <v>1.01</v>
      </c>
      <c r="C41" s="31">
        <v>29.24</v>
      </c>
    </row>
    <row r="42" spans="1:3">
      <c r="A42" s="31">
        <v>1991</v>
      </c>
      <c r="B42" s="31">
        <v>1.01</v>
      </c>
      <c r="C42" s="31">
        <v>29.49</v>
      </c>
    </row>
    <row r="43" spans="1:3">
      <c r="A43" s="31">
        <v>1992</v>
      </c>
      <c r="B43" s="31">
        <v>0.99</v>
      </c>
      <c r="C43" s="31">
        <v>29.66</v>
      </c>
    </row>
    <row r="44" spans="1:3">
      <c r="A44" s="31">
        <v>1993</v>
      </c>
      <c r="B44" s="31">
        <v>0.97</v>
      </c>
      <c r="C44" s="31">
        <v>29.82</v>
      </c>
    </row>
    <row r="45" spans="1:3">
      <c r="A45" s="31">
        <v>1994</v>
      </c>
      <c r="B45" s="31">
        <v>0.96</v>
      </c>
      <c r="C45" s="31">
        <v>30.06</v>
      </c>
    </row>
    <row r="46" spans="1:3">
      <c r="A46" s="31">
        <v>1995</v>
      </c>
      <c r="B46" s="31">
        <v>0.97</v>
      </c>
      <c r="C46" s="31">
        <v>30.26</v>
      </c>
    </row>
    <row r="47" spans="1:3">
      <c r="A47" s="31">
        <v>1996</v>
      </c>
      <c r="B47" s="31">
        <v>1.01</v>
      </c>
      <c r="C47" s="31">
        <v>30.45</v>
      </c>
    </row>
    <row r="48" spans="1:3">
      <c r="A48" s="31">
        <v>1997</v>
      </c>
      <c r="B48" s="31">
        <v>1.04</v>
      </c>
      <c r="C48" s="31">
        <v>30.58</v>
      </c>
    </row>
    <row r="49" spans="1:3">
      <c r="A49" s="31">
        <v>1998</v>
      </c>
      <c r="B49" s="31">
        <v>1.05</v>
      </c>
      <c r="C49" s="31">
        <v>30.38</v>
      </c>
    </row>
    <row r="50" spans="1:3">
      <c r="A50" s="31">
        <v>1999</v>
      </c>
      <c r="B50" s="31">
        <v>1.1000000000000001</v>
      </c>
      <c r="C50" s="31">
        <v>30.6</v>
      </c>
    </row>
    <row r="51" spans="1:3">
      <c r="A51" s="31">
        <v>2000</v>
      </c>
      <c r="B51" s="31">
        <v>1.17</v>
      </c>
      <c r="C51" s="31">
        <v>30.64</v>
      </c>
    </row>
    <row r="52" spans="1:3">
      <c r="A52" s="31">
        <v>2001</v>
      </c>
      <c r="B52" s="31">
        <v>1.19</v>
      </c>
      <c r="C52" s="31">
        <v>30.62</v>
      </c>
    </row>
    <row r="53" spans="1:3">
      <c r="A53" s="31">
        <v>2002</v>
      </c>
      <c r="B53" s="31">
        <v>1.24</v>
      </c>
      <c r="C53" s="31">
        <v>30.61</v>
      </c>
    </row>
    <row r="54" spans="1:3">
      <c r="A54" s="31">
        <v>2003</v>
      </c>
      <c r="B54" s="31">
        <v>1.24</v>
      </c>
      <c r="C54" s="31">
        <v>30.72</v>
      </c>
    </row>
    <row r="55" spans="1:3">
      <c r="A55" s="31">
        <v>2004</v>
      </c>
      <c r="B55" s="31">
        <v>1.33</v>
      </c>
      <c r="C55" s="31">
        <v>30.67</v>
      </c>
    </row>
    <row r="56" spans="1:3">
      <c r="A56" s="31">
        <v>2005</v>
      </c>
      <c r="B56" s="31">
        <v>1.35</v>
      </c>
      <c r="C56" s="31">
        <v>30.65</v>
      </c>
    </row>
    <row r="57" spans="1:3">
      <c r="A57" s="31">
        <v>2006</v>
      </c>
      <c r="B57" s="31">
        <v>1.4</v>
      </c>
      <c r="C57" s="31">
        <v>30.74</v>
      </c>
    </row>
    <row r="58" spans="1:3">
      <c r="A58" s="31">
        <v>2007</v>
      </c>
      <c r="B58" s="31">
        <v>1.45</v>
      </c>
      <c r="C58" s="31">
        <v>30.81</v>
      </c>
    </row>
    <row r="59" spans="1:3">
      <c r="A59" s="31">
        <v>2008</v>
      </c>
      <c r="B59" s="31">
        <v>1.5</v>
      </c>
      <c r="C59" s="31">
        <v>30.79</v>
      </c>
    </row>
    <row r="60" spans="1:3">
      <c r="A60" s="31">
        <v>2009</v>
      </c>
      <c r="B60" s="31">
        <v>1.52</v>
      </c>
      <c r="C60" s="31">
        <v>30.83</v>
      </c>
    </row>
    <row r="61" spans="1:3">
      <c r="A61" s="31">
        <v>2010</v>
      </c>
      <c r="B61" s="31">
        <v>1.52</v>
      </c>
      <c r="C61" s="31">
        <v>30.97</v>
      </c>
    </row>
    <row r="62" spans="1:3">
      <c r="A62" s="31">
        <v>2011</v>
      </c>
      <c r="B62" s="31">
        <v>1.49</v>
      </c>
      <c r="C62" s="31">
        <v>31.12</v>
      </c>
    </row>
    <row r="63" spans="1:3">
      <c r="A63" s="31">
        <v>2012</v>
      </c>
      <c r="B63" s="31">
        <v>1.48</v>
      </c>
      <c r="C63" s="31">
        <v>31.15</v>
      </c>
    </row>
    <row r="64" spans="1:3">
      <c r="A64" s="31">
        <v>2013</v>
      </c>
      <c r="B64" s="31">
        <v>1.46</v>
      </c>
      <c r="C64" s="31">
        <v>31.27</v>
      </c>
    </row>
    <row r="65" spans="1:3">
      <c r="A65" s="31">
        <v>2014</v>
      </c>
      <c r="B65" s="31">
        <v>1.43</v>
      </c>
      <c r="C65" s="31">
        <v>31.39</v>
      </c>
    </row>
    <row r="66" spans="1:3">
      <c r="A66" s="31">
        <v>2015</v>
      </c>
      <c r="B66" s="31">
        <v>1.43</v>
      </c>
      <c r="C66" s="31">
        <v>31.56</v>
      </c>
    </row>
    <row r="67" spans="1:3">
      <c r="A67" s="31">
        <v>2016</v>
      </c>
      <c r="B67" s="31">
        <v>1.4</v>
      </c>
      <c r="C67" s="31">
        <v>31.62</v>
      </c>
    </row>
    <row r="68" spans="1:3">
      <c r="A68" s="31">
        <v>2017</v>
      </c>
      <c r="B68" s="31">
        <v>1.36</v>
      </c>
      <c r="C68" s="31">
        <v>31.76</v>
      </c>
    </row>
    <row r="69" spans="1:3">
      <c r="A69" s="31">
        <v>2018</v>
      </c>
      <c r="B69" s="31">
        <v>1.35</v>
      </c>
      <c r="C69" s="31">
        <v>31.93</v>
      </c>
    </row>
    <row r="70" spans="1:3">
      <c r="A70" s="31">
        <v>2019</v>
      </c>
      <c r="B70" s="31">
        <v>1.3</v>
      </c>
      <c r="C70" s="31">
        <v>31.87</v>
      </c>
    </row>
    <row r="71" spans="1:3">
      <c r="A71" s="31">
        <v>2020</v>
      </c>
      <c r="B71" s="31">
        <v>1.26</v>
      </c>
      <c r="C71" s="31">
        <v>32.090000000000003</v>
      </c>
    </row>
    <row r="72" spans="1:3">
      <c r="A72" s="31">
        <v>2021</v>
      </c>
      <c r="B72" s="31">
        <v>1.27</v>
      </c>
      <c r="C72" s="31">
        <v>32.33</v>
      </c>
    </row>
    <row r="73" spans="1:3">
      <c r="A73" s="31">
        <v>2022</v>
      </c>
      <c r="B73" s="31">
        <v>1.27</v>
      </c>
      <c r="C73" s="31">
        <v>32.4</v>
      </c>
    </row>
    <row r="74" spans="1:3">
      <c r="A74" s="31">
        <v>2023</v>
      </c>
      <c r="B74" s="31">
        <v>1.22</v>
      </c>
      <c r="C74" s="31">
        <v>32.51</v>
      </c>
    </row>
    <row r="75" spans="1:3">
      <c r="A75" s="31">
        <v>2024</v>
      </c>
      <c r="B75" s="31">
        <v>1.19</v>
      </c>
      <c r="C75" s="31">
        <v>32.57</v>
      </c>
    </row>
    <row r="76" spans="1:3">
      <c r="A76" s="31">
        <v>2025</v>
      </c>
      <c r="B76" s="31">
        <v>1.1399999999999999</v>
      </c>
      <c r="C76" s="31">
        <v>32.700000000000003</v>
      </c>
    </row>
    <row r="77" spans="1:3">
      <c r="A77" s="21" t="s">
        <v>158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F1" workbookViewId="0">
      <selection activeCell="H11" sqref="H11:I12"/>
    </sheetView>
  </sheetViews>
  <sheetFormatPr defaultRowHeight="14.4"/>
  <cols>
    <col min="1" max="1" width="7.33203125" style="149" customWidth="1"/>
    <col min="2" max="2" width="9.33203125" style="149" customWidth="1"/>
    <col min="3" max="3" width="9.5546875" style="149" customWidth="1"/>
    <col min="4" max="4" width="11.33203125" style="149" customWidth="1"/>
    <col min="5" max="5" width="7.33203125" style="149" customWidth="1"/>
    <col min="6" max="6" width="10.33203125" style="149" customWidth="1"/>
    <col min="7" max="7" width="9" style="149" customWidth="1"/>
    <col min="8" max="8" width="11.6640625" style="149" customWidth="1"/>
    <col min="9" max="9" width="10.33203125" style="149" customWidth="1"/>
    <col min="10" max="10" width="8.6640625" style="149" customWidth="1"/>
  </cols>
  <sheetData>
    <row r="2" spans="1:12">
      <c r="A2" s="229" t="s">
        <v>159</v>
      </c>
      <c r="B2" s="231" t="s">
        <v>160</v>
      </c>
      <c r="C2" s="231"/>
      <c r="D2" s="231"/>
      <c r="E2" s="163"/>
      <c r="F2" s="231" t="s">
        <v>161</v>
      </c>
      <c r="G2" s="231"/>
      <c r="H2" s="231"/>
      <c r="I2" s="231"/>
      <c r="J2" s="232" t="s">
        <v>162</v>
      </c>
    </row>
    <row r="3" spans="1:12" ht="48">
      <c r="A3" s="230"/>
      <c r="B3" s="164" t="s">
        <v>125</v>
      </c>
      <c r="C3" s="164" t="s">
        <v>163</v>
      </c>
      <c r="D3" s="164" t="s">
        <v>83</v>
      </c>
      <c r="E3" s="164"/>
      <c r="F3" s="165" t="s">
        <v>164</v>
      </c>
      <c r="G3" s="165" t="s">
        <v>76</v>
      </c>
      <c r="H3" s="165" t="s">
        <v>77</v>
      </c>
      <c r="I3" s="165" t="s">
        <v>165</v>
      </c>
      <c r="J3" s="233"/>
      <c r="L3" s="55" t="s">
        <v>205</v>
      </c>
    </row>
    <row r="4" spans="1:12">
      <c r="A4" s="166">
        <v>1951</v>
      </c>
      <c r="B4" s="167">
        <v>262862</v>
      </c>
      <c r="C4" s="167">
        <v>481497</v>
      </c>
      <c r="D4" s="167">
        <v>744359</v>
      </c>
      <c r="E4" s="167"/>
      <c r="F4" s="167">
        <v>2183357</v>
      </c>
      <c r="G4" s="167">
        <v>170703</v>
      </c>
      <c r="H4" s="167">
        <v>100366</v>
      </c>
      <c r="I4" s="167">
        <v>28581</v>
      </c>
      <c r="J4" s="168">
        <v>3227366</v>
      </c>
    </row>
    <row r="5" spans="1:12">
      <c r="A5" s="166">
        <v>1961</v>
      </c>
      <c r="B5" s="167">
        <v>170326</v>
      </c>
      <c r="C5" s="167">
        <v>455772</v>
      </c>
      <c r="D5" s="167">
        <v>626098</v>
      </c>
      <c r="E5" s="167"/>
      <c r="F5" s="167">
        <v>2274421</v>
      </c>
      <c r="G5" s="167">
        <v>298799</v>
      </c>
      <c r="H5" s="167">
        <v>141449</v>
      </c>
      <c r="I5" s="167">
        <v>41054</v>
      </c>
      <c r="J5" s="168">
        <v>3381821</v>
      </c>
      <c r="L5" s="148"/>
    </row>
    <row r="6" spans="1:12">
      <c r="A6" s="166">
        <v>1971</v>
      </c>
      <c r="B6" s="167">
        <v>97481</v>
      </c>
      <c r="C6" s="167">
        <v>989070</v>
      </c>
      <c r="D6" s="167">
        <v>1086551</v>
      </c>
      <c r="E6" s="167"/>
      <c r="F6" s="167">
        <v>1643256</v>
      </c>
      <c r="G6" s="167">
        <v>507886</v>
      </c>
      <c r="H6" s="167">
        <v>242236</v>
      </c>
      <c r="I6" s="167">
        <v>61029</v>
      </c>
      <c r="J6" s="168">
        <v>3540958</v>
      </c>
    </row>
    <row r="7" spans="1:12">
      <c r="A7" s="166">
        <v>1981</v>
      </c>
      <c r="B7" s="167">
        <v>55998</v>
      </c>
      <c r="C7" s="167">
        <v>711429</v>
      </c>
      <c r="D7" s="167">
        <v>767427</v>
      </c>
      <c r="E7" s="167"/>
      <c r="F7" s="167">
        <v>1557109</v>
      </c>
      <c r="G7" s="167">
        <v>861969</v>
      </c>
      <c r="H7" s="167">
        <v>451435</v>
      </c>
      <c r="I7" s="167">
        <v>108360</v>
      </c>
      <c r="J7" s="168">
        <v>3746300</v>
      </c>
    </row>
    <row r="8" spans="1:12">
      <c r="A8" s="166">
        <v>1991</v>
      </c>
      <c r="B8" s="168">
        <v>36293</v>
      </c>
      <c r="C8" s="168">
        <v>442285</v>
      </c>
      <c r="D8" s="168">
        <v>478578</v>
      </c>
      <c r="E8" s="168"/>
      <c r="F8" s="168">
        <v>1294973</v>
      </c>
      <c r="G8" s="168">
        <v>1064218</v>
      </c>
      <c r="H8" s="168">
        <v>754563</v>
      </c>
      <c r="I8" s="168">
        <v>156347</v>
      </c>
      <c r="J8" s="168">
        <v>3748679</v>
      </c>
    </row>
    <row r="9" spans="1:12">
      <c r="A9" s="166">
        <v>2001</v>
      </c>
      <c r="B9" s="168">
        <v>26610</v>
      </c>
      <c r="C9" s="168">
        <v>346134</v>
      </c>
      <c r="D9" s="168">
        <v>372744</v>
      </c>
      <c r="E9" s="168"/>
      <c r="F9" s="168">
        <v>1039882</v>
      </c>
      <c r="G9" s="168">
        <v>1059151</v>
      </c>
      <c r="H9" s="168">
        <v>1013273</v>
      </c>
      <c r="I9" s="168">
        <v>305331</v>
      </c>
      <c r="J9" s="168">
        <v>3790381</v>
      </c>
    </row>
    <row r="10" spans="1:12">
      <c r="A10" s="166">
        <v>2011</v>
      </c>
      <c r="B10" s="168">
        <v>24365</v>
      </c>
      <c r="C10" s="168">
        <v>305856</v>
      </c>
      <c r="D10" s="168">
        <v>330221</v>
      </c>
      <c r="E10" s="168"/>
      <c r="F10" s="168">
        <v>848016</v>
      </c>
      <c r="G10" s="168">
        <v>1145441</v>
      </c>
      <c r="H10" s="168">
        <v>1277877</v>
      </c>
      <c r="I10" s="168">
        <v>496918</v>
      </c>
      <c r="J10" s="168">
        <v>4098473</v>
      </c>
    </row>
    <row r="11" spans="1:12">
      <c r="A11" s="166">
        <v>2021</v>
      </c>
      <c r="B11" s="167">
        <v>17465</v>
      </c>
      <c r="C11" s="167">
        <v>145934</v>
      </c>
      <c r="D11" s="167">
        <v>163399</v>
      </c>
      <c r="E11" s="167"/>
      <c r="F11" s="167">
        <v>601108</v>
      </c>
      <c r="G11" s="167">
        <v>1136892</v>
      </c>
      <c r="H11" s="126">
        <v>1533101</v>
      </c>
      <c r="I11" s="126">
        <v>683191</v>
      </c>
      <c r="J11" s="167">
        <v>4117691</v>
      </c>
    </row>
    <row r="12" spans="1:12">
      <c r="A12" s="169">
        <v>2024</v>
      </c>
      <c r="B12" s="170">
        <v>18720</v>
      </c>
      <c r="C12" s="170">
        <v>136805</v>
      </c>
      <c r="D12" s="170">
        <v>155525</v>
      </c>
      <c r="E12" s="170"/>
      <c r="F12" s="170">
        <v>526275</v>
      </c>
      <c r="G12" s="170">
        <v>1146774</v>
      </c>
      <c r="H12" s="213">
        <v>1596006</v>
      </c>
      <c r="I12" s="213">
        <v>750538</v>
      </c>
      <c r="J12" s="170">
        <v>4175118</v>
      </c>
    </row>
    <row r="16" spans="1:12">
      <c r="L16" s="18" t="s">
        <v>166</v>
      </c>
    </row>
    <row r="17" spans="1:12">
      <c r="L17" s="191" t="s">
        <v>204</v>
      </c>
    </row>
    <row r="18" spans="1:12">
      <c r="L18" s="17"/>
    </row>
    <row r="19" spans="1:12">
      <c r="A19" s="31"/>
      <c r="B19" s="31" t="s">
        <v>125</v>
      </c>
      <c r="C19" s="31" t="s">
        <v>167</v>
      </c>
      <c r="D19" s="31" t="s">
        <v>76</v>
      </c>
      <c r="E19" s="31" t="s">
        <v>77</v>
      </c>
      <c r="F19" s="31" t="s">
        <v>78</v>
      </c>
    </row>
    <row r="20" spans="1:12">
      <c r="A20" s="171">
        <v>1951</v>
      </c>
      <c r="B20" s="173">
        <f>B4*100/$J4</f>
        <v>8.1447843225714092</v>
      </c>
      <c r="C20" s="172">
        <f>(C4+F4)*100/$J4</f>
        <v>82.570554439750552</v>
      </c>
      <c r="D20" s="173">
        <f>G4*100/$J4</f>
        <v>5.2892358660282097</v>
      </c>
      <c r="E20" s="173">
        <f>H4*100/$J4</f>
        <v>3.1098425155374381</v>
      </c>
      <c r="F20" s="173">
        <f>I4*100/$J4</f>
        <v>0.88558285611238385</v>
      </c>
    </row>
    <row r="21" spans="1:12">
      <c r="A21" s="171">
        <v>1961</v>
      </c>
      <c r="B21" s="173">
        <f t="shared" ref="B21:B28" si="0">B5*100/$J5</f>
        <v>5.0365173082785875</v>
      </c>
      <c r="C21" s="172">
        <f t="shared" ref="C21:C28" si="1">(C5+F5)*100/$J5</f>
        <v>80.731446164655082</v>
      </c>
      <c r="D21" s="173">
        <f t="shared" ref="D21:F28" si="2">G5*100/$J5</f>
        <v>8.8354469382028196</v>
      </c>
      <c r="E21" s="173">
        <f t="shared" si="2"/>
        <v>4.1826282349065789</v>
      </c>
      <c r="F21" s="173">
        <f t="shared" si="2"/>
        <v>1.2139613539569363</v>
      </c>
    </row>
    <row r="22" spans="1:12">
      <c r="A22" s="171">
        <v>1971</v>
      </c>
      <c r="B22" s="173">
        <f t="shared" si="0"/>
        <v>2.7529555560952712</v>
      </c>
      <c r="C22" s="172">
        <f t="shared" si="1"/>
        <v>74.339373694915338</v>
      </c>
      <c r="D22" s="173">
        <f t="shared" si="2"/>
        <v>14.343180574296561</v>
      </c>
      <c r="E22" s="173">
        <f t="shared" si="2"/>
        <v>6.8409735444475759</v>
      </c>
      <c r="F22" s="173">
        <f t="shared" si="2"/>
        <v>1.7235166302452614</v>
      </c>
    </row>
    <row r="23" spans="1:12">
      <c r="A23" s="171">
        <v>1981</v>
      </c>
      <c r="B23" s="173">
        <f t="shared" si="0"/>
        <v>1.4947548247604303</v>
      </c>
      <c r="C23" s="172">
        <f t="shared" si="1"/>
        <v>60.554093372127163</v>
      </c>
      <c r="D23" s="173">
        <f t="shared" si="2"/>
        <v>23.008541761204388</v>
      </c>
      <c r="E23" s="173">
        <f t="shared" si="2"/>
        <v>12.050156154072019</v>
      </c>
      <c r="F23" s="173">
        <f t="shared" si="2"/>
        <v>2.8924538878359982</v>
      </c>
    </row>
    <row r="24" spans="1:12">
      <c r="A24" s="171">
        <v>1991</v>
      </c>
      <c r="B24" s="173">
        <f t="shared" si="0"/>
        <v>0.96815438185024649</v>
      </c>
      <c r="C24" s="172">
        <f t="shared" si="1"/>
        <v>46.343205166406619</v>
      </c>
      <c r="D24" s="173">
        <f t="shared" si="2"/>
        <v>28.389147216926283</v>
      </c>
      <c r="E24" s="173">
        <f t="shared" si="2"/>
        <v>20.12877069495681</v>
      </c>
      <c r="F24" s="173">
        <f t="shared" si="2"/>
        <v>4.1707225398600416</v>
      </c>
    </row>
    <row r="25" spans="1:12">
      <c r="A25" s="171">
        <v>2001</v>
      </c>
      <c r="B25" s="173">
        <f t="shared" si="0"/>
        <v>0.70204024344782223</v>
      </c>
      <c r="C25" s="172">
        <f t="shared" si="1"/>
        <v>36.566667044816867</v>
      </c>
      <c r="D25" s="173">
        <f t="shared" si="2"/>
        <v>27.94312761698626</v>
      </c>
      <c r="E25" s="173">
        <f t="shared" si="2"/>
        <v>26.732747974412071</v>
      </c>
      <c r="F25" s="173">
        <f t="shared" si="2"/>
        <v>8.0554171203369798</v>
      </c>
    </row>
    <row r="26" spans="1:12">
      <c r="A26" s="171">
        <v>2011</v>
      </c>
      <c r="B26" s="173">
        <f t="shared" si="0"/>
        <v>0.59448970384823807</v>
      </c>
      <c r="C26" s="172">
        <f t="shared" si="1"/>
        <v>28.153705050637154</v>
      </c>
      <c r="D26" s="173">
        <f t="shared" si="2"/>
        <v>27.947994289580535</v>
      </c>
      <c r="E26" s="173">
        <f t="shared" si="2"/>
        <v>31.179344111819209</v>
      </c>
      <c r="F26" s="173">
        <f t="shared" si="2"/>
        <v>12.124466844114869</v>
      </c>
    </row>
    <row r="27" spans="1:12">
      <c r="A27" s="171">
        <v>2021</v>
      </c>
      <c r="B27" s="173">
        <f t="shared" si="0"/>
        <v>0.42414547376187284</v>
      </c>
      <c r="C27" s="172">
        <f t="shared" si="1"/>
        <v>18.142254967650558</v>
      </c>
      <c r="D27" s="173">
        <f t="shared" si="2"/>
        <v>27.60993964821547</v>
      </c>
      <c r="E27" s="173">
        <f t="shared" si="2"/>
        <v>37.232055537921617</v>
      </c>
      <c r="F27" s="173">
        <f t="shared" si="2"/>
        <v>16.591604372450483</v>
      </c>
    </row>
    <row r="28" spans="1:12">
      <c r="A28" s="171">
        <v>2024</v>
      </c>
      <c r="B28" s="173">
        <f t="shared" si="0"/>
        <v>0.44837056102366446</v>
      </c>
      <c r="C28" s="172">
        <f t="shared" si="1"/>
        <v>15.881706816430098</v>
      </c>
      <c r="D28" s="173">
        <f t="shared" si="2"/>
        <v>27.466864409580758</v>
      </c>
      <c r="E28" s="173">
        <f t="shared" si="2"/>
        <v>38.226608206043515</v>
      </c>
      <c r="F28" s="173">
        <f t="shared" si="2"/>
        <v>17.976450006921961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A3" zoomScale="80" zoomScaleNormal="80" workbookViewId="0">
      <selection activeCell="T35" sqref="T35"/>
    </sheetView>
  </sheetViews>
  <sheetFormatPr defaultRowHeight="14.4"/>
  <cols>
    <col min="1" max="1" width="14.6640625" customWidth="1"/>
    <col min="2" max="2" width="10.44140625" customWidth="1"/>
    <col min="3" max="3" width="10.33203125" customWidth="1"/>
    <col min="4" max="4" width="10" customWidth="1"/>
    <col min="5" max="5" width="9.6640625" customWidth="1"/>
    <col min="6" max="6" width="10.33203125" customWidth="1"/>
    <col min="8" max="8" width="11.33203125" customWidth="1"/>
    <col min="9" max="9" width="10.44140625" customWidth="1"/>
    <col min="10" max="10" width="3.6640625" customWidth="1"/>
  </cols>
  <sheetData>
    <row r="3" spans="1:11">
      <c r="A3" s="150"/>
      <c r="B3" s="19"/>
      <c r="C3" s="19"/>
      <c r="D3" s="19"/>
      <c r="E3" s="19"/>
      <c r="F3" s="19"/>
      <c r="G3" s="19"/>
      <c r="H3" s="19"/>
      <c r="I3" s="19"/>
    </row>
    <row r="4" spans="1:11" ht="43.2" customHeight="1">
      <c r="A4" s="31"/>
      <c r="B4" s="234" t="s">
        <v>168</v>
      </c>
      <c r="C4" s="235"/>
      <c r="D4" s="236"/>
      <c r="E4" s="92"/>
      <c r="F4" s="237" t="s">
        <v>169</v>
      </c>
      <c r="G4" s="238"/>
      <c r="H4" s="239"/>
      <c r="I4" s="178"/>
    </row>
    <row r="5" spans="1:11" ht="31.95" customHeight="1">
      <c r="A5" s="174" t="s">
        <v>170</v>
      </c>
      <c r="B5" s="22" t="s">
        <v>171</v>
      </c>
      <c r="C5" s="22" t="s">
        <v>172</v>
      </c>
      <c r="D5" s="22" t="s">
        <v>173</v>
      </c>
      <c r="E5" s="22"/>
      <c r="F5" s="22" t="s">
        <v>174</v>
      </c>
      <c r="G5" s="22" t="s">
        <v>175</v>
      </c>
      <c r="H5" s="22" t="s">
        <v>172</v>
      </c>
      <c r="I5" s="179"/>
    </row>
    <row r="6" spans="1:11">
      <c r="A6" s="56">
        <v>1961</v>
      </c>
      <c r="B6" s="180">
        <v>242.77</v>
      </c>
      <c r="C6" s="180">
        <v>187.268</v>
      </c>
      <c r="D6" s="180">
        <v>172.62899999999999</v>
      </c>
      <c r="E6" s="92"/>
      <c r="F6" s="181">
        <v>1610.04</v>
      </c>
      <c r="G6" s="182">
        <v>1964.95</v>
      </c>
      <c r="H6" s="182">
        <v>1501.2</v>
      </c>
      <c r="I6" s="183"/>
      <c r="K6" s="10" t="s">
        <v>208</v>
      </c>
    </row>
    <row r="7" spans="1:11">
      <c r="A7" s="56">
        <v>1970</v>
      </c>
      <c r="B7" s="180">
        <v>198.21600000000001</v>
      </c>
      <c r="C7" s="180">
        <v>158.44900000000001</v>
      </c>
      <c r="D7" s="180">
        <v>155.33000000000001</v>
      </c>
      <c r="E7" s="184"/>
      <c r="F7" s="181">
        <v>1348.27</v>
      </c>
      <c r="G7" s="182">
        <v>1845.4</v>
      </c>
      <c r="H7" s="182">
        <v>1383.23</v>
      </c>
      <c r="I7" s="183"/>
    </row>
    <row r="8" spans="1:11">
      <c r="A8" s="56">
        <v>1982</v>
      </c>
      <c r="B8" s="180">
        <v>174.767</v>
      </c>
      <c r="C8" s="180">
        <v>148.363</v>
      </c>
      <c r="D8" s="180">
        <v>111.08</v>
      </c>
      <c r="E8" s="184"/>
      <c r="F8" s="181">
        <v>1273.83</v>
      </c>
      <c r="G8" s="182">
        <v>1792.44</v>
      </c>
      <c r="H8" s="182">
        <v>1318.24</v>
      </c>
      <c r="I8" s="183"/>
    </row>
    <row r="9" spans="1:11">
      <c r="A9" s="56">
        <v>1990</v>
      </c>
      <c r="B9" s="180">
        <v>150.73599999999999</v>
      </c>
      <c r="C9" s="180">
        <v>125.934</v>
      </c>
      <c r="D9" s="180">
        <v>80.105000000000004</v>
      </c>
      <c r="E9" s="184"/>
      <c r="F9" s="181">
        <v>1232.21</v>
      </c>
      <c r="G9" s="182">
        <v>1711.88</v>
      </c>
      <c r="H9" s="182">
        <v>1159.3499999999999</v>
      </c>
      <c r="I9" s="183"/>
    </row>
    <row r="10" spans="1:11">
      <c r="A10" s="56">
        <v>2000</v>
      </c>
      <c r="B10" s="185">
        <v>107.88800000000001</v>
      </c>
      <c r="C10" s="180">
        <v>81.817999999999998</v>
      </c>
      <c r="D10" s="180">
        <v>49.155000000000001</v>
      </c>
      <c r="E10" s="184"/>
      <c r="F10" s="181">
        <v>1115.3699999999999</v>
      </c>
      <c r="G10" s="182">
        <v>1467.23</v>
      </c>
      <c r="H10" s="186">
        <v>775.44</v>
      </c>
      <c r="I10" s="183"/>
    </row>
    <row r="11" spans="1:11">
      <c r="A11" s="56">
        <v>2010</v>
      </c>
      <c r="B11" s="185">
        <v>73.465999999999994</v>
      </c>
      <c r="C11" s="185">
        <v>65.647999999999996</v>
      </c>
      <c r="D11" s="185">
        <v>12.618</v>
      </c>
      <c r="E11" s="187"/>
      <c r="F11" s="181">
        <v>1064.21</v>
      </c>
      <c r="G11" s="182">
        <v>1361.15</v>
      </c>
      <c r="H11" s="182">
        <v>1165.19</v>
      </c>
      <c r="I11" s="183"/>
    </row>
    <row r="12" spans="1:11">
      <c r="A12" s="56">
        <v>2020</v>
      </c>
      <c r="B12" s="180">
        <v>53.753</v>
      </c>
      <c r="C12" s="180">
        <v>41.999000000000002</v>
      </c>
      <c r="D12" s="188">
        <v>12.677</v>
      </c>
      <c r="E12" s="189"/>
      <c r="F12" s="181">
        <v>1044.82</v>
      </c>
      <c r="G12" s="182">
        <v>1332.7</v>
      </c>
      <c r="H12" s="186">
        <v>979.08</v>
      </c>
      <c r="I12" s="183"/>
    </row>
    <row r="13" spans="1:11">
      <c r="A13" s="21"/>
      <c r="B13" s="21"/>
      <c r="C13" s="21"/>
      <c r="D13" s="21"/>
      <c r="E13" s="21"/>
      <c r="F13" s="21"/>
      <c r="G13" s="21"/>
      <c r="H13" s="21"/>
      <c r="I13" s="183"/>
    </row>
    <row r="14" spans="1:11">
      <c r="A14" s="21"/>
      <c r="B14" s="21"/>
      <c r="C14" s="21"/>
      <c r="D14" s="21"/>
      <c r="E14" s="21"/>
      <c r="F14" s="21"/>
      <c r="G14" s="21"/>
      <c r="H14" s="21"/>
      <c r="I14" s="183"/>
    </row>
    <row r="15" spans="1:11" ht="36">
      <c r="A15" s="174" t="s">
        <v>170</v>
      </c>
      <c r="B15" s="22" t="s">
        <v>177</v>
      </c>
      <c r="C15" s="22" t="s">
        <v>172</v>
      </c>
      <c r="D15" s="22" t="s">
        <v>173</v>
      </c>
      <c r="E15" s="174" t="s">
        <v>170</v>
      </c>
      <c r="F15" s="22" t="s">
        <v>178</v>
      </c>
      <c r="G15" s="31"/>
      <c r="H15" s="22" t="s">
        <v>179</v>
      </c>
      <c r="I15" s="22" t="s">
        <v>180</v>
      </c>
    </row>
    <row r="16" spans="1:11">
      <c r="A16" s="56">
        <v>1961</v>
      </c>
      <c r="B16" s="175">
        <f>+B6</f>
        <v>242.77</v>
      </c>
      <c r="C16" s="175">
        <f t="shared" ref="C16:D16" si="0">+C6</f>
        <v>187.268</v>
      </c>
      <c r="D16" s="175">
        <f t="shared" si="0"/>
        <v>172.62899999999999</v>
      </c>
      <c r="E16" s="56">
        <v>1961</v>
      </c>
      <c r="F16" s="175">
        <f>+F6</f>
        <v>1610.04</v>
      </c>
      <c r="G16" s="175">
        <f>+G6</f>
        <v>1964.95</v>
      </c>
      <c r="H16" s="190">
        <f>+G16-F16</f>
        <v>354.91000000000008</v>
      </c>
      <c r="I16" s="175">
        <f t="shared" ref="I16:I22" si="1">+H6</f>
        <v>1501.2</v>
      </c>
    </row>
    <row r="17" spans="1:11">
      <c r="A17" s="56">
        <v>1970</v>
      </c>
      <c r="B17" s="175">
        <f t="shared" ref="B17:B22" si="2">+B7</f>
        <v>198.21600000000001</v>
      </c>
      <c r="C17" s="175">
        <f t="shared" ref="C17:D17" si="3">+C7</f>
        <v>158.44900000000001</v>
      </c>
      <c r="D17" s="175">
        <f t="shared" si="3"/>
        <v>155.33000000000001</v>
      </c>
      <c r="E17" s="56">
        <v>1970</v>
      </c>
      <c r="F17" s="175">
        <f t="shared" ref="F17:G22" si="4">+F7</f>
        <v>1348.27</v>
      </c>
      <c r="G17" s="175">
        <f t="shared" si="4"/>
        <v>1845.4</v>
      </c>
      <c r="H17" s="190">
        <f t="shared" ref="H17:H22" si="5">+G17-F17</f>
        <v>497.13000000000011</v>
      </c>
      <c r="I17" s="175">
        <f t="shared" si="1"/>
        <v>1383.23</v>
      </c>
    </row>
    <row r="18" spans="1:11">
      <c r="A18" s="56">
        <v>1982</v>
      </c>
      <c r="B18" s="175">
        <f t="shared" si="2"/>
        <v>174.767</v>
      </c>
      <c r="C18" s="175">
        <f t="shared" ref="C18:D18" si="6">+C8</f>
        <v>148.363</v>
      </c>
      <c r="D18" s="175">
        <f t="shared" si="6"/>
        <v>111.08</v>
      </c>
      <c r="E18" s="56">
        <v>1982</v>
      </c>
      <c r="F18" s="175">
        <f t="shared" si="4"/>
        <v>1273.83</v>
      </c>
      <c r="G18" s="175">
        <f t="shared" si="4"/>
        <v>1792.44</v>
      </c>
      <c r="H18" s="190">
        <f t="shared" si="5"/>
        <v>518.61000000000013</v>
      </c>
      <c r="I18" s="175">
        <f t="shared" si="1"/>
        <v>1318.24</v>
      </c>
    </row>
    <row r="19" spans="1:11">
      <c r="A19" s="56">
        <v>1990</v>
      </c>
      <c r="B19" s="175">
        <f t="shared" si="2"/>
        <v>150.73599999999999</v>
      </c>
      <c r="C19" s="175">
        <f t="shared" ref="C19:D19" si="7">+C9</f>
        <v>125.934</v>
      </c>
      <c r="D19" s="175">
        <f t="shared" si="7"/>
        <v>80.105000000000004</v>
      </c>
      <c r="E19" s="56">
        <v>1990</v>
      </c>
      <c r="F19" s="175">
        <f t="shared" si="4"/>
        <v>1232.21</v>
      </c>
      <c r="G19" s="175">
        <f t="shared" si="4"/>
        <v>1711.88</v>
      </c>
      <c r="H19" s="190">
        <f t="shared" si="5"/>
        <v>479.67000000000007</v>
      </c>
      <c r="I19" s="175">
        <f t="shared" si="1"/>
        <v>1159.3499999999999</v>
      </c>
    </row>
    <row r="20" spans="1:11">
      <c r="A20" s="56">
        <v>2000</v>
      </c>
      <c r="B20" s="175">
        <f t="shared" si="2"/>
        <v>107.88800000000001</v>
      </c>
      <c r="C20" s="175">
        <f t="shared" ref="C20:D20" si="8">+C10</f>
        <v>81.817999999999998</v>
      </c>
      <c r="D20" s="175">
        <f t="shared" si="8"/>
        <v>49.155000000000001</v>
      </c>
      <c r="E20" s="56">
        <v>2000</v>
      </c>
      <c r="F20" s="175">
        <f t="shared" si="4"/>
        <v>1115.3699999999999</v>
      </c>
      <c r="G20" s="175">
        <f t="shared" si="4"/>
        <v>1467.23</v>
      </c>
      <c r="H20" s="190">
        <f t="shared" si="5"/>
        <v>351.86000000000013</v>
      </c>
      <c r="I20" s="175">
        <f t="shared" si="1"/>
        <v>775.44</v>
      </c>
    </row>
    <row r="21" spans="1:11">
      <c r="A21" s="56">
        <v>2010</v>
      </c>
      <c r="B21" s="175">
        <f t="shared" si="2"/>
        <v>73.465999999999994</v>
      </c>
      <c r="C21" s="175">
        <f t="shared" ref="C21:D21" si="9">+C11</f>
        <v>65.647999999999996</v>
      </c>
      <c r="D21" s="175">
        <f t="shared" si="9"/>
        <v>12.618</v>
      </c>
      <c r="E21" s="56">
        <v>2010</v>
      </c>
      <c r="F21" s="175">
        <f t="shared" si="4"/>
        <v>1064.21</v>
      </c>
      <c r="G21" s="175">
        <f t="shared" si="4"/>
        <v>1361.15</v>
      </c>
      <c r="H21" s="190">
        <f t="shared" si="5"/>
        <v>296.94000000000005</v>
      </c>
      <c r="I21" s="175">
        <f t="shared" si="1"/>
        <v>1165.19</v>
      </c>
    </row>
    <row r="22" spans="1:11">
      <c r="A22" s="56">
        <v>2020</v>
      </c>
      <c r="B22" s="175">
        <f t="shared" si="2"/>
        <v>53.753</v>
      </c>
      <c r="C22" s="175">
        <f t="shared" ref="C22:D22" si="10">+C12</f>
        <v>41.999000000000002</v>
      </c>
      <c r="D22" s="175">
        <f t="shared" si="10"/>
        <v>12.677</v>
      </c>
      <c r="E22" s="56">
        <v>2020</v>
      </c>
      <c r="F22" s="175">
        <f t="shared" si="4"/>
        <v>1044.82</v>
      </c>
      <c r="G22" s="175">
        <f t="shared" si="4"/>
        <v>1332.7</v>
      </c>
      <c r="H22" s="190">
        <f t="shared" si="5"/>
        <v>287.88000000000011</v>
      </c>
      <c r="I22" s="175">
        <f t="shared" si="1"/>
        <v>979.08</v>
      </c>
    </row>
    <row r="23" spans="1:11">
      <c r="I23" s="151"/>
    </row>
    <row r="24" spans="1:11">
      <c r="I24" s="151"/>
    </row>
    <row r="25" spans="1:11">
      <c r="I25" s="151"/>
      <c r="K25" s="18" t="s">
        <v>181</v>
      </c>
    </row>
    <row r="26" spans="1:11">
      <c r="I26" s="151"/>
      <c r="K26" s="191" t="s">
        <v>182</v>
      </c>
    </row>
    <row r="27" spans="1:11">
      <c r="I27" s="151"/>
      <c r="K27" s="191" t="s">
        <v>183</v>
      </c>
    </row>
  </sheetData>
  <mergeCells count="2">
    <mergeCell ref="B4:D4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5"/>
  <sheetViews>
    <sheetView zoomScale="130" zoomScaleNormal="130" workbookViewId="0">
      <selection activeCell="G16" sqref="G16"/>
    </sheetView>
  </sheetViews>
  <sheetFormatPr defaultRowHeight="14.4"/>
  <sheetData>
    <row r="2" spans="1:8">
      <c r="B2" t="s">
        <v>215</v>
      </c>
      <c r="H2" s="55" t="s">
        <v>216</v>
      </c>
    </row>
    <row r="3" spans="1:8">
      <c r="B3" t="s">
        <v>81</v>
      </c>
      <c r="C3" t="s">
        <v>82</v>
      </c>
      <c r="D3" t="s">
        <v>83</v>
      </c>
    </row>
    <row r="4" spans="1:8">
      <c r="A4" s="194">
        <v>1977</v>
      </c>
      <c r="B4" s="195">
        <v>79.3</v>
      </c>
      <c r="C4" s="195">
        <v>43.3</v>
      </c>
      <c r="D4" s="195">
        <v>61</v>
      </c>
    </row>
    <row r="5" spans="1:8">
      <c r="A5" s="194">
        <v>1978</v>
      </c>
      <c r="B5" s="195">
        <v>78.7</v>
      </c>
      <c r="C5" s="195">
        <v>42.9</v>
      </c>
      <c r="D5" s="195">
        <v>60.6</v>
      </c>
      <c r="F5" s="195"/>
    </row>
    <row r="6" spans="1:8">
      <c r="A6" s="194">
        <v>1979</v>
      </c>
      <c r="B6" s="195">
        <v>78.5</v>
      </c>
      <c r="C6" s="195">
        <v>43.2</v>
      </c>
      <c r="D6" s="195">
        <v>60.7</v>
      </c>
    </row>
    <row r="7" spans="1:8">
      <c r="A7" s="194">
        <v>1980</v>
      </c>
      <c r="B7" s="195">
        <v>78.599999999999994</v>
      </c>
      <c r="C7" s="195">
        <v>44.6</v>
      </c>
      <c r="D7" s="195">
        <v>61.4</v>
      </c>
    </row>
    <row r="8" spans="1:8">
      <c r="A8" s="196">
        <v>1981</v>
      </c>
      <c r="B8" s="195">
        <v>78.3</v>
      </c>
      <c r="C8" s="195">
        <v>44.9</v>
      </c>
      <c r="D8" s="195">
        <v>61.4</v>
      </c>
    </row>
    <row r="9" spans="1:8">
      <c r="A9" s="194">
        <v>1982</v>
      </c>
      <c r="B9" s="195">
        <v>76.7</v>
      </c>
      <c r="C9" s="195">
        <v>43.7</v>
      </c>
      <c r="D9" s="195">
        <v>60.1</v>
      </c>
    </row>
    <row r="10" spans="1:8">
      <c r="A10" s="194">
        <v>1983</v>
      </c>
      <c r="B10" s="195">
        <v>75.3</v>
      </c>
      <c r="C10" s="195">
        <v>43.6</v>
      </c>
      <c r="D10" s="195">
        <v>59.4</v>
      </c>
    </row>
    <row r="11" spans="1:8">
      <c r="A11" s="194">
        <v>1984</v>
      </c>
      <c r="B11" s="195">
        <v>74.400000000000006</v>
      </c>
      <c r="C11" s="195">
        <v>44.6</v>
      </c>
      <c r="D11" s="195">
        <v>59.3</v>
      </c>
    </row>
    <row r="12" spans="1:8">
      <c r="A12" s="194">
        <v>1985</v>
      </c>
      <c r="B12" s="195">
        <v>74.099999999999994</v>
      </c>
      <c r="C12" s="195">
        <v>45.2</v>
      </c>
      <c r="D12" s="195">
        <v>59.5</v>
      </c>
    </row>
    <row r="13" spans="1:8">
      <c r="A13" s="194">
        <v>1986</v>
      </c>
      <c r="B13" s="195">
        <v>73.7</v>
      </c>
      <c r="C13" s="195">
        <v>45.5</v>
      </c>
      <c r="D13" s="195">
        <v>59.5</v>
      </c>
    </row>
    <row r="14" spans="1:8">
      <c r="A14" s="194">
        <v>1987</v>
      </c>
      <c r="B14" s="195">
        <v>73.599999999999994</v>
      </c>
      <c r="C14" s="195">
        <v>46.9</v>
      </c>
      <c r="D14" s="195">
        <v>60.1</v>
      </c>
    </row>
    <row r="15" spans="1:8">
      <c r="A15" s="194">
        <v>1988</v>
      </c>
      <c r="B15" s="195">
        <v>74.3</v>
      </c>
      <c r="C15" s="195">
        <v>48.1</v>
      </c>
      <c r="D15" s="195">
        <v>61.1</v>
      </c>
    </row>
    <row r="16" spans="1:8">
      <c r="A16" s="194">
        <v>1989</v>
      </c>
      <c r="B16" s="195">
        <v>74.400000000000006</v>
      </c>
      <c r="C16" s="195">
        <v>48.5</v>
      </c>
      <c r="D16" s="195">
        <v>61.4</v>
      </c>
    </row>
    <row r="17" spans="1:24">
      <c r="A17" s="194">
        <v>1990</v>
      </c>
      <c r="B17" s="195">
        <v>74.599999999999994</v>
      </c>
      <c r="C17" s="195">
        <v>50</v>
      </c>
      <c r="D17" s="195">
        <v>62.2</v>
      </c>
    </row>
    <row r="18" spans="1:24">
      <c r="A18" s="196">
        <v>1991</v>
      </c>
      <c r="B18" s="195">
        <v>74.5</v>
      </c>
      <c r="C18" s="195">
        <v>49.5</v>
      </c>
      <c r="D18" s="195">
        <v>62</v>
      </c>
    </row>
    <row r="19" spans="1:24">
      <c r="A19" s="194" t="s">
        <v>217</v>
      </c>
      <c r="B19" s="195">
        <v>73.5</v>
      </c>
      <c r="C19" s="195">
        <v>50</v>
      </c>
      <c r="D19" s="195">
        <v>61.7</v>
      </c>
    </row>
    <row r="20" spans="1:24">
      <c r="A20" s="197">
        <v>1993</v>
      </c>
      <c r="B20" s="195">
        <v>73.2</v>
      </c>
      <c r="C20" s="195">
        <v>53.8</v>
      </c>
      <c r="D20" s="195">
        <v>63.5</v>
      </c>
    </row>
    <row r="21" spans="1:24">
      <c r="A21" s="197">
        <v>1994</v>
      </c>
      <c r="B21" s="195">
        <v>73.2</v>
      </c>
      <c r="C21" s="195">
        <v>53.2</v>
      </c>
      <c r="D21" s="195">
        <v>63.2</v>
      </c>
      <c r="H21" s="198" t="s">
        <v>218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197">
        <v>1995</v>
      </c>
      <c r="B22" s="195">
        <v>72.900000000000006</v>
      </c>
      <c r="C22" s="195">
        <v>53.7</v>
      </c>
      <c r="D22" s="195">
        <v>63.3</v>
      </c>
      <c r="H22" s="240" t="s">
        <v>219</v>
      </c>
      <c r="I22" s="240"/>
      <c r="J22" s="240"/>
      <c r="K22" s="240"/>
      <c r="L22" s="240"/>
      <c r="M22" s="240"/>
      <c r="N22" s="240"/>
      <c r="O22" s="241"/>
      <c r="P22" s="241"/>
      <c r="Q22" s="241"/>
      <c r="R22" s="241"/>
      <c r="S22" s="241"/>
      <c r="T22" s="241"/>
      <c r="U22" s="241"/>
      <c r="V22" s="241"/>
      <c r="W22" s="241"/>
      <c r="X22" s="241"/>
    </row>
    <row r="23" spans="1:24">
      <c r="A23" s="197">
        <v>1996</v>
      </c>
      <c r="B23" s="195">
        <v>73.099999999999994</v>
      </c>
      <c r="C23" s="195">
        <v>55</v>
      </c>
      <c r="D23" s="195">
        <v>64.099999999999994</v>
      </c>
    </row>
    <row r="24" spans="1:24">
      <c r="A24" s="197">
        <v>1997</v>
      </c>
      <c r="B24" s="195">
        <v>73.599999999999994</v>
      </c>
      <c r="C24" s="195">
        <v>55.9</v>
      </c>
      <c r="D24" s="195">
        <v>64.7</v>
      </c>
    </row>
    <row r="25" spans="1:24">
      <c r="A25" s="197">
        <v>1998</v>
      </c>
      <c r="B25" s="195">
        <v>73.8</v>
      </c>
      <c r="C25" s="195">
        <v>57</v>
      </c>
      <c r="D25" s="195">
        <v>65.400000000000006</v>
      </c>
    </row>
    <row r="26" spans="1:24">
      <c r="A26" s="197">
        <v>1999</v>
      </c>
      <c r="B26" s="195">
        <v>74.599999999999994</v>
      </c>
      <c r="C26" s="195">
        <v>59</v>
      </c>
      <c r="D26" s="195">
        <v>66.8</v>
      </c>
    </row>
    <row r="27" spans="1:24">
      <c r="A27" s="197">
        <v>2000</v>
      </c>
      <c r="B27" s="195">
        <v>75.400000000000006</v>
      </c>
      <c r="C27" s="195">
        <v>60.7</v>
      </c>
      <c r="D27" s="195">
        <v>68</v>
      </c>
    </row>
    <row r="28" spans="1:24">
      <c r="A28" s="199">
        <v>2001</v>
      </c>
      <c r="B28" s="195">
        <v>76</v>
      </c>
      <c r="C28" s="195">
        <v>61.6</v>
      </c>
      <c r="D28" s="195">
        <v>68.8</v>
      </c>
    </row>
    <row r="29" spans="1:24">
      <c r="A29" s="197">
        <v>2002</v>
      </c>
      <c r="B29" s="195">
        <v>76.5</v>
      </c>
      <c r="C29" s="195">
        <v>63.2</v>
      </c>
      <c r="D29" s="195">
        <v>69.900000000000006</v>
      </c>
    </row>
    <row r="30" spans="1:24">
      <c r="A30" s="197">
        <v>2003</v>
      </c>
      <c r="B30" s="195">
        <v>77.3</v>
      </c>
      <c r="C30" s="195">
        <v>61.8</v>
      </c>
      <c r="D30" s="195">
        <v>69.599999999999994</v>
      </c>
    </row>
    <row r="31" spans="1:24">
      <c r="A31" s="197" t="s">
        <v>220</v>
      </c>
      <c r="B31" s="195">
        <v>76.2</v>
      </c>
      <c r="C31" s="195">
        <v>60.5</v>
      </c>
      <c r="D31" s="195">
        <v>68.3</v>
      </c>
    </row>
    <row r="32" spans="1:24">
      <c r="A32" s="197">
        <v>2005</v>
      </c>
      <c r="B32" s="195">
        <v>76.7</v>
      </c>
      <c r="C32" s="195">
        <v>60.2</v>
      </c>
      <c r="D32" s="195">
        <v>68.400000000000006</v>
      </c>
    </row>
    <row r="33" spans="1:4">
      <c r="A33" s="197">
        <v>2006</v>
      </c>
      <c r="B33" s="195">
        <v>77.099999999999994</v>
      </c>
      <c r="C33" s="195">
        <v>61.6</v>
      </c>
      <c r="D33" s="195">
        <v>69.400000000000006</v>
      </c>
    </row>
    <row r="34" spans="1:4">
      <c r="A34" s="197">
        <v>2007</v>
      </c>
      <c r="B34" s="195">
        <v>78.3</v>
      </c>
      <c r="C34" s="195">
        <v>62</v>
      </c>
      <c r="D34" s="195">
        <v>70.2</v>
      </c>
    </row>
    <row r="35" spans="1:4">
      <c r="A35" s="197">
        <v>2008</v>
      </c>
      <c r="B35" s="195">
        <v>78</v>
      </c>
      <c r="C35" s="195">
        <v>62.3</v>
      </c>
      <c r="D35" s="195">
        <v>70.2</v>
      </c>
    </row>
    <row r="36" spans="1:4">
      <c r="A36" s="197">
        <v>2009</v>
      </c>
      <c r="B36" s="195">
        <v>75.3</v>
      </c>
      <c r="C36" s="195">
        <v>61.5</v>
      </c>
      <c r="D36" s="195">
        <v>68.400000000000006</v>
      </c>
    </row>
    <row r="37" spans="1:4">
      <c r="A37" s="197">
        <v>2010</v>
      </c>
      <c r="B37" s="195">
        <v>74.7</v>
      </c>
      <c r="C37" s="195">
        <v>60</v>
      </c>
      <c r="D37" s="195">
        <v>67.3</v>
      </c>
    </row>
    <row r="38" spans="1:4">
      <c r="A38" s="200" t="s">
        <v>221</v>
      </c>
      <c r="B38" s="195">
        <v>74.8</v>
      </c>
      <c r="C38" s="195">
        <v>60.9</v>
      </c>
      <c r="D38" s="195">
        <v>67.8</v>
      </c>
    </row>
    <row r="39" spans="1:4">
      <c r="A39" s="201" t="s">
        <v>222</v>
      </c>
      <c r="B39" s="195">
        <v>73.7</v>
      </c>
      <c r="C39" s="195">
        <v>61.4</v>
      </c>
      <c r="D39" s="195">
        <v>67.5</v>
      </c>
    </row>
    <row r="40" spans="1:4">
      <c r="A40" s="201" t="s">
        <v>223</v>
      </c>
      <c r="B40" s="195">
        <v>72.900000000000006</v>
      </c>
      <c r="C40" s="195">
        <v>59.7</v>
      </c>
      <c r="D40" s="195">
        <v>66.2</v>
      </c>
    </row>
    <row r="41" spans="1:4">
      <c r="A41" s="201" t="s">
        <v>224</v>
      </c>
      <c r="B41" s="195">
        <v>73.5</v>
      </c>
      <c r="C41" s="195">
        <v>59.1</v>
      </c>
      <c r="D41" s="195">
        <v>66.3</v>
      </c>
    </row>
    <row r="42" spans="1:4">
      <c r="A42" s="201" t="s">
        <v>225</v>
      </c>
      <c r="B42" s="195">
        <v>73.8</v>
      </c>
      <c r="C42" s="195">
        <v>59.7</v>
      </c>
      <c r="D42" s="195">
        <v>66.7</v>
      </c>
    </row>
    <row r="43" spans="1:4">
      <c r="A43" s="201" t="s">
        <v>226</v>
      </c>
      <c r="B43" s="202">
        <v>74.671775896996991</v>
      </c>
      <c r="C43" s="202">
        <v>62.173063483234202</v>
      </c>
      <c r="D43" s="202">
        <v>68.390616757265079</v>
      </c>
    </row>
    <row r="44" spans="1:4">
      <c r="A44" s="201" t="s">
        <v>227</v>
      </c>
      <c r="B44" s="195">
        <v>75.162766962685225</v>
      </c>
      <c r="C44" s="195">
        <v>62.067126113716363</v>
      </c>
      <c r="D44" s="195">
        <v>68.584517275505945</v>
      </c>
    </row>
    <row r="45" spans="1:4">
      <c r="A45" s="201" t="s">
        <v>228</v>
      </c>
      <c r="B45" s="195">
        <v>76.556708</v>
      </c>
      <c r="C45" s="195">
        <v>62.657983999999999</v>
      </c>
      <c r="D45" s="195">
        <v>69.581348000000006</v>
      </c>
    </row>
    <row r="46" spans="1:4">
      <c r="A46" s="201" t="s">
        <v>229</v>
      </c>
      <c r="B46" s="195">
        <v>76.637349</v>
      </c>
      <c r="C46" s="195">
        <v>64.137044000000003</v>
      </c>
      <c r="D46" s="195">
        <v>70.373029000000002</v>
      </c>
    </row>
    <row r="47" spans="1:4">
      <c r="A47" s="201" t="s">
        <v>230</v>
      </c>
      <c r="B47" s="195">
        <v>74.868579999999994</v>
      </c>
      <c r="C47" s="195">
        <v>61.521417</v>
      </c>
      <c r="D47" s="195">
        <v>68.184970000000007</v>
      </c>
    </row>
    <row r="48" spans="1:4">
      <c r="A48" s="201" t="s">
        <v>231</v>
      </c>
      <c r="B48" s="202">
        <v>75.334124000000003</v>
      </c>
      <c r="C48" s="202">
        <v>61.612940999999999</v>
      </c>
      <c r="D48" s="202">
        <v>68.471750999999998</v>
      </c>
    </row>
    <row r="49" spans="1:4">
      <c r="A49" s="201" t="s">
        <v>232</v>
      </c>
      <c r="B49" s="195">
        <v>76.007830999999996</v>
      </c>
      <c r="C49" s="195">
        <v>63.391528999999998</v>
      </c>
      <c r="D49" s="195">
        <v>69.715002999999996</v>
      </c>
    </row>
    <row r="50" spans="1:4">
      <c r="A50" s="201" t="s">
        <v>233</v>
      </c>
      <c r="B50" s="195">
        <v>76.810927000000007</v>
      </c>
      <c r="C50" s="195">
        <v>64.404499999999999</v>
      </c>
      <c r="D50" s="195">
        <v>70.633774000000003</v>
      </c>
    </row>
    <row r="51" spans="1:4">
      <c r="A51" s="201" t="s">
        <v>234</v>
      </c>
      <c r="B51" s="195">
        <v>77.366249999999994</v>
      </c>
      <c r="C51" s="195">
        <v>63.214191999999997</v>
      </c>
      <c r="D51" s="195">
        <v>70.325543999999994</v>
      </c>
    </row>
    <row r="52" spans="1:4">
      <c r="A52" s="201" t="s">
        <v>235</v>
      </c>
      <c r="B52" s="195">
        <v>77.995542</v>
      </c>
      <c r="C52" s="195">
        <v>64.718376000000006</v>
      </c>
      <c r="D52" s="195">
        <v>71.405792000000005</v>
      </c>
    </row>
    <row r="55" spans="1:4">
      <c r="B55" s="203"/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93AA29-3BBF-4887-8C25-3717C9D9B1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2026-10-05T14:03:31Z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