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75" l="1"/>
  <c r="C22" i="75"/>
  <c r="B22" i="75"/>
  <c r="D21" i="75"/>
  <c r="C21" i="75"/>
  <c r="B21" i="75"/>
  <c r="D20" i="75"/>
  <c r="C20" i="75"/>
  <c r="B20" i="75"/>
  <c r="D19" i="75"/>
  <c r="C19" i="75"/>
  <c r="B19" i="75"/>
  <c r="D18" i="75"/>
  <c r="C18" i="75"/>
  <c r="B18" i="75"/>
  <c r="D17" i="75"/>
  <c r="C17" i="75"/>
  <c r="B17" i="75"/>
  <c r="D16" i="75"/>
  <c r="C16" i="75"/>
  <c r="B16" i="75"/>
  <c r="I10" i="62" l="1"/>
  <c r="I7" i="62"/>
  <c r="I4" i="62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17" i="75"/>
  <c r="H18" i="75"/>
  <c r="H19" i="75"/>
  <c r="H20" i="75"/>
  <c r="H21" i="75"/>
  <c r="H22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<sst xmlns="http://schemas.openxmlformats.org/spreadsheetml/2006/main" count="426" uniqueCount="241">
  <si>
    <t>La Liguria</t>
  </si>
  <si>
    <t>Liguria</t>
  </si>
  <si>
    <t>Italia</t>
  </si>
  <si>
    <t>Fonte: Istat, Censimenti della popolazione</t>
  </si>
  <si>
    <t>(a) Dati ai confini dell’epoca</t>
  </si>
  <si>
    <t>LIGURIA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</si>
  <si>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</si>
  <si>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</si>
  <si>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</si>
  <si>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</si>
  <si>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</si>
  <si>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</si>
  <si>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</si>
  <si>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</si>
  <si>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</si>
  <si>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</si>
  <si>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</si>
  <si>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</si>
  <si>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</si>
  <si>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</si>
  <si>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</si>
  <si>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</si>
  <si>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</si>
  <si>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</si>
  <si>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</si>
  <si>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</si>
  <si>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</si>
  <si>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</si>
  <si>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</si>
  <si>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</si>
  <si>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</si>
  <si>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</si>
  <si>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</si>
  <si>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</si>
  <si>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</si>
  <si>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</si>
  <si>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</si>
  <si>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</si>
  <si>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</si>
  <si>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</si>
  <si>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</si>
  <si>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</si>
  <si>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</si>
  <si>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</si>
  <si>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</si>
  <si>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</si>
  <si>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</si>
  <si>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</si>
  <si>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</si>
  <si>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</si>
  <si>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</si>
  <si>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</si>
  <si>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</si>
  <si>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</si>
  <si>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</si>
  <si>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</si>
  <si>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</si>
  <si>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</si>
  <si>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</si>
  <si>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</si>
  <si>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</si>
  <si>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</si>
  <si>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</si>
  <si>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</si>
  <si>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</si>
  <si>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</si>
  <si>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</si>
  <si>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</si>
  <si>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</si>
  <si>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</si>
  <si>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</si>
  <si>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</si>
  <si>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Agric-Lig</t>
  </si>
  <si>
    <t>Agric-ITA</t>
  </si>
  <si>
    <t>Ind-Lig</t>
  </si>
  <si>
    <t>Ind-ITA</t>
  </si>
  <si>
    <t>Anni</t>
  </si>
  <si>
    <t>Servizi-Liguria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</si>
  <si>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</si>
  <si>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</si>
  <si>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</si>
  <si>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</si>
  <si>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</si>
  <si>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</si>
  <si>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</si>
  <si>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</si>
  <si>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</si>
  <si>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</si>
  <si>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</si>
  <si>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</si>
  <si>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</si>
  <si>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</si>
  <si>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</si>
  <si>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</si>
  <si>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</si>
  <si>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</si>
  <si>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</si>
  <si>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</si>
  <si>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</si>
  <si>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Genova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</si>
  <si>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</si>
  <si>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</si>
  <si>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</si>
  <si>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</si>
  <si>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</si>
  <si>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</si>
  <si>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</si>
  <si>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</si>
  <si>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</si>
  <si>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</si>
  <si>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</si>
  <si>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</si>
  <si>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Analfabeta</t>
  </si>
  <si>
    <t>Alfabeta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</si>
  <si>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</si>
  <si>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</si>
  <si>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</si>
  <si>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</si>
  <si>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</si>
  <si>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</si>
  <si>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</si>
  <si>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</si>
  <si>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</si>
  <si>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</si>
  <si>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</si>
  <si>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</si>
  <si>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</si>
  <si>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</si>
  <si>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</si>
  <si>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</si>
  <si>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</si>
  <si>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</si>
  <si>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</si>
  <si>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</si>
  <si>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</si>
  <si>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</si>
  <si>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</si>
  <si>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</si>
  <si>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</si>
  <si>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</si>
  <si>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</si>
  <si>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</si>
  <si>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</si>
  <si>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</si>
  <si>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</si>
  <si>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</si>
  <si>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</si>
  <si>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</si>
  <si>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</si>
  <si>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</si>
  <si>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</si>
  <si>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</si>
  <si>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</si>
  <si>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</si>
  <si>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</si>
  <si>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</si>
  <si>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</si>
  <si>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</si>
  <si>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</si>
  <si>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</si>
  <si>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</si>
  <si>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</si>
  <si>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</si>
  <si>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</si>
  <si>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LIGURIA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</si>
  <si>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</si>
  <si>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</si>
  <si>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</si>
  <si>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</si>
  <si>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</si>
  <si>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</si>
  <si>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</si>
  <si>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</si>
  <si>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</si>
  <si>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</si>
  <si>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</si>
  <si>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</si>
  <si>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</si>
  <si>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</si>
  <si>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</si>
  <si>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</si>
  <si>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</si>
  <si>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LIGURIA. Censimenti dal 1951 a 2011, 2021, 2024</t>
  </si>
  <si>
    <t>Fonte: Istat, Statistiche demografiche</t>
  </si>
  <si>
    <t>Appendice 5. POPOLAZIONE RESIDENTE IN ETÀ DI 6 ANNI E OLTRE PER GRADO DI ISTRUZIONE. LIGURIA.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</si>
  <si>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</si>
  <si>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LIGURIA (Universo Italia). Censimenti Agricoltura 1961-2020 (a)</t>
  </si>
  <si>
    <t>Liguria (1861=100, sc. destra)</t>
  </si>
  <si>
    <t>Italia (1861=100, sc. destra)</t>
  </si>
  <si>
    <t>FIGURA 8. POPOLAZIONE ATTIVA IN CONDIZIONE PROFESSIONALE PER SETTORE DI ATTIVITÀ IN LIGURIA E IN ITALIA. Anni 1861-2024. Valori percentuali (a)</t>
  </si>
  <si>
    <t>Alta tecn</t>
  </si>
  <si>
    <t>Bassa tecn</t>
  </si>
  <si>
    <t xml:space="preserve">
Altra</t>
  </si>
  <si>
    <t>industria</t>
  </si>
  <si>
    <t>Intensivi in conos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</si>
  <si>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</si>
  <si>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</si>
  <si>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</si>
  <si>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</si>
  <si>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</si>
  <si>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</si>
  <si>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</si>
  <si>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</si>
  <si>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</si>
  <si>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</si>
  <si>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</si>
  <si>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</si>
  <si>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</si>
  <si>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</si>
  <si>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</si>
  <si>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</si>
  <si>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</si>
  <si>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</si>
  <si>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</si>
  <si>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</si>
  <si>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</si>
  <si>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LIGURIA E IN ITALIA. Anni 1861-2024. Valori assoluti e indici base 1861=100 (a)</t>
  </si>
  <si>
    <t xml:space="preserve"> FIGURA 2. TASSO DI CRESCITA NATURALE, MIGRATORIO E TOTALE DELLA POPOLAZIONE IN LIGURIA (SINISTRA) E CONFRONTO CON L’ITALIA (DESTRA). Anni 1926-2024 e media 2020-2024. Valori per 1.000 (a)</t>
  </si>
  <si>
    <t>FIGURA 3. INDICE DI VECCHIAIA IN LIGURIA E IN ITALIA. Anni 1881-2024. Valori percentuali (a)</t>
  </si>
  <si>
    <t>FIGURA 5. ANDAMENTO DEL PIL (SINISTRA) IN LIGURIA E IN ITALIA, E LIVELLI RELATIVI DEL PIL PRO CAPITE NELLE REGIONI (DESTRA). Anni 1980-2024. Numeri indice 1980=100 e Italia=100, su dati in volume (a)</t>
  </si>
  <si>
    <t>FIGURA 6. POPOLAZIONE CON ALMENO 6 ANNI PER LIVELLO DI ISTRUZIONE IN LIGURIA E IN ITALIA. Anni 1951 e 2024. Valori percentuali (a)</t>
  </si>
  <si>
    <t>FIGURA 11. COMUNI DELLA LIGURIA (SINISTRA) E QUOTE DI COMUNI E POPOLAZIONE (DESTRA) PER QUINTI DELL’INDICE DI FRAGILITÀ. Anno 2022. Quinti e valori percentuali</t>
  </si>
  <si>
    <t xml:space="preserve">FIGURA 12. POPOLAZIONE TOTALE (SINISTRA) E ULTRA 65ENNE (DESTRA) A GENOVA E NEGLI ALTRI COMUNI DELLA LIGURIA . Anni 1861 – 2024. Numeri indice 1861=100 e valori per 100 abitanti (a) </t>
  </si>
  <si>
    <t>FIGURA 13. DIPLOMATI E LAUREATI A GENOVA E NEGLI ALTRI COMUNI DELLA LIGURIA. Anni 1951, 1991, 2024 Valori per 100 residenti di 6 anni e più (a)</t>
  </si>
  <si>
    <t>FIGURA 14. OCCUPATI SULLA POPOLAZIONE IN ETÀ LAVORATIVA, PER GENERE (SINISTRA) E PER SETTORE DI ATTIVITÀ (DESTRA) A GENOVA E NEGLI ALTRI COMUNI DELLA LIGURIA. Anni 1951 e 2024. Valori percentuali (a)</t>
  </si>
  <si>
    <t>FIGURA 2. TASSO DI CRESCITA NATURALE, MIGRATORIO E TOTALE DELLA POPOLAZIONE IN LIGURIA (SINISTRA) E CONFRONTO CON L’ITALIA (DESTRA). Anni 1926-2024 e media 2020-2024. Valori per 1.000 (a)</t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</si>
  <si>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</si>
  <si>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4. SPERANZA DI VITA ALLA NASCITA PER REGIONE. Anni 1974 e 2025 (a). Valori in anni</t>
  </si>
  <si>
    <t>FIGURA 10. ADDETTI EXTRA-AGRICOLI PER MACRO-SETTORE IN LIGURIA E IN ITALIA. Anno 2023. Composizione percentuale</t>
  </si>
  <si>
    <t xml:space="preserve">Appendice 1. POPOLAZIONE PER GRANDI CLASSI DI ETÀ. LIGURIA. Anni 1861-2024. Valori assoluti </t>
  </si>
  <si>
    <t>Appendice 2. PIRAMIDI PER ETÀ  E PER GENERE. LIGURIA. Anni 1881, 1951 E 2024. Valori percentuali</t>
  </si>
  <si>
    <t xml:space="preserve">Appendice 3. SPERANZA DI VITA ALLA NASCITA. LIGURIA. Anni 1974-2025. Valori assoluti </t>
  </si>
  <si>
    <t xml:space="preserve">Appendice 4. NUMERO MEDIO DI FIGLI PER DONNA (TFT) E ETÀ MEDIA AL PARTO. LIGURIA. Anni 1952-2025. Valori assoluti </t>
  </si>
  <si>
    <t>Appendice 7. TASSO DI OCCUPAZIONE 15-64 ANNI. LIGURIA. Anni 1977-2025. Percentuali</t>
  </si>
  <si>
    <t>(a) Dal 1861 al 1991 i dati sono riportati ai confini del 1991. Dal 2001 i confini sono quelli dell’epoca</t>
  </si>
  <si>
    <t>(a) Serie 1980-1994 (SEC1995) raccordate al valore 1995 stimato sulla base del SEC2010</t>
  </si>
  <si>
    <t>(a) Popolazione 2024 di 9 anni e oltre</t>
  </si>
  <si>
    <t xml:space="preserve">FIGURA 7. TASSO DI OCCUPAZIONE (15-64 ANNI) PER GENERE IN LIGURIA E IN ITALIA. Anni 1977 e 2025. Valori percentuali </t>
  </si>
  <si>
    <t xml:space="preserve">FIGURA 9. AZIENDE AGRICOLE (SINISTRA) E UNITÀ LOCALI DELLE IMPRESE DI INDUSTRIA E SERVIZI (DESTRA) IN LIGURIA E IN ITALIA. Anni 1961-2020 e 1951-2023. Valori per 1.000 abitanti </t>
  </si>
  <si>
    <t>(a) 2024 popolazione di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</si>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</sst>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00_-;\-* #,##0.000_-;_-* &quot;-&quot;??_-;_-@_-"/>
    <numFmt numFmtId="175" formatCode="_-* #,##0.0\ _€_-;\-* #,##0.0\ _€_-;_-* &quot;-&quot;?\ _€_-;_-@_-"/>
  </numFmts>
  <fonts count="92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sz val="9"/>
      <color rgb="FFFF0000"/>
      <name val="Calibri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9"/>
      <color rgb="FF000000"/>
      <name val="Calibri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9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sz val="7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 applyAlignment="1">
      <alignment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1" fillId="0" borderId="0" xfId="0" applyFont="1"/>
    <xf numFmtId="0" fontId="73" fillId="0" borderId="0" xfId="0" applyFont="1"/>
    <xf numFmtId="166" fontId="46" fillId="0" borderId="20" xfId="103" applyNumberFormat="1" applyFont="1" applyBorder="1"/>
    <xf numFmtId="0" fontId="45" fillId="0" borderId="0" xfId="0" applyFont="1"/>
    <xf numFmtId="0" fontId="26" fillId="0" borderId="0" xfId="0" applyFont="1"/>
    <xf numFmtId="0" fontId="74" fillId="0" borderId="0" xfId="0" applyFont="1"/>
    <xf numFmtId="0" fontId="75" fillId="0" borderId="0" xfId="0" applyFont="1"/>
    <xf numFmtId="166" fontId="44" fillId="0" borderId="0" xfId="0" applyNumberFormat="1" applyFont="1" applyAlignment="1">
      <alignment horizontal="right"/>
    </xf>
    <xf numFmtId="1" fontId="61" fillId="0" borderId="20" xfId="0" applyNumberFormat="1" applyFont="1" applyBorder="1" applyAlignment="1">
      <alignment horizontal="right" vertic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6" fillId="0" borderId="0" xfId="0" applyFont="1"/>
    <xf numFmtId="0" fontId="77" fillId="0" borderId="0" xfId="0" applyFont="1"/>
    <xf numFmtId="0" fontId="78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8" fillId="0" borderId="0" xfId="0" applyFont="1"/>
    <xf numFmtId="0" fontId="80" fillId="0" borderId="0" xfId="0" applyFont="1"/>
    <xf numFmtId="0" fontId="79" fillId="0" borderId="0" xfId="0" applyFont="1"/>
    <xf numFmtId="0" fontId="80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81" fillId="0" borderId="0" xfId="104" applyFont="1"/>
    <xf numFmtId="0" fontId="82" fillId="0" borderId="20" xfId="0" applyFont="1" applyBorder="1"/>
    <xf numFmtId="0" fontId="65" fillId="0" borderId="20" xfId="0" applyFont="1" applyBorder="1"/>
    <xf numFmtId="0" fontId="83" fillId="0" borderId="0" xfId="0" applyFont="1"/>
    <xf numFmtId="0" fontId="84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6" xfId="0" applyNumberFormat="1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166" fontId="46" fillId="0" borderId="27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5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0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167" fontId="46" fillId="0" borderId="20" xfId="1" applyNumberFormat="1" applyFont="1" applyBorder="1" applyAlignment="1">
      <alignment horizontal="right"/>
    </xf>
    <xf numFmtId="167" fontId="59" fillId="0" borderId="0" xfId="0" applyNumberFormat="1" applyFont="1"/>
    <xf numFmtId="2" fontId="2" fillId="0" borderId="0" xfId="0" applyNumberFormat="1" applyFont="1"/>
    <xf numFmtId="0" fontId="59" fillId="0" borderId="20" xfId="0" quotePrefix="1" applyFont="1" applyBorder="1" applyAlignment="1">
      <alignment horizontal="right" vertical="center" wrapText="1"/>
    </xf>
    <xf numFmtId="3" fontId="89" fillId="0" borderId="0" xfId="0" applyNumberFormat="1" applyFont="1"/>
    <xf numFmtId="0" fontId="89" fillId="0" borderId="0" xfId="0" applyFont="1"/>
    <xf numFmtId="0" fontId="0" fillId="0" borderId="20" xfId="0" applyBorder="1"/>
    <xf numFmtId="0" fontId="45" fillId="0" borderId="20" xfId="0" applyFont="1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3" fontId="59" fillId="0" borderId="28" xfId="0" applyNumberFormat="1" applyFont="1" applyBorder="1"/>
    <xf numFmtId="0" fontId="91" fillId="0" borderId="0" xfId="0" applyFont="1"/>
    <xf numFmtId="0" fontId="72" fillId="0" borderId="0" xfId="0" applyFont="1" applyAlignment="1">
      <alignment horizontal="left"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89" fillId="0" borderId="0" xfId="0" applyFont="1" applyAlignment="1">
      <alignment horizontal="justify" vertical="center" wrapText="1"/>
    </xf>
    <xf numFmtId="0" fontId="90" fillId="0" borderId="0" xfId="0" applyFont="1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C1002A"/>
      <color rgb="FF095CA1"/>
      <color rgb="FF5B44B8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829</c:v>
                </c:pt>
                <c:pt idx="1">
                  <c:v>884</c:v>
                </c:pt>
                <c:pt idx="2">
                  <c:v>936</c:v>
                </c:pt>
                <c:pt idx="4" formatCode="_-* #,##0_-;\-* #,##0_-;_-* &quot;-&quot;??_-;_-@_-">
                  <c:v>1086</c:v>
                </c:pt>
                <c:pt idx="5" formatCode="_-* #,##0_-;\-* #,##0_-;_-* &quot;-&quot;??_-;_-@_-">
                  <c:v>1207</c:v>
                </c:pt>
                <c:pt idx="6" formatCode="_-* #,##0_-;\-* #,##0_-;_-* &quot;-&quot;??_-;_-@_-">
                  <c:v>1338</c:v>
                </c:pt>
                <c:pt idx="7" formatCode="_-* #,##0_-;\-* #,##0_-;_-* &quot;-&quot;??_-;_-@_-">
                  <c:v>1423</c:v>
                </c:pt>
                <c:pt idx="8" formatCode="_-* #,##0_-;\-* #,##0_-;_-* &quot;-&quot;??_-;_-@_-">
                  <c:v>1467</c:v>
                </c:pt>
                <c:pt idx="10" formatCode="_-* #,##0_-;\-* #,##0_-;_-* &quot;-&quot;??_-;_-@_-">
                  <c:v>1567</c:v>
                </c:pt>
                <c:pt idx="11" formatCode="_-* #,##0_-;\-* #,##0_-;_-* &quot;-&quot;??_-;_-@_-">
                  <c:v>1735</c:v>
                </c:pt>
                <c:pt idx="12" formatCode="_-* #,##0_-;\-* #,##0_-;_-* &quot;-&quot;??_-;_-@_-">
                  <c:v>1854</c:v>
                </c:pt>
                <c:pt idx="13" formatCode="_-* #,##0_-;\-* #,##0_-;_-* &quot;-&quot;??_-;_-@_-">
                  <c:v>1808</c:v>
                </c:pt>
                <c:pt idx="14" formatCode="_-* #,##0_-;\-* #,##0_-;_-* &quot;-&quot;??_-;_-@_-">
                  <c:v>1676</c:v>
                </c:pt>
                <c:pt idx="15" formatCode="_-* #,##0_-;\-* #,##0_-;_-* &quot;-&quot;??_-;_-@_-">
                  <c:v>1572</c:v>
                </c:pt>
                <c:pt idx="16" formatCode="_-* #,##0_-;\-* #,##0_-;_-* &quot;-&quot;??_-;_-@_-">
                  <c:v>1571</c:v>
                </c:pt>
                <c:pt idx="17" formatCode="_-* #,##0_-;\-* #,##0_-;_-* &quot;-&quot;??_-;_-@_-">
                  <c:v>1509</c:v>
                </c:pt>
                <c:pt idx="18" formatCode="_-* #,##0_-;\-* #,##0_-;_-* &quot;-&quot;??_-;_-@_-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Liguria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106.63449939686369</c:v>
                </c:pt>
                <c:pt idx="2">
                  <c:v>112.90711700844392</c:v>
                </c:pt>
                <c:pt idx="4">
                  <c:v>131.00120627261762</c:v>
                </c:pt>
                <c:pt idx="5">
                  <c:v>145.59710494571775</c:v>
                </c:pt>
                <c:pt idx="6">
                  <c:v>161.39927623642942</c:v>
                </c:pt>
                <c:pt idx="7">
                  <c:v>171.65259348612787</c:v>
                </c:pt>
                <c:pt idx="8">
                  <c:v>176.96019300361883</c:v>
                </c:pt>
                <c:pt idx="10">
                  <c:v>189.02291917973463</c:v>
                </c:pt>
                <c:pt idx="11">
                  <c:v>209.2882991556092</c:v>
                </c:pt>
                <c:pt idx="12">
                  <c:v>223.64294330518698</c:v>
                </c:pt>
                <c:pt idx="13">
                  <c:v>218.0940892641737</c:v>
                </c:pt>
                <c:pt idx="14">
                  <c:v>202.17129071170086</c:v>
                </c:pt>
                <c:pt idx="15">
                  <c:v>189.6260554885404</c:v>
                </c:pt>
                <c:pt idx="16">
                  <c:v>189.50542822677926</c:v>
                </c:pt>
                <c:pt idx="17">
                  <c:v>182.02653799758747</c:v>
                </c:pt>
                <c:pt idx="18">
                  <c:v>182.14716525934861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2000"/>
          <c:min val="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9.199546819437670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chemeClr val="tx1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2519793195637938"/>
          <c:y val="4.9396912028198525E-3"/>
          <c:w val="0.74957715266662583"/>
          <c:h val="0.13349866214786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3.3661716769286492</c:v>
                </c:pt>
                <c:pt idx="1">
                  <c:v>3.4694024478041756</c:v>
                </c:pt>
                <c:pt idx="2">
                  <c:v>3.4318425760286226</c:v>
                </c:pt>
                <c:pt idx="3">
                  <c:v>3.1856330014224752</c:v>
                </c:pt>
                <c:pt idx="4">
                  <c:v>5.4118062919759629</c:v>
                </c:pt>
                <c:pt idx="5">
                  <c:v>3.3436401967673928</c:v>
                </c:pt>
                <c:pt idx="6">
                  <c:v>2.8376868277692413</c:v>
                </c:pt>
                <c:pt idx="7">
                  <c:v>2.4663334721643762</c:v>
                </c:pt>
                <c:pt idx="8">
                  <c:v>2.5941769007865325</c:v>
                </c:pt>
                <c:pt idx="9">
                  <c:v>1.6952407077218488</c:v>
                </c:pt>
                <c:pt idx="10">
                  <c:v>1.5862304021813225</c:v>
                </c:pt>
                <c:pt idx="11">
                  <c:v>2.2264193621352635</c:v>
                </c:pt>
                <c:pt idx="12">
                  <c:v>2.646025669894168</c:v>
                </c:pt>
                <c:pt idx="13">
                  <c:v>2.6543375924680563</c:v>
                </c:pt>
                <c:pt idx="14">
                  <c:v>1.6402588707877706</c:v>
                </c:pt>
                <c:pt idx="15">
                  <c:v>1.2777160630970896</c:v>
                </c:pt>
                <c:pt idx="16">
                  <c:v>-1.6801592568015926</c:v>
                </c:pt>
                <c:pt idx="17">
                  <c:v>-2.9570579167584228</c:v>
                </c:pt>
                <c:pt idx="18">
                  <c:v>-4.0116202587151939</c:v>
                </c:pt>
                <c:pt idx="19">
                  <c:v>-4.7118533071381794</c:v>
                </c:pt>
                <c:pt idx="20">
                  <c:v>2.5109758748098239</c:v>
                </c:pt>
                <c:pt idx="21">
                  <c:v>2.1488855226141532</c:v>
                </c:pt>
                <c:pt idx="22">
                  <c:v>2.3522947640594696</c:v>
                </c:pt>
                <c:pt idx="23">
                  <c:v>0.71122076807552026</c:v>
                </c:pt>
                <c:pt idx="24">
                  <c:v>0.5620593890194403</c:v>
                </c:pt>
                <c:pt idx="25">
                  <c:v>-0.67198468410976386</c:v>
                </c:pt>
                <c:pt idx="26">
                  <c:v>-0.80812583582754893</c:v>
                </c:pt>
                <c:pt idx="27">
                  <c:v>-0.40115339522798565</c:v>
                </c:pt>
                <c:pt idx="28">
                  <c:v>0.22327448336416947</c:v>
                </c:pt>
                <c:pt idx="29">
                  <c:v>-7.2589651321503912E-2</c:v>
                </c:pt>
                <c:pt idx="30">
                  <c:v>-1.3518752115189367</c:v>
                </c:pt>
                <c:pt idx="31">
                  <c:v>-0.10846383523246603</c:v>
                </c:pt>
                <c:pt idx="32">
                  <c:v>0.57524520127564838</c:v>
                </c:pt>
                <c:pt idx="33">
                  <c:v>1.033838488685904</c:v>
                </c:pt>
                <c:pt idx="34">
                  <c:v>0.56942209217264084</c:v>
                </c:pt>
                <c:pt idx="35">
                  <c:v>1.8329620736540631</c:v>
                </c:pt>
                <c:pt idx="36">
                  <c:v>1.4818001893124517</c:v>
                </c:pt>
                <c:pt idx="37">
                  <c:v>2.1380960519569303</c:v>
                </c:pt>
                <c:pt idx="38">
                  <c:v>3.3079858657243819</c:v>
                </c:pt>
                <c:pt idx="39">
                  <c:v>2.5612972002468721</c:v>
                </c:pt>
                <c:pt idx="40">
                  <c:v>2.6199559998886075</c:v>
                </c:pt>
                <c:pt idx="41">
                  <c:v>1.2981194690265487</c:v>
                </c:pt>
                <c:pt idx="42">
                  <c:v>0.74587077802511892</c:v>
                </c:pt>
                <c:pt idx="43">
                  <c:v>0.19131432944327531</c:v>
                </c:pt>
                <c:pt idx="44">
                  <c:v>0.24526198439241917</c:v>
                </c:pt>
                <c:pt idx="45">
                  <c:v>7.5193623580720348E-2</c:v>
                </c:pt>
                <c:pt idx="46">
                  <c:v>-0.18011410821945881</c:v>
                </c:pt>
                <c:pt idx="47">
                  <c:v>-1.6706432974335563</c:v>
                </c:pt>
                <c:pt idx="48">
                  <c:v>-1.8413825214416335</c:v>
                </c:pt>
                <c:pt idx="49">
                  <c:v>-3.0712142189487595</c:v>
                </c:pt>
                <c:pt idx="50">
                  <c:v>-3.9999057571290804</c:v>
                </c:pt>
                <c:pt idx="51">
                  <c:v>-4.7896831246194438</c:v>
                </c:pt>
                <c:pt idx="52">
                  <c:v>-5.0871127203961635</c:v>
                </c:pt>
                <c:pt idx="53">
                  <c:v>-6.2160975869891306</c:v>
                </c:pt>
                <c:pt idx="54">
                  <c:v>-6.6971040508326851</c:v>
                </c:pt>
                <c:pt idx="55">
                  <c:v>-6.3176179524031513</c:v>
                </c:pt>
                <c:pt idx="56">
                  <c:v>-6.4004806201334778</c:v>
                </c:pt>
                <c:pt idx="57">
                  <c:v>-6.9908586254413434</c:v>
                </c:pt>
                <c:pt idx="58">
                  <c:v>-6.7242381405410416</c:v>
                </c:pt>
                <c:pt idx="59">
                  <c:v>-7.108235781462918</c:v>
                </c:pt>
                <c:pt idx="60">
                  <c:v>-7.172177974181654</c:v>
                </c:pt>
                <c:pt idx="61">
                  <c:v>-6.8027053158017985</c:v>
                </c:pt>
                <c:pt idx="62">
                  <c:v>-6.7074238867673337</c:v>
                </c:pt>
                <c:pt idx="63">
                  <c:v>-6.6651316809005721</c:v>
                </c:pt>
                <c:pt idx="64">
                  <c:v>-6.8441906358355498</c:v>
                </c:pt>
                <c:pt idx="65">
                  <c:v>-6.5508872816854735</c:v>
                </c:pt>
                <c:pt idx="66">
                  <c:v>-6.1795782563733646</c:v>
                </c:pt>
                <c:pt idx="67">
                  <c:v>-6.9265270961600258</c:v>
                </c:pt>
                <c:pt idx="68">
                  <c:v>-7.0354343583650465</c:v>
                </c:pt>
                <c:pt idx="69">
                  <c:v>-7.2947837525938128</c:v>
                </c:pt>
                <c:pt idx="70">
                  <c:v>-6.7495338566618468</c:v>
                </c:pt>
                <c:pt idx="71">
                  <c:v>-6.8520806470555611</c:v>
                </c:pt>
                <c:pt idx="72">
                  <c:v>-6.8960634425360796</c:v>
                </c:pt>
                <c:pt idx="73">
                  <c:v>-7.1608732297540998</c:v>
                </c:pt>
                <c:pt idx="74">
                  <c:v>-6.5462055375909456</c:v>
                </c:pt>
                <c:pt idx="75">
                  <c:v>-6.3526580959330898</c:v>
                </c:pt>
                <c:pt idx="76">
                  <c:v>-6.3421962849846016</c:v>
                </c:pt>
                <c:pt idx="77">
                  <c:v>-7.2585967413357668</c:v>
                </c:pt>
                <c:pt idx="78">
                  <c:v>-5.3647935975098324</c:v>
                </c:pt>
                <c:pt idx="79">
                  <c:v>-5.9243786123922311</c:v>
                </c:pt>
                <c:pt idx="80">
                  <c:v>-5.6589558701387919</c:v>
                </c:pt>
                <c:pt idx="81">
                  <c:v>-5.5892952008097936</c:v>
                </c:pt>
                <c:pt idx="82">
                  <c:v>-5.8117054087432729</c:v>
                </c:pt>
                <c:pt idx="83">
                  <c:v>-5.9723280040259779</c:v>
                </c:pt>
                <c:pt idx="84">
                  <c:v>-5.9614400165822374</c:v>
                </c:pt>
                <c:pt idx="85">
                  <c:v>-6.2902784406519139</c:v>
                </c:pt>
                <c:pt idx="86">
                  <c:v>-6.3907235371613051</c:v>
                </c:pt>
                <c:pt idx="87">
                  <c:v>-6.7488644557279791</c:v>
                </c:pt>
                <c:pt idx="88">
                  <c:v>-6.290025014691647</c:v>
                </c:pt>
                <c:pt idx="89">
                  <c:v>-7.8748542211821615</c:v>
                </c:pt>
                <c:pt idx="90">
                  <c:v>-7.0450780140110343</c:v>
                </c:pt>
                <c:pt idx="91">
                  <c:v>-8.1237148067198639</c:v>
                </c:pt>
                <c:pt idx="92">
                  <c:v>-8.5834508855200529</c:v>
                </c:pt>
                <c:pt idx="93">
                  <c:v>-8.2457814524531639</c:v>
                </c:pt>
                <c:pt idx="94">
                  <c:v>-11.15951948545684</c:v>
                </c:pt>
                <c:pt idx="95">
                  <c:v>-9.2518401623398709</c:v>
                </c:pt>
                <c:pt idx="96">
                  <c:v>-10.2324832118661</c:v>
                </c:pt>
                <c:pt idx="97">
                  <c:v>-8.7915045730939259</c:v>
                </c:pt>
                <c:pt idx="98">
                  <c:v>-8.4072940496137658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13.464686707714597</c:v>
                </c:pt>
                <c:pt idx="1">
                  <c:v>11.810655147588193</c:v>
                </c:pt>
                <c:pt idx="2">
                  <c:v>10.932379248658318</c:v>
                </c:pt>
                <c:pt idx="3">
                  <c:v>9.8769559032716927</c:v>
                </c:pt>
                <c:pt idx="4">
                  <c:v>8.4411452810180272</c:v>
                </c:pt>
                <c:pt idx="5">
                  <c:v>5.1250878425860851</c:v>
                </c:pt>
                <c:pt idx="6">
                  <c:v>8.7938259533454382</c:v>
                </c:pt>
                <c:pt idx="7">
                  <c:v>9.3343051506316819</c:v>
                </c:pt>
                <c:pt idx="8">
                  <c:v>8.2454808886435771</c:v>
                </c:pt>
                <c:pt idx="9">
                  <c:v>6.0176930462213694</c:v>
                </c:pt>
                <c:pt idx="10">
                  <c:v>5.3592365371506476</c:v>
                </c:pt>
                <c:pt idx="11">
                  <c:v>8.6376385433159903</c:v>
                </c:pt>
                <c:pt idx="12">
                  <c:v>7.4787210087818066</c:v>
                </c:pt>
                <c:pt idx="13">
                  <c:v>4.4767989240080706</c:v>
                </c:pt>
                <c:pt idx="14">
                  <c:v>2.1002008480249943</c:v>
                </c:pt>
                <c:pt idx="15">
                  <c:v>1.8022661630748722</c:v>
                </c:pt>
                <c:pt idx="16">
                  <c:v>-0.39615129396151294</c:v>
                </c:pt>
                <c:pt idx="17">
                  <c:v>-3.955296190266461</c:v>
                </c:pt>
                <c:pt idx="18">
                  <c:v>-3.1151063363297524</c:v>
                </c:pt>
                <c:pt idx="19">
                  <c:v>-2.9777341191879505</c:v>
                </c:pt>
                <c:pt idx="20">
                  <c:v>0.9923929580525972</c:v>
                </c:pt>
                <c:pt idx="21">
                  <c:v>2.851980090889418</c:v>
                </c:pt>
                <c:pt idx="22">
                  <c:v>10.305106658047835</c:v>
                </c:pt>
                <c:pt idx="23">
                  <c:v>6.7350354001287274</c:v>
                </c:pt>
                <c:pt idx="24">
                  <c:v>2.6840418713950012</c:v>
                </c:pt>
                <c:pt idx="25">
                  <c:v>6.4231014677728142</c:v>
                </c:pt>
                <c:pt idx="26">
                  <c:v>4.1756352289371454</c:v>
                </c:pt>
                <c:pt idx="27">
                  <c:v>4.8467948921068471</c:v>
                </c:pt>
                <c:pt idx="28">
                  <c:v>12.527203737966069</c:v>
                </c:pt>
                <c:pt idx="29">
                  <c:v>7.316044174215163</c:v>
                </c:pt>
                <c:pt idx="30">
                  <c:v>9.3905177983570738</c:v>
                </c:pt>
                <c:pt idx="31">
                  <c:v>10.563036987386509</c:v>
                </c:pt>
                <c:pt idx="32">
                  <c:v>12.122871412239004</c:v>
                </c:pt>
                <c:pt idx="33">
                  <c:v>11.155135087042913</c:v>
                </c:pt>
                <c:pt idx="34">
                  <c:v>11.352158010241403</c:v>
                </c:pt>
                <c:pt idx="35">
                  <c:v>11.557265600138861</c:v>
                </c:pt>
                <c:pt idx="36">
                  <c:v>14.210481025729283</c:v>
                </c:pt>
                <c:pt idx="37">
                  <c:v>17.18737537742836</c:v>
                </c:pt>
                <c:pt idx="38">
                  <c:v>12.483957597173145</c:v>
                </c:pt>
                <c:pt idx="39">
                  <c:v>4.8039050664871237</c:v>
                </c:pt>
                <c:pt idx="40">
                  <c:v>1.6881561725472725</c:v>
                </c:pt>
                <c:pt idx="41">
                  <c:v>2.7710176991150441</c:v>
                </c:pt>
                <c:pt idx="42">
                  <c:v>3.5556654849259353</c:v>
                </c:pt>
                <c:pt idx="43">
                  <c:v>3.6431714449697994</c:v>
                </c:pt>
                <c:pt idx="44">
                  <c:v>4.9378687766810776</c:v>
                </c:pt>
                <c:pt idx="45">
                  <c:v>4.4288503327723561</c:v>
                </c:pt>
                <c:pt idx="46">
                  <c:v>3.6475803233425728</c:v>
                </c:pt>
                <c:pt idx="47">
                  <c:v>4.4634972798119907</c:v>
                </c:pt>
                <c:pt idx="48">
                  <c:v>1.2556598489807211</c:v>
                </c:pt>
                <c:pt idx="49">
                  <c:v>2.1267658400535852</c:v>
                </c:pt>
                <c:pt idx="50">
                  <c:v>1.399019170029034</c:v>
                </c:pt>
                <c:pt idx="51">
                  <c:v>0.59776027207050642</c:v>
                </c:pt>
                <c:pt idx="52">
                  <c:v>0.8420424267379516</c:v>
                </c:pt>
                <c:pt idx="53">
                  <c:v>0.7990953431228438</c:v>
                </c:pt>
                <c:pt idx="54">
                  <c:v>0.32982536571448834</c:v>
                </c:pt>
                <c:pt idx="55">
                  <c:v>0.12766772347171096</c:v>
                </c:pt>
                <c:pt idx="56">
                  <c:v>0.98126610585046548</c:v>
                </c:pt>
                <c:pt idx="57">
                  <c:v>2.0215746754884911</c:v>
                </c:pt>
                <c:pt idx="58">
                  <c:v>-0.2158718354220252</c:v>
                </c:pt>
                <c:pt idx="59">
                  <c:v>2.6865997362402934</c:v>
                </c:pt>
                <c:pt idx="60">
                  <c:v>-0.26559363771015743</c:v>
                </c:pt>
                <c:pt idx="61">
                  <c:v>-0.12868103102488065</c:v>
                </c:pt>
                <c:pt idx="62">
                  <c:v>-0.63529878896168346</c:v>
                </c:pt>
                <c:pt idx="63">
                  <c:v>-4.6461254989071318E-2</c:v>
                </c:pt>
                <c:pt idx="64">
                  <c:v>0.16218180698944398</c:v>
                </c:pt>
                <c:pt idx="65">
                  <c:v>-0.86940236626313883</c:v>
                </c:pt>
                <c:pt idx="66">
                  <c:v>-1.1066648681863824</c:v>
                </c:pt>
                <c:pt idx="67">
                  <c:v>0.8774325141851087</c:v>
                </c:pt>
                <c:pt idx="68">
                  <c:v>0.23562784040100457</c:v>
                </c:pt>
                <c:pt idx="69">
                  <c:v>-0.14127222056079566</c:v>
                </c:pt>
                <c:pt idx="70">
                  <c:v>1.6010207122817994E-2</c:v>
                </c:pt>
                <c:pt idx="71">
                  <c:v>1.5494031853870207E-2</c:v>
                </c:pt>
                <c:pt idx="72">
                  <c:v>0.22581410820425696</c:v>
                </c:pt>
                <c:pt idx="73">
                  <c:v>0.33776519354793144</c:v>
                </c:pt>
                <c:pt idx="74">
                  <c:v>0.63598928860145509</c:v>
                </c:pt>
                <c:pt idx="75">
                  <c:v>0.61140755435069605</c:v>
                </c:pt>
                <c:pt idx="76">
                  <c:v>1.1298948968325662</c:v>
                </c:pt>
                <c:pt idx="77">
                  <c:v>1.3784966618413979</c:v>
                </c:pt>
                <c:pt idx="78">
                  <c:v>1.7580337926820258</c:v>
                </c:pt>
                <c:pt idx="79">
                  <c:v>1.8617668186086851</c:v>
                </c:pt>
                <c:pt idx="80">
                  <c:v>1.3916502251626808</c:v>
                </c:pt>
                <c:pt idx="81">
                  <c:v>0.49616608986041932</c:v>
                </c:pt>
                <c:pt idx="82">
                  <c:v>1.3065465038851323</c:v>
                </c:pt>
                <c:pt idx="83">
                  <c:v>1.5188573113396593</c:v>
                </c:pt>
                <c:pt idx="84">
                  <c:v>1.0483240319961811</c:v>
                </c:pt>
                <c:pt idx="85">
                  <c:v>1.2831916659152056</c:v>
                </c:pt>
                <c:pt idx="86">
                  <c:v>0.33801029641048169</c:v>
                </c:pt>
                <c:pt idx="87">
                  <c:v>0.11743743930820509</c:v>
                </c:pt>
                <c:pt idx="88">
                  <c:v>-8.0006375111159655E-2</c:v>
                </c:pt>
                <c:pt idx="89">
                  <c:v>0.42082791176300355</c:v>
                </c:pt>
                <c:pt idx="90">
                  <c:v>0.92566355571237013</c:v>
                </c:pt>
                <c:pt idx="91">
                  <c:v>0.82187706115903414</c:v>
                </c:pt>
                <c:pt idx="92">
                  <c:v>1.3322400464983002</c:v>
                </c:pt>
                <c:pt idx="93">
                  <c:v>1.0294963120616547</c:v>
                </c:pt>
                <c:pt idx="94">
                  <c:v>1.0094235869301988</c:v>
                </c:pt>
                <c:pt idx="95">
                  <c:v>1.6117728113743601</c:v>
                </c:pt>
                <c:pt idx="96">
                  <c:v>1.711711801298236</c:v>
                </c:pt>
                <c:pt idx="97">
                  <c:v>1.651431859707184</c:v>
                </c:pt>
                <c:pt idx="98">
                  <c:v>1.4612740839464204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-0.10865628395508874</c:v>
                </c:pt>
                <c:pt idx="1">
                  <c:v>-1.1389488840892728</c:v>
                </c:pt>
                <c:pt idx="2">
                  <c:v>0.86153846153846159</c:v>
                </c:pt>
                <c:pt idx="3">
                  <c:v>-0.40611664295874822</c:v>
                </c:pt>
                <c:pt idx="4">
                  <c:v>-1.3001060445387063</c:v>
                </c:pt>
                <c:pt idx="5">
                  <c:v>-1.7406886858749122</c:v>
                </c:pt>
                <c:pt idx="6">
                  <c:v>-0.2081296270428831</c:v>
                </c:pt>
                <c:pt idx="7">
                  <c:v>1.797167846730529</c:v>
                </c:pt>
                <c:pt idx="8">
                  <c:v>0.20077273354491512</c:v>
                </c:pt>
                <c:pt idx="9">
                  <c:v>3.9775065148813606E-2</c:v>
                </c:pt>
                <c:pt idx="10">
                  <c:v>0.10838445807770961</c:v>
                </c:pt>
                <c:pt idx="11">
                  <c:v>-0.16625197919022847</c:v>
                </c:pt>
                <c:pt idx="12">
                  <c:v>0</c:v>
                </c:pt>
                <c:pt idx="13">
                  <c:v>2.6375252185608606</c:v>
                </c:pt>
                <c:pt idx="14">
                  <c:v>1.759428698951127</c:v>
                </c:pt>
                <c:pt idx="15">
                  <c:v>0.89180182181737389</c:v>
                </c:pt>
                <c:pt idx="16">
                  <c:v>0.37425348374253486</c:v>
                </c:pt>
                <c:pt idx="20">
                  <c:v>-0.84046946316018256</c:v>
                </c:pt>
                <c:pt idx="21">
                  <c:v>-1.2055832070980308</c:v>
                </c:pt>
                <c:pt idx="22">
                  <c:v>-2.1331609566903685E-2</c:v>
                </c:pt>
                <c:pt idx="23">
                  <c:v>1.3863977687191591</c:v>
                </c:pt>
                <c:pt idx="24">
                  <c:v>0.32557145908993806</c:v>
                </c:pt>
                <c:pt idx="25">
                  <c:v>0.88066368857689858</c:v>
                </c:pt>
                <c:pt idx="26">
                  <c:v>0.95523148442972672</c:v>
                </c:pt>
                <c:pt idx="27">
                  <c:v>0.64577458094362938</c:v>
                </c:pt>
                <c:pt idx="28">
                  <c:v>0.31797798613942108</c:v>
                </c:pt>
                <c:pt idx="29">
                  <c:v>-0.23948380692393598</c:v>
                </c:pt>
                <c:pt idx="30">
                  <c:v>-0.63624896163431066</c:v>
                </c:pt>
                <c:pt idx="31">
                  <c:v>-0.43629273048564987</c:v>
                </c:pt>
                <c:pt idx="32">
                  <c:v>-0.36704976232023589</c:v>
                </c:pt>
                <c:pt idx="33">
                  <c:v>-0.18031376968474747</c:v>
                </c:pt>
                <c:pt idx="34">
                  <c:v>-0.28441843452816384</c:v>
                </c:pt>
                <c:pt idx="35">
                  <c:v>-0.21639135591749356</c:v>
                </c:pt>
                <c:pt idx="36">
                  <c:v>-9.2361529415139254E-2</c:v>
                </c:pt>
                <c:pt idx="37">
                  <c:v>0.12362559106705406</c:v>
                </c:pt>
                <c:pt idx="38">
                  <c:v>-0.13568904593639575</c:v>
                </c:pt>
                <c:pt idx="39">
                  <c:v>-0.72378387476855743</c:v>
                </c:pt>
                <c:pt idx="40">
                  <c:v>-0.79422985880976915</c:v>
                </c:pt>
                <c:pt idx="41">
                  <c:v>-0.50995575221238931</c:v>
                </c:pt>
                <c:pt idx="42">
                  <c:v>-0.402341495589084</c:v>
                </c:pt>
                <c:pt idx="43">
                  <c:v>-0.12025472136434447</c:v>
                </c:pt>
                <c:pt idx="44">
                  <c:v>-3.2085270685482774E-2</c:v>
                </c:pt>
                <c:pt idx="45">
                  <c:v>-0.10278265093767532</c:v>
                </c:pt>
                <c:pt idx="46">
                  <c:v>6.0936809068260017E-2</c:v>
                </c:pt>
                <c:pt idx="47">
                  <c:v>3.6670027187050307E-2</c:v>
                </c:pt>
                <c:pt idx="48">
                  <c:v>-0.20459805793795929</c:v>
                </c:pt>
                <c:pt idx="49">
                  <c:v>0.14866817641452362</c:v>
                </c:pt>
                <c:pt idx="50">
                  <c:v>-0.1370313008197234</c:v>
                </c:pt>
                <c:pt idx="51">
                  <c:v>-3.5833040832564417E-2</c:v>
                </c:pt>
                <c:pt idx="52">
                  <c:v>-0.19063056232747935</c:v>
                </c:pt>
                <c:pt idx="53">
                  <c:v>0.23573586097600663</c:v>
                </c:pt>
                <c:pt idx="54">
                  <c:v>-4.4526424371455924E-2</c:v>
                </c:pt>
                <c:pt idx="55">
                  <c:v>-0.18293513623002741</c:v>
                </c:pt>
                <c:pt idx="56">
                  <c:v>-5.2845963750450232E-2</c:v>
                </c:pt>
                <c:pt idx="57">
                  <c:v>-0.35711122248645838</c:v>
                </c:pt>
                <c:pt idx="58">
                  <c:v>-4.0122775693622485E-2</c:v>
                </c:pt>
                <c:pt idx="59">
                  <c:v>-9.6295939644667983E-2</c:v>
                </c:pt>
                <c:pt idx="60">
                  <c:v>-6.4961214418285257E-2</c:v>
                </c:pt>
                <c:pt idx="61">
                  <c:v>5.0429052698939714E-2</c:v>
                </c:pt>
                <c:pt idx="62">
                  <c:v>0.10218500741571196</c:v>
                </c:pt>
                <c:pt idx="63">
                  <c:v>-0.17525891122459811</c:v>
                </c:pt>
                <c:pt idx="64">
                  <c:v>0.17283608628072131</c:v>
                </c:pt>
                <c:pt idx="65">
                  <c:v>0.12564650635720706</c:v>
                </c:pt>
                <c:pt idx="66">
                  <c:v>4.4362513675943828E-2</c:v>
                </c:pt>
                <c:pt idx="67">
                  <c:v>0.10198493459235444</c:v>
                </c:pt>
                <c:pt idx="68">
                  <c:v>0.10080984924372877</c:v>
                </c:pt>
                <c:pt idx="69">
                  <c:v>8.7454231775730654E-2</c:v>
                </c:pt>
                <c:pt idx="70">
                  <c:v>0.36761898662778236</c:v>
                </c:pt>
                <c:pt idx="71">
                  <c:v>0.30368302433585609</c:v>
                </c:pt>
                <c:pt idx="72">
                  <c:v>0.22581410820425696</c:v>
                </c:pt>
                <c:pt idx="73">
                  <c:v>0.41875350203804879</c:v>
                </c:pt>
                <c:pt idx="74">
                  <c:v>0.40041430881164108</c:v>
                </c:pt>
                <c:pt idx="75">
                  <c:v>0.1132471848849364</c:v>
                </c:pt>
                <c:pt idx="76">
                  <c:v>3.9638726781153761</c:v>
                </c:pt>
                <c:pt idx="77">
                  <c:v>8.8835036609751423</c:v>
                </c:pt>
                <c:pt idx="78">
                  <c:v>8.4920896406970865</c:v>
                </c:pt>
                <c:pt idx="79">
                  <c:v>4.2441704335867039</c:v>
                </c:pt>
                <c:pt idx="80">
                  <c:v>4.2129047725379332</c:v>
                </c:pt>
                <c:pt idx="81">
                  <c:v>6.7586038202260683</c:v>
                </c:pt>
                <c:pt idx="82">
                  <c:v>8.5092543892682926</c:v>
                </c:pt>
                <c:pt idx="83">
                  <c:v>5.5442063860531681</c:v>
                </c:pt>
                <c:pt idx="84">
                  <c:v>5.5764054859569177</c:v>
                </c:pt>
                <c:pt idx="85">
                  <c:v>3.437973361519143</c:v>
                </c:pt>
                <c:pt idx="86">
                  <c:v>4.3066414302430465</c:v>
                </c:pt>
                <c:pt idx="87">
                  <c:v>2.2117384403045293</c:v>
                </c:pt>
                <c:pt idx="88">
                  <c:v>-0.54798017238833951</c:v>
                </c:pt>
                <c:pt idx="89">
                  <c:v>-1.9186682907127821E-2</c:v>
                </c:pt>
                <c:pt idx="90">
                  <c:v>2.026296178244591</c:v>
                </c:pt>
                <c:pt idx="91">
                  <c:v>0.94021183865085423</c:v>
                </c:pt>
                <c:pt idx="92">
                  <c:v>1.6822132618381855</c:v>
                </c:pt>
                <c:pt idx="93">
                  <c:v>4.2252517000751517</c:v>
                </c:pt>
                <c:pt idx="94">
                  <c:v>2.3789800681558075</c:v>
                </c:pt>
                <c:pt idx="95">
                  <c:v>4.3048866441502884</c:v>
                </c:pt>
                <c:pt idx="96">
                  <c:v>7.6450273015380548</c:v>
                </c:pt>
                <c:pt idx="97">
                  <c:v>7.511992935504658</c:v>
                </c:pt>
                <c:pt idx="98">
                  <c:v>7.5481496765954033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16.722202100688158</c:v>
                </c:pt>
                <c:pt idx="1">
                  <c:v>14.141108711303096</c:v>
                </c:pt>
                <c:pt idx="2">
                  <c:v>15.225760286225402</c:v>
                </c:pt>
                <c:pt idx="3">
                  <c:v>12.65647226173542</c:v>
                </c:pt>
                <c:pt idx="4">
                  <c:v>12.552845528455284</c:v>
                </c:pt>
                <c:pt idx="5">
                  <c:v>6.7280393534785663</c:v>
                </c:pt>
                <c:pt idx="6">
                  <c:v>11.423383154071798</c:v>
                </c:pt>
                <c:pt idx="7">
                  <c:v>13.597806469526587</c:v>
                </c:pt>
                <c:pt idx="8">
                  <c:v>11.040430522975024</c:v>
                </c:pt>
                <c:pt idx="9">
                  <c:v>7.7527088190920317</c:v>
                </c:pt>
                <c:pt idx="10">
                  <c:v>7.0538513974096793</c:v>
                </c:pt>
                <c:pt idx="11">
                  <c:v>10.697805926261026</c:v>
                </c:pt>
                <c:pt idx="12">
                  <c:v>10.124746678675976</c:v>
                </c:pt>
                <c:pt idx="13">
                  <c:v>9.7686617350369875</c:v>
                </c:pt>
                <c:pt idx="14">
                  <c:v>5.4998884177638914</c:v>
                </c:pt>
                <c:pt idx="15">
                  <c:v>3.9717840479893356</c:v>
                </c:pt>
                <c:pt idx="16">
                  <c:v>-1.7020570670205706</c:v>
                </c:pt>
                <c:pt idx="17">
                  <c:v>-6.9123541070248837</c:v>
                </c:pt>
                <c:pt idx="18">
                  <c:v>-7.1267265950449463</c:v>
                </c:pt>
                <c:pt idx="19">
                  <c:v>-7.6895874263261295</c:v>
                </c:pt>
                <c:pt idx="20">
                  <c:v>2.6628993697022385</c:v>
                </c:pt>
                <c:pt idx="21">
                  <c:v>3.7952824064055402</c:v>
                </c:pt>
                <c:pt idx="22">
                  <c:v>12.6360698125404</c:v>
                </c:pt>
                <c:pt idx="23">
                  <c:v>8.8326539369234069</c:v>
                </c:pt>
                <c:pt idx="24">
                  <c:v>3.5716727195043796</c:v>
                </c:pt>
                <c:pt idx="25">
                  <c:v>6.6317804722399485</c:v>
                </c:pt>
                <c:pt idx="26">
                  <c:v>4.3227408775393235</c:v>
                </c:pt>
                <c:pt idx="27">
                  <c:v>5.0914160778224913</c:v>
                </c:pt>
                <c:pt idx="28">
                  <c:v>13.06845620746966</c:v>
                </c:pt>
                <c:pt idx="29">
                  <c:v>7.0039707159697233</c:v>
                </c:pt>
                <c:pt idx="30">
                  <c:v>7.4023936252038274</c:v>
                </c:pt>
                <c:pt idx="31">
                  <c:v>10.018280421668393</c:v>
                </c:pt>
                <c:pt idx="32">
                  <c:v>12.331066851194414</c:v>
                </c:pt>
                <c:pt idx="33">
                  <c:v>12.00865980604407</c:v>
                </c:pt>
                <c:pt idx="34">
                  <c:v>11.637161667885882</c:v>
                </c:pt>
                <c:pt idx="35">
                  <c:v>13.173836317875431</c:v>
                </c:pt>
                <c:pt idx="36">
                  <c:v>15.599919685626595</c:v>
                </c:pt>
                <c:pt idx="37">
                  <c:v>19.449097020452342</c:v>
                </c:pt>
                <c:pt idx="38">
                  <c:v>15.656254416961131</c:v>
                </c:pt>
                <c:pt idx="39">
                  <c:v>6.6414183919654377</c:v>
                </c:pt>
                <c:pt idx="40">
                  <c:v>3.5138823136261106</c:v>
                </c:pt>
                <c:pt idx="41">
                  <c:v>3.5591814159292037</c:v>
                </c:pt>
                <c:pt idx="42">
                  <c:v>3.89919476736197</c:v>
                </c:pt>
                <c:pt idx="43">
                  <c:v>3.7142310530487306</c:v>
                </c:pt>
                <c:pt idx="44">
                  <c:v>5.1510454903880136</c:v>
                </c:pt>
                <c:pt idx="45">
                  <c:v>4.4012613054154013</c:v>
                </c:pt>
                <c:pt idx="46">
                  <c:v>3.5284030241913742</c:v>
                </c:pt>
                <c:pt idx="47">
                  <c:v>2.8295240095654846</c:v>
                </c:pt>
                <c:pt idx="48">
                  <c:v>-0.79032073039887174</c:v>
                </c:pt>
                <c:pt idx="49">
                  <c:v>-0.79578020248065018</c:v>
                </c:pt>
                <c:pt idx="50">
                  <c:v>-2.7379178879197701</c:v>
                </c:pt>
                <c:pt idx="51">
                  <c:v>-4.2277558933815014</c:v>
                </c:pt>
                <c:pt idx="52">
                  <c:v>-4.435700855985691</c:v>
                </c:pt>
                <c:pt idx="53">
                  <c:v>-5.1812663828902803</c:v>
                </c:pt>
                <c:pt idx="54">
                  <c:v>-6.4118051094896531</c:v>
                </c:pt>
                <c:pt idx="55">
                  <c:v>-6.3728853651614683</c:v>
                </c:pt>
                <c:pt idx="56">
                  <c:v>-5.4720604780334625</c:v>
                </c:pt>
                <c:pt idx="57">
                  <c:v>-5.3263951724393106</c:v>
                </c:pt>
                <c:pt idx="58">
                  <c:v>-6.9802327516566898</c:v>
                </c:pt>
                <c:pt idx="59">
                  <c:v>-4.5179319848672925</c:v>
                </c:pt>
                <c:pt idx="60">
                  <c:v>-7.5027328263100967</c:v>
                </c:pt>
                <c:pt idx="61">
                  <c:v>-6.8809572941277395</c:v>
                </c:pt>
                <c:pt idx="62">
                  <c:v>-7.2405376683133049</c:v>
                </c:pt>
                <c:pt idx="63">
                  <c:v>-6.8868518471142419</c:v>
                </c:pt>
                <c:pt idx="64">
                  <c:v>-6.5091727425653847</c:v>
                </c:pt>
                <c:pt idx="65">
                  <c:v>-7.294643141591405</c:v>
                </c:pt>
                <c:pt idx="66">
                  <c:v>-7.2418806108838032</c:v>
                </c:pt>
                <c:pt idx="67">
                  <c:v>-5.9471096473825629</c:v>
                </c:pt>
                <c:pt idx="68">
                  <c:v>-6.6989966687203131</c:v>
                </c:pt>
                <c:pt idx="69">
                  <c:v>-7.3486017413788778</c:v>
                </c:pt>
                <c:pt idx="70">
                  <c:v>-6.3659046629112463</c:v>
                </c:pt>
                <c:pt idx="71">
                  <c:v>-6.5329035908658346</c:v>
                </c:pt>
                <c:pt idx="72">
                  <c:v>-6.4444352261275659</c:v>
                </c:pt>
                <c:pt idx="73">
                  <c:v>-6.4043545341681192</c:v>
                </c:pt>
                <c:pt idx="74">
                  <c:v>-5.5098019401778497</c:v>
                </c:pt>
                <c:pt idx="75">
                  <c:v>-5.6280033566974579</c:v>
                </c:pt>
                <c:pt idx="76">
                  <c:v>-1.2484287100366589</c:v>
                </c:pt>
                <c:pt idx="77">
                  <c:v>3.0034035814807734</c:v>
                </c:pt>
                <c:pt idx="78">
                  <c:v>4.88532983586928</c:v>
                </c:pt>
                <c:pt idx="79">
                  <c:v>0.1815586398031579</c:v>
                </c:pt>
                <c:pt idx="80">
                  <c:v>-5.4400872438177927E-2</c:v>
                </c:pt>
                <c:pt idx="81">
                  <c:v>1.6654747092766939</c:v>
                </c:pt>
                <c:pt idx="82">
                  <c:v>4.0040954844101524</c:v>
                </c:pt>
                <c:pt idx="83">
                  <c:v>1.0907356933668497</c:v>
                </c:pt>
                <c:pt idx="84">
                  <c:v>0.66328950137086107</c:v>
                </c:pt>
                <c:pt idx="85">
                  <c:v>-1.5691134132175648</c:v>
                </c:pt>
                <c:pt idx="86">
                  <c:v>-1.746071810507777</c:v>
                </c:pt>
                <c:pt idx="87">
                  <c:v>-4.4196885761152451</c:v>
                </c:pt>
                <c:pt idx="88">
                  <c:v>-6.9180115621911469</c:v>
                </c:pt>
                <c:pt idx="89">
                  <c:v>-7.4732129923262862</c:v>
                </c:pt>
                <c:pt idx="90">
                  <c:v>-4.0931182800540737</c:v>
                </c:pt>
                <c:pt idx="91">
                  <c:v>-6.3616259069099748</c:v>
                </c:pt>
                <c:pt idx="92">
                  <c:v>-5.5689975771835671</c:v>
                </c:pt>
                <c:pt idx="93">
                  <c:v>-5.3332356598162214</c:v>
                </c:pt>
                <c:pt idx="94">
                  <c:v>-4.1605864120150322</c:v>
                </c:pt>
                <c:pt idx="95">
                  <c:v>-6.1220944327121183</c:v>
                </c:pt>
                <c:pt idx="96">
                  <c:v>-1.0547379844560394</c:v>
                </c:pt>
                <c:pt idx="97">
                  <c:v>0.99709093416282824</c:v>
                </c:pt>
                <c:pt idx="98">
                  <c:v>0.66439614968189464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-9.5709028683946311</c:v>
                </c:pt>
                <c:pt idx="1">
                  <c:v>7.3591812729003276</c:v>
                </c:pt>
                <c:pt idx="2" formatCode="#,##0.0_ ;\-#,##0.0\ ">
                  <c:v>-1.9416865881400809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20.106935522288303</c:v>
                </c:pt>
                <c:pt idx="2">
                  <c:v>21.248471472456679</c:v>
                </c:pt>
                <c:pt idx="3">
                  <c:v>21.466304504509598</c:v>
                </c:pt>
                <c:pt idx="4">
                  <c:v>26.268435874182614</c:v>
                </c:pt>
                <c:pt idx="5">
                  <c:v>34.510302946308769</c:v>
                </c:pt>
                <c:pt idx="6">
                  <c:v>37.435279250098155</c:v>
                </c:pt>
                <c:pt idx="8">
                  <c:v>62.631353447887072</c:v>
                </c:pt>
                <c:pt idx="9">
                  <c:v>82.608856320373675</c:v>
                </c:pt>
                <c:pt idx="10">
                  <c:v>83.669924437939898</c:v>
                </c:pt>
                <c:pt idx="11">
                  <c:v>121.09927688526344</c:v>
                </c:pt>
                <c:pt idx="12">
                  <c:v>204.19761860444129</c:v>
                </c:pt>
                <c:pt idx="13">
                  <c:v>241.63523448010764</c:v>
                </c:pt>
                <c:pt idx="14">
                  <c:v>238.35480838356466</c:v>
                </c:pt>
                <c:pt idx="15">
                  <c:v>267.1838777337569</c:v>
                </c:pt>
                <c:pt idx="16">
                  <c:v>283.30560462502007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D863-42EB-8918-0B0A52B3AA78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2CD-4FD1-9802-31F4A7689BE8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0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0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99.246017567729112</c:v>
                </c:pt>
                <c:pt idx="2">
                  <c:v>97.627465634907438</c:v>
                </c:pt>
                <c:pt idx="3">
                  <c:v>97.477042683923926</c:v>
                </c:pt>
                <c:pt idx="4">
                  <c:v>101.35090280064303</c:v>
                </c:pt>
                <c:pt idx="5">
                  <c:v>104.99134824277654</c:v>
                </c:pt>
                <c:pt idx="6">
                  <c:v>104.62763565420894</c:v>
                </c:pt>
                <c:pt idx="7">
                  <c:v>104.53094990652714</c:v>
                </c:pt>
                <c:pt idx="8">
                  <c:v>106.31714606912549</c:v>
                </c:pt>
                <c:pt idx="9">
                  <c:v>110.29848099418543</c:v>
                </c:pt>
                <c:pt idx="10">
                  <c:v>112.56748320216249</c:v>
                </c:pt>
                <c:pt idx="11">
                  <c:v>114.11590704417553</c:v>
                </c:pt>
                <c:pt idx="12">
                  <c:v>111.95811419577124</c:v>
                </c:pt>
                <c:pt idx="13">
                  <c:v>109.03388987533953</c:v>
                </c:pt>
                <c:pt idx="14">
                  <c:v>110.19909798133887</c:v>
                </c:pt>
                <c:pt idx="15">
                  <c:v>112.48218430044876</c:v>
                </c:pt>
                <c:pt idx="16">
                  <c:v>113.55591884124043</c:v>
                </c:pt>
                <c:pt idx="17">
                  <c:v>115.59062541727447</c:v>
                </c:pt>
                <c:pt idx="18">
                  <c:v>116.76149874296691</c:v>
                </c:pt>
                <c:pt idx="19">
                  <c:v>118.7635992933</c:v>
                </c:pt>
                <c:pt idx="20">
                  <c:v>124.7719388209056</c:v>
                </c:pt>
                <c:pt idx="21">
                  <c:v>127.91796743958099</c:v>
                </c:pt>
                <c:pt idx="22">
                  <c:v>124.77873174292664</c:v>
                </c:pt>
                <c:pt idx="23">
                  <c:v>125.28276655688744</c:v>
                </c:pt>
                <c:pt idx="24">
                  <c:v>126.0417623773711</c:v>
                </c:pt>
                <c:pt idx="25">
                  <c:v>127.0260567782191</c:v>
                </c:pt>
                <c:pt idx="26">
                  <c:v>127.37657155450451</c:v>
                </c:pt>
                <c:pt idx="27">
                  <c:v>130.27692282675247</c:v>
                </c:pt>
                <c:pt idx="28">
                  <c:v>129.89221700962784</c:v>
                </c:pt>
                <c:pt idx="29">
                  <c:v>121.46627653473585</c:v>
                </c:pt>
                <c:pt idx="30">
                  <c:v>120.26777865949121</c:v>
                </c:pt>
                <c:pt idx="31">
                  <c:v>120.8444977390771</c:v>
                </c:pt>
                <c:pt idx="32">
                  <c:v>116.44223140797824</c:v>
                </c:pt>
                <c:pt idx="33">
                  <c:v>112.6744239936441</c:v>
                </c:pt>
                <c:pt idx="34">
                  <c:v>113.34896115033288</c:v>
                </c:pt>
                <c:pt idx="35">
                  <c:v>113.18525172962592</c:v>
                </c:pt>
                <c:pt idx="36">
                  <c:v>113.69630589634181</c:v>
                </c:pt>
                <c:pt idx="37">
                  <c:v>115.19006944876745</c:v>
                </c:pt>
                <c:pt idx="38">
                  <c:v>114.33959561173384</c:v>
                </c:pt>
                <c:pt idx="39">
                  <c:v>114.46549109985702</c:v>
                </c:pt>
                <c:pt idx="40">
                  <c:v>101.80235229897731</c:v>
                </c:pt>
                <c:pt idx="41">
                  <c:v>109.90359110126387</c:v>
                </c:pt>
                <c:pt idx="42">
                  <c:v>113.79684114225314</c:v>
                </c:pt>
                <c:pt idx="43">
                  <c:v>118.43912405142856</c:v>
                </c:pt>
                <c:pt idx="44">
                  <c:v>117.28070441610802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070972030726806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FE6-4003-A7C1-6612CA0E78C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8484275118297E-2"/>
          <c:y val="2.8577909489774702E-2"/>
          <c:w val="0.71284455604168251"/>
          <c:h val="0.766591711536215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Analfabeta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4.1866849691146193</c:v>
                </c:pt>
                <c:pt idx="1">
                  <c:v>12.898040235455399</c:v>
                </c:pt>
                <c:pt idx="3">
                  <c:v>0.28050490883590462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2-41B7-AED9-CD421C86D327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79</c:v>
                </c:pt>
                <c:pt idx="1">
                  <c:v>76.896527268858904</c:v>
                </c:pt>
                <c:pt idx="3">
                  <c:v>14.586255259467041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92-41B7-AED9-CD421C86D327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10.1</c:v>
                </c:pt>
                <c:pt idx="1">
                  <c:v>5.9454859223186212</c:v>
                </c:pt>
                <c:pt idx="3">
                  <c:v>27.279102384291726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92-41B7-AED9-CD421C86D327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5.2848318462594372</c:v>
                </c:pt>
                <c:pt idx="1">
                  <c:v>3.2623342237772155</c:v>
                </c:pt>
                <c:pt idx="3">
                  <c:v>40.182328190743341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92-41B7-AED9-CD421C86D327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1.4413177762525737</c:v>
                </c:pt>
                <c:pt idx="1">
                  <c:v>0.99761234958984424</c:v>
                </c:pt>
                <c:pt idx="3">
                  <c:v>17.671809256661991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92-41B7-AED9-CD421C86D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602407956834821"/>
          <c:y val="6.1854604797499803E-2"/>
          <c:w val="0.18452524043121751"/>
          <c:h val="0.641466595816627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51.8</c:v>
                </c:pt>
                <c:pt idx="1">
                  <c:v>53.8</c:v>
                </c:pt>
                <c:pt idx="3">
                  <c:v>68.8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D4-4D37-872C-4269D34A6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75.400000000000006</c:v>
                </c:pt>
                <c:pt idx="1">
                  <c:v>74.599999999999994</c:v>
                </c:pt>
                <c:pt idx="3">
                  <c:v>75.400000000000006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D4-4D37-872C-4269D34A6FF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29.6</c:v>
                </c:pt>
                <c:pt idx="1">
                  <c:v>33.5</c:v>
                </c:pt>
                <c:pt idx="3" formatCode="0.0">
                  <c:v>62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D4-4D37-872C-4269D34A6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Agric-Lig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#,##0.0</c:formatCode>
                <c:ptCount val="19"/>
                <c:pt idx="0">
                  <c:v>62.4</c:v>
                </c:pt>
                <c:pt idx="1">
                  <c:v>59</c:v>
                </c:pt>
                <c:pt idx="2">
                  <c:v>54</c:v>
                </c:pt>
                <c:pt idx="4">
                  <c:v>45.4</c:v>
                </c:pt>
                <c:pt idx="5">
                  <c:v>39.200000000000003</c:v>
                </c:pt>
                <c:pt idx="6">
                  <c:v>34.299999999999997</c:v>
                </c:pt>
                <c:pt idx="7">
                  <c:v>29.6</c:v>
                </c:pt>
                <c:pt idx="8">
                  <c:v>26.4</c:v>
                </c:pt>
                <c:pt idx="10">
                  <c:v>17.899999999999999</c:v>
                </c:pt>
                <c:pt idx="11">
                  <c:v>12.4</c:v>
                </c:pt>
                <c:pt idx="12">
                  <c:v>7.5</c:v>
                </c:pt>
                <c:pt idx="13">
                  <c:v>5.0999999999999996</c:v>
                </c:pt>
                <c:pt idx="14">
                  <c:v>4</c:v>
                </c:pt>
                <c:pt idx="15">
                  <c:v>3.4</c:v>
                </c:pt>
                <c:pt idx="16">
                  <c:v>3</c:v>
                </c:pt>
                <c:pt idx="17">
                  <c:v>2.2000000000000002</c:v>
                </c:pt>
                <c:pt idx="18">
                  <c:v>2.2179991465502322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#,##0.0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Ind-Lig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#,##0.0</c:formatCode>
                <c:ptCount val="19"/>
                <c:pt idx="0">
                  <c:v>18.8</c:v>
                </c:pt>
                <c:pt idx="1">
                  <c:v>20.5</c:v>
                </c:pt>
                <c:pt idx="2">
                  <c:v>23.2</c:v>
                </c:pt>
                <c:pt idx="4">
                  <c:v>28.2</c:v>
                </c:pt>
                <c:pt idx="5">
                  <c:v>30.9</c:v>
                </c:pt>
                <c:pt idx="6">
                  <c:v>31.2</c:v>
                </c:pt>
                <c:pt idx="7">
                  <c:v>33.4</c:v>
                </c:pt>
                <c:pt idx="8">
                  <c:v>35</c:v>
                </c:pt>
                <c:pt idx="10">
                  <c:v>39</c:v>
                </c:pt>
                <c:pt idx="11">
                  <c:v>41.2</c:v>
                </c:pt>
                <c:pt idx="12">
                  <c:v>38.4</c:v>
                </c:pt>
                <c:pt idx="13">
                  <c:v>31.5</c:v>
                </c:pt>
                <c:pt idx="14">
                  <c:v>26.4</c:v>
                </c:pt>
                <c:pt idx="15">
                  <c:v>24.2</c:v>
                </c:pt>
                <c:pt idx="16">
                  <c:v>20.5</c:v>
                </c:pt>
                <c:pt idx="17">
                  <c:v>19.7</c:v>
                </c:pt>
                <c:pt idx="18">
                  <c:v>20.418163243426378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#,##0.0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74966931216931"/>
          <c:y val="9.8226851851851184E-3"/>
          <c:w val="0.87198611111111113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Servizi-Liguria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#,##0.0</c:formatCode>
                <c:ptCount val="19"/>
                <c:pt idx="0">
                  <c:v>18.8</c:v>
                </c:pt>
                <c:pt idx="1">
                  <c:v>20.5</c:v>
                </c:pt>
                <c:pt idx="2">
                  <c:v>22.8</c:v>
                </c:pt>
                <c:pt idx="4">
                  <c:v>26.4</c:v>
                </c:pt>
                <c:pt idx="5">
                  <c:v>29.9</c:v>
                </c:pt>
                <c:pt idx="6">
                  <c:v>34.5</c:v>
                </c:pt>
                <c:pt idx="7">
                  <c:v>37</c:v>
                </c:pt>
                <c:pt idx="8">
                  <c:v>38.6</c:v>
                </c:pt>
                <c:pt idx="10">
                  <c:v>43.1</c:v>
                </c:pt>
                <c:pt idx="11">
                  <c:v>46.4</c:v>
                </c:pt>
                <c:pt idx="12">
                  <c:v>54.1</c:v>
                </c:pt>
                <c:pt idx="13">
                  <c:v>63.4</c:v>
                </c:pt>
                <c:pt idx="14">
                  <c:v>69.599999999999994</c:v>
                </c:pt>
                <c:pt idx="15">
                  <c:v>72.3</c:v>
                </c:pt>
                <c:pt idx="16">
                  <c:v>76.5</c:v>
                </c:pt>
                <c:pt idx="17">
                  <c:v>78</c:v>
                </c:pt>
                <c:pt idx="18">
                  <c:v>77.263837610023387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#,##0.0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91491402116402"/>
          <c:y val="9.8226851851851184E-3"/>
          <c:w val="0.8635866402116402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64.495383925654153</c:v>
                </c:pt>
                <c:pt idx="1">
                  <c:v>49.29439171159779</c:v>
                </c:pt>
                <c:pt idx="2">
                  <c:v>44.353288607235051</c:v>
                </c:pt>
                <c:pt idx="3">
                  <c:v>43.237951609574047</c:v>
                </c:pt>
                <c:pt idx="4">
                  <c:v>23.531874310894061</c:v>
                </c:pt>
                <c:pt idx="5">
                  <c:v>12.865650470428996</c:v>
                </c:pt>
                <c:pt idx="6">
                  <c:v>8.0306010957927469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44.295295160504949</c:v>
                </c:pt>
                <c:pt idx="1">
                  <c:v>48.176476316867678</c:v>
                </c:pt>
                <c:pt idx="2">
                  <c:v>52.474727257228992</c:v>
                </c:pt>
                <c:pt idx="3">
                  <c:v>60.969869345143763</c:v>
                </c:pt>
                <c:pt idx="4">
                  <c:v>60.948575478350307</c:v>
                </c:pt>
                <c:pt idx="5">
                  <c:v>70.196076684885895</c:v>
                </c:pt>
                <c:pt idx="6">
                  <c:v>88.931389564103512</c:v>
                </c:pt>
                <c:pt idx="7">
                  <c:v>94.064709947542681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56125578961570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Intensivi in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4.8475904624728248</c:v>
                </c:pt>
                <c:pt idx="1">
                  <c:v>8.0422869972858013</c:v>
                </c:pt>
                <c:pt idx="2">
                  <c:v>11.858408739426242</c:v>
                </c:pt>
                <c:pt idx="3">
                  <c:v>28.006247487344314</c:v>
                </c:pt>
                <c:pt idx="4">
                  <c:v>47.245466313470821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Intensivi in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4046415770609317"/>
          <c:h val="6.73450374432329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31.429735028879648</c:v>
                </c:pt>
                <c:pt idx="3">
                  <c:v>26.799949386308995</c:v>
                </c:pt>
                <c:pt idx="4">
                  <c:v>25.213675213675213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55.256308551931632</c:v>
                </c:pt>
                <c:pt idx="3">
                  <c:v>18.575224598253829</c:v>
                </c:pt>
                <c:pt idx="4">
                  <c:v>24.358974358974358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9.3900649758960384</c:v>
                </c:pt>
                <c:pt idx="3">
                  <c:v>19.815260027837532</c:v>
                </c:pt>
                <c:pt idx="4">
                  <c:v>25.641025641025639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2.9638453844296633</c:v>
                </c:pt>
                <c:pt idx="3">
                  <c:v>19.865873718840945</c:v>
                </c:pt>
                <c:pt idx="4">
                  <c:v>18.376068376068378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0.96004605886301464</c:v>
                </c:pt>
                <c:pt idx="3">
                  <c:v>14.943692268758699</c:v>
                </c:pt>
                <c:pt idx="4">
                  <c:v>6.4102564102564097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Genova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105.79088471849867</c:v>
                </c:pt>
                <c:pt idx="2">
                  <c:v>119.29469993813157</c:v>
                </c:pt>
                <c:pt idx="4">
                  <c:v>155.74757681996289</c:v>
                </c:pt>
                <c:pt idx="5">
                  <c:v>191.99835017529387</c:v>
                </c:pt>
                <c:pt idx="6">
                  <c:v>223.36976696226026</c:v>
                </c:pt>
                <c:pt idx="7">
                  <c:v>243.65436172406683</c:v>
                </c:pt>
                <c:pt idx="8">
                  <c:v>261.76531243555371</c:v>
                </c:pt>
                <c:pt idx="10">
                  <c:v>283.95545473293464</c:v>
                </c:pt>
                <c:pt idx="11">
                  <c:v>323.44400907403593</c:v>
                </c:pt>
                <c:pt idx="12">
                  <c:v>336.92307692307691</c:v>
                </c:pt>
                <c:pt idx="13">
                  <c:v>314.66281707568572</c:v>
                </c:pt>
                <c:pt idx="14">
                  <c:v>279.96287894411222</c:v>
                </c:pt>
                <c:pt idx="15">
                  <c:v>251.72612909878325</c:v>
                </c:pt>
                <c:pt idx="16">
                  <c:v>241.77356155908436</c:v>
                </c:pt>
                <c:pt idx="17">
                  <c:v>231.47040626933392</c:v>
                </c:pt>
                <c:pt idx="18">
                  <c:v>232.65828005774387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106.98320688773337</c:v>
                </c:pt>
                <c:pt idx="2">
                  <c:v>110.26681442332283</c:v>
                </c:pt>
                <c:pt idx="4">
                  <c:v>120.77231267581622</c:v>
                </c:pt>
                <c:pt idx="5">
                  <c:v>126.41718523570029</c:v>
                </c:pt>
                <c:pt idx="6">
                  <c:v>135.78382064615124</c:v>
                </c:pt>
                <c:pt idx="7">
                  <c:v>141.89071690392976</c:v>
                </c:pt>
                <c:pt idx="8">
                  <c:v>141.90606086437646</c:v>
                </c:pt>
                <c:pt idx="10">
                  <c:v>149.78262722700538</c:v>
                </c:pt>
                <c:pt idx="11">
                  <c:v>162.10212258119512</c:v>
                </c:pt>
                <c:pt idx="12">
                  <c:v>176.81868553405511</c:v>
                </c:pt>
                <c:pt idx="13">
                  <c:v>178.17918336032733</c:v>
                </c:pt>
                <c:pt idx="14">
                  <c:v>170.01619640269374</c:v>
                </c:pt>
                <c:pt idx="15">
                  <c:v>163.95703691074931</c:v>
                </c:pt>
                <c:pt idx="16">
                  <c:v>167.90043474554602</c:v>
                </c:pt>
                <c:pt idx="17">
                  <c:v>161.58895234847839</c:v>
                </c:pt>
                <c:pt idx="18">
                  <c:v>161.2684340635922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9711379382255489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5.1477592401749162</c:v>
                </c:pt>
                <c:pt idx="1">
                  <c:v>6.6377876098746178</c:v>
                </c:pt>
                <c:pt idx="2">
                  <c:v>27.323961140263791</c:v>
                </c:pt>
                <c:pt idx="3">
                  <c:v>30.326415894078934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  <c:pt idx="4">
                    <c:v>Genova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6.983237180434922</c:v>
                </c:pt>
                <c:pt idx="1">
                  <c:v>3.8860109987233624</c:v>
                </c:pt>
                <c:pt idx="2">
                  <c:v>23.90850990203614</c:v>
                </c:pt>
                <c:pt idx="3">
                  <c:v>19.853519326614936</c:v>
                </c:pt>
                <c:pt idx="4">
                  <c:v>39.799999999999997</c:v>
                </c:pt>
                <c:pt idx="5">
                  <c:v>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0C-49CE-A806-33FC4B048419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  <c:pt idx="4">
                    <c:v>Genova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2.0308052409684492</c:v>
                </c:pt>
                <c:pt idx="1">
                  <c:v>0.99909162329372481</c:v>
                </c:pt>
                <c:pt idx="2">
                  <c:v>6.2574070047680435</c:v>
                </c:pt>
                <c:pt idx="3">
                  <c:v>3.6021840531540645</c:v>
                </c:pt>
                <c:pt idx="4">
                  <c:v>21.31</c:v>
                </c:pt>
                <c:pt idx="5">
                  <c:v>15.47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0C-49CE-A806-33FC4B04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1332018910156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1.7</c:v>
                </c:pt>
                <c:pt idx="1">
                  <c:v>30.1</c:v>
                </c:pt>
                <c:pt idx="3">
                  <c:v>0.32541942144551783</c:v>
                </c:pt>
                <c:pt idx="4">
                  <c:v>3.0403345636677077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33-4EC8-A4B5-2A3E1354D6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33-4EC8-A4B5-2A3E1354D6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45</c:v>
                </c:pt>
                <c:pt idx="1">
                  <c:v>34.4</c:v>
                </c:pt>
                <c:pt idx="3">
                  <c:v>17.63280747834682</c:v>
                </c:pt>
                <c:pt idx="4">
                  <c:v>20.670318607802379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33-4EC8-A4B5-2A3E1354D6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53.3</c:v>
                </c:pt>
                <c:pt idx="1">
                  <c:v>35.5</c:v>
                </c:pt>
                <c:pt idx="3">
                  <c:v>82.041773100207649</c:v>
                </c:pt>
                <c:pt idx="4">
                  <c:v>76.289346828529915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33-4EC8-A4B5-2A3E1354D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49.926016333387864</c:v>
                </c:pt>
                <c:pt idx="1">
                  <c:v>53.487921304256467</c:v>
                </c:pt>
                <c:pt idx="3">
                  <c:v>68.202250140743175</c:v>
                </c:pt>
                <c:pt idx="4">
                  <c:v>65.881014845542225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5-4B8D-97A3-2F354E2A3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81.250168634389084</c:v>
                </c:pt>
                <c:pt idx="1">
                  <c:v>85.643629147377425</c:v>
                </c:pt>
                <c:pt idx="3">
                  <c:v>73.546631627295824</c:v>
                </c:pt>
                <c:pt idx="4">
                  <c:v>72.219045737908857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45-4B8D-97A3-2F354E2A375F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21.371599637388353</c:v>
                </c:pt>
                <c:pt idx="1">
                  <c:v>23.065249505423779</c:v>
                </c:pt>
                <c:pt idx="3">
                  <c:v>62.821233301722224</c:v>
                </c:pt>
                <c:pt idx="4">
                  <c:v>59.395808956493987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45-4B8D-97A3-2F354E2A3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281291</c:v>
                </c:pt>
                <c:pt idx="1">
                  <c:v>335290</c:v>
                </c:pt>
                <c:pt idx="2">
                  <c:v>353801</c:v>
                </c:pt>
                <c:pt idx="3">
                  <c:v>335216</c:v>
                </c:pt>
                <c:pt idx="4">
                  <c:v>317482</c:v>
                </c:pt>
                <c:pt idx="5">
                  <c:v>326016</c:v>
                </c:pt>
                <c:pt idx="6">
                  <c:v>266076</c:v>
                </c:pt>
                <c:pt idx="7">
                  <c:v>270609</c:v>
                </c:pt>
                <c:pt idx="8">
                  <c:v>343691</c:v>
                </c:pt>
                <c:pt idx="9">
                  <c:v>280730</c:v>
                </c:pt>
                <c:pt idx="10">
                  <c:v>177291</c:v>
                </c:pt>
                <c:pt idx="11">
                  <c:v>166496</c:v>
                </c:pt>
                <c:pt idx="12">
                  <c:v>180830</c:v>
                </c:pt>
                <c:pt idx="13">
                  <c:v>163054</c:v>
                </c:pt>
                <c:pt idx="14">
                  <c:v>155675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F5-453E-84E0-6D56DB587E5A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554523</c:v>
                </c:pt>
                <c:pt idx="1">
                  <c:v>670156</c:v>
                </c:pt>
                <c:pt idx="2">
                  <c:v>764710</c:v>
                </c:pt>
                <c:pt idx="3">
                  <c:v>898566</c:v>
                </c:pt>
                <c:pt idx="4">
                  <c:v>1009375</c:v>
                </c:pt>
                <c:pt idx="5">
                  <c:v>1018710</c:v>
                </c:pt>
                <c:pt idx="6">
                  <c:v>1134238</c:v>
                </c:pt>
                <c:pt idx="7">
                  <c:v>1241193</c:v>
                </c:pt>
                <c:pt idx="8">
                  <c:v>1222321</c:v>
                </c:pt>
                <c:pt idx="9">
                  <c:v>1187201</c:v>
                </c:pt>
                <c:pt idx="10">
                  <c:v>1136967</c:v>
                </c:pt>
                <c:pt idx="11">
                  <c:v>1002974</c:v>
                </c:pt>
                <c:pt idx="12">
                  <c:v>958847</c:v>
                </c:pt>
                <c:pt idx="13">
                  <c:v>910519</c:v>
                </c:pt>
                <c:pt idx="14">
                  <c:v>913432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F5-453E-84E0-6D56DB587E5A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56559</c:v>
                </c:pt>
                <c:pt idx="1">
                  <c:v>71244</c:v>
                </c:pt>
                <c:pt idx="2">
                  <c:v>75948</c:v>
                </c:pt>
                <c:pt idx="3">
                  <c:v>88056</c:v>
                </c:pt>
                <c:pt idx="4">
                  <c:v>109564</c:v>
                </c:pt>
                <c:pt idx="5">
                  <c:v>122045</c:v>
                </c:pt>
                <c:pt idx="6">
                  <c:v>166647</c:v>
                </c:pt>
                <c:pt idx="7">
                  <c:v>223547</c:v>
                </c:pt>
                <c:pt idx="8">
                  <c:v>287566</c:v>
                </c:pt>
                <c:pt idx="9">
                  <c:v>339962</c:v>
                </c:pt>
                <c:pt idx="10">
                  <c:v>362024</c:v>
                </c:pt>
                <c:pt idx="11">
                  <c:v>402313</c:v>
                </c:pt>
                <c:pt idx="12">
                  <c:v>431017</c:v>
                </c:pt>
                <c:pt idx="13">
                  <c:v>435654</c:v>
                </c:pt>
                <c:pt idx="14">
                  <c:v>441036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F5-453E-84E0-6D56DB587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-5.8253722042651628</c:v>
                </c:pt>
                <c:pt idx="1">
                  <c:v>-5.2154548266633194</c:v>
                </c:pt>
                <c:pt idx="2">
                  <c:v>-4.8812443121449993</c:v>
                </c:pt>
                <c:pt idx="3">
                  <c:v>-4.5933211693557423</c:v>
                </c:pt>
                <c:pt idx="4">
                  <c:v>-4.2644903009463695</c:v>
                </c:pt>
                <c:pt idx="5">
                  <c:v>-3.6052595006791801</c:v>
                </c:pt>
                <c:pt idx="6">
                  <c:v>-3.3486055508981769</c:v>
                </c:pt>
                <c:pt idx="7">
                  <c:v>-3.0028512124377418</c:v>
                </c:pt>
                <c:pt idx="8">
                  <c:v>-2.7987608881795727</c:v>
                </c:pt>
                <c:pt idx="9">
                  <c:v>-2.3171704854682309</c:v>
                </c:pt>
                <c:pt idx="10">
                  <c:v>-2.4108659885323878</c:v>
                </c:pt>
                <c:pt idx="11">
                  <c:v>-2.0054872390311256</c:v>
                </c:pt>
                <c:pt idx="12">
                  <c:v>-1.9492251068083906</c:v>
                </c:pt>
                <c:pt idx="13">
                  <c:v>-1.2787867104808954</c:v>
                </c:pt>
                <c:pt idx="14">
                  <c:v>-1.0288573183360754</c:v>
                </c:pt>
                <c:pt idx="15">
                  <c:v>-0.60621887090194249</c:v>
                </c:pt>
                <c:pt idx="16">
                  <c:v>-0.28568162357719568</c:v>
                </c:pt>
                <c:pt idx="17">
                  <c:v>-8.7755477152194672E-2</c:v>
                </c:pt>
                <c:pt idx="18">
                  <c:v>-2.219104019940555E-2</c:v>
                </c:pt>
                <c:pt idx="19">
                  <c:v>-6.1641778331682079E-3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A-4CCD-B884-D2D8F07F791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5.6729488978450036</c:v>
                </c:pt>
                <c:pt idx="1">
                  <c:v>5.0696440019187401</c:v>
                </c:pt>
                <c:pt idx="2">
                  <c:v>4.8612947911576549</c:v>
                </c:pt>
                <c:pt idx="3">
                  <c:v>4.9817764488059426</c:v>
                </c:pt>
                <c:pt idx="4">
                  <c:v>4.4208362659876359</c:v>
                </c:pt>
                <c:pt idx="5">
                  <c:v>3.8593357033663134</c:v>
                </c:pt>
                <c:pt idx="6">
                  <c:v>3.5600928885561478</c:v>
                </c:pt>
                <c:pt idx="7">
                  <c:v>3.1152634009226094</c:v>
                </c:pt>
                <c:pt idx="8">
                  <c:v>3.0139467325374447</c:v>
                </c:pt>
                <c:pt idx="9">
                  <c:v>2.3922613790722802</c:v>
                </c:pt>
                <c:pt idx="10">
                  <c:v>2.5927652725911514</c:v>
                </c:pt>
                <c:pt idx="11">
                  <c:v>1.9438454606994438</c:v>
                </c:pt>
                <c:pt idx="12">
                  <c:v>1.9589757153808565</c:v>
                </c:pt>
                <c:pt idx="13">
                  <c:v>1.1706334084989443</c:v>
                </c:pt>
                <c:pt idx="14">
                  <c:v>0.97931974374952369</c:v>
                </c:pt>
                <c:pt idx="15">
                  <c:v>0.49447913818069333</c:v>
                </c:pt>
                <c:pt idx="16">
                  <c:v>0.26629248239286657</c:v>
                </c:pt>
                <c:pt idx="17">
                  <c:v>7.8565248382743882E-2</c:v>
                </c:pt>
                <c:pt idx="18">
                  <c:v>2.8131066111367641E-2</c:v>
                </c:pt>
                <c:pt idx="19">
                  <c:v>5.827949951359033E-3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A-4CCD-B884-D2D8F07F7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-2.9105382967412718</c:v>
                </c:pt>
                <c:pt idx="1">
                  <c:v>-2.9665065052672017</c:v>
                </c:pt>
                <c:pt idx="2">
                  <c:v>-3.4191023260949058</c:v>
                </c:pt>
                <c:pt idx="3">
                  <c:v>-3.2547076793870429</c:v>
                </c:pt>
                <c:pt idx="4">
                  <c:v>-3.7268317462910692</c:v>
                </c:pt>
                <c:pt idx="5">
                  <c:v>-3.9215398468755764</c:v>
                </c:pt>
                <c:pt idx="6">
                  <c:v>-3.1174355966740714</c:v>
                </c:pt>
                <c:pt idx="7">
                  <c:v>-3.89524691424994</c:v>
                </c:pt>
                <c:pt idx="8">
                  <c:v>-4.0948051674547097</c:v>
                </c:pt>
                <c:pt idx="9">
                  <c:v>-3.721471051289726</c:v>
                </c:pt>
                <c:pt idx="10">
                  <c:v>-3.222926416164793</c:v>
                </c:pt>
                <c:pt idx="11">
                  <c:v>-2.761140832477643</c:v>
                </c:pt>
                <c:pt idx="12">
                  <c:v>-2.3888916188724543</c:v>
                </c:pt>
                <c:pt idx="13">
                  <c:v>-1.8996005644046023</c:v>
                </c:pt>
                <c:pt idx="14">
                  <c:v>-1.400290115708049</c:v>
                </c:pt>
                <c:pt idx="15">
                  <c:v>-0.88387649724530482</c:v>
                </c:pt>
                <c:pt idx="16">
                  <c:v>-0.42662197719024275</c:v>
                </c:pt>
                <c:pt idx="17">
                  <c:v>-0.15558779063422765</c:v>
                </c:pt>
                <c:pt idx="18">
                  <c:v>-2.9994364888468825E-2</c:v>
                </c:pt>
                <c:pt idx="19">
                  <c:v>-4.1481568462776036E-3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7-4304-A4BD-F4F7FA0F8EB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2.7747978411715417</c:v>
                </c:pt>
                <c:pt idx="1">
                  <c:v>2.8645256646464081</c:v>
                </c:pt>
                <c:pt idx="2">
                  <c:v>3.3415637019683322</c:v>
                </c:pt>
                <c:pt idx="3">
                  <c:v>3.2728957517130293</c:v>
                </c:pt>
                <c:pt idx="4">
                  <c:v>3.7783965267801816</c:v>
                </c:pt>
                <c:pt idx="5">
                  <c:v>4.1219277314496026</c:v>
                </c:pt>
                <c:pt idx="6">
                  <c:v>3.4264413728229357</c:v>
                </c:pt>
                <c:pt idx="7">
                  <c:v>4.2472658860048211</c:v>
                </c:pt>
                <c:pt idx="8">
                  <c:v>4.3292717559658476</c:v>
                </c:pt>
                <c:pt idx="9">
                  <c:v>3.9604048856353158</c:v>
                </c:pt>
                <c:pt idx="10">
                  <c:v>3.6773091353262779</c:v>
                </c:pt>
                <c:pt idx="11">
                  <c:v>3.3162280363072214</c:v>
                </c:pt>
                <c:pt idx="12">
                  <c:v>2.8527831898815608</c:v>
                </c:pt>
                <c:pt idx="13">
                  <c:v>2.2326656502618762</c:v>
                </c:pt>
                <c:pt idx="14">
                  <c:v>1.6567100266056398</c:v>
                </c:pt>
                <c:pt idx="15">
                  <c:v>1.104175534681463</c:v>
                </c:pt>
                <c:pt idx="16">
                  <c:v>0.5543213902579579</c:v>
                </c:pt>
                <c:pt idx="17">
                  <c:v>0.23210532999864067</c:v>
                </c:pt>
                <c:pt idx="18">
                  <c:v>4.7161352452294601E-2</c:v>
                </c:pt>
                <c:pt idx="19">
                  <c:v>7.785771311474887E-3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C7-4304-A4BD-F4F7FA0F8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-1.4995268659987828</c:v>
                </c:pt>
                <c:pt idx="1">
                  <c:v>-1.7575818978732478</c:v>
                </c:pt>
                <c:pt idx="2">
                  <c:v>-2.0621225936881475</c:v>
                </c:pt>
                <c:pt idx="3">
                  <c:v>-2.3159396163144814</c:v>
                </c:pt>
                <c:pt idx="4">
                  <c:v>-2.4318889005875604</c:v>
                </c:pt>
                <c:pt idx="5">
                  <c:v>-2.5881654916123837</c:v>
                </c:pt>
                <c:pt idx="6">
                  <c:v>-2.5839274823642531</c:v>
                </c:pt>
                <c:pt idx="7">
                  <c:v>-2.599025390310719</c:v>
                </c:pt>
                <c:pt idx="8">
                  <c:v>-2.6973604486462541</c:v>
                </c:pt>
                <c:pt idx="9">
                  <c:v>-3.165660470564708</c:v>
                </c:pt>
                <c:pt idx="10">
                  <c:v>-3.9646576516263692</c:v>
                </c:pt>
                <c:pt idx="11">
                  <c:v>-4.2133758193760462</c:v>
                </c:pt>
                <c:pt idx="12">
                  <c:v>-3.938832282770572</c:v>
                </c:pt>
                <c:pt idx="13">
                  <c:v>-3.2914101512240892</c:v>
                </c:pt>
                <c:pt idx="14">
                  <c:v>-2.8145016730203696</c:v>
                </c:pt>
                <c:pt idx="15">
                  <c:v>-2.6408757316360107</c:v>
                </c:pt>
                <c:pt idx="16">
                  <c:v>-1.9595495261044815</c:v>
                </c:pt>
                <c:pt idx="17">
                  <c:v>-1.311001673351464</c:v>
                </c:pt>
                <c:pt idx="18">
                  <c:v>-0.49405917187974913</c:v>
                </c:pt>
                <c:pt idx="19">
                  <c:v>-0.10575157451976402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1-4D84-8103-F69C5C0F546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1.4098664828430156</c:v>
                </c:pt>
                <c:pt idx="1">
                  <c:v>1.643155648173716</c:v>
                </c:pt>
                <c:pt idx="2">
                  <c:v>1.9363729130287661</c:v>
                </c:pt>
                <c:pt idx="3">
                  <c:v>2.1364864122139426</c:v>
                </c:pt>
                <c:pt idx="4">
                  <c:v>2.1770785945436955</c:v>
                </c:pt>
                <c:pt idx="5">
                  <c:v>2.2248224174796691</c:v>
                </c:pt>
                <c:pt idx="6">
                  <c:v>2.3929521906203584</c:v>
                </c:pt>
                <c:pt idx="7">
                  <c:v>2.4849302350836973</c:v>
                </c:pt>
                <c:pt idx="8">
                  <c:v>2.618559964188822</c:v>
                </c:pt>
                <c:pt idx="9">
                  <c:v>3.2655847823682924</c:v>
                </c:pt>
                <c:pt idx="10">
                  <c:v>4.07193226071968</c:v>
                </c:pt>
                <c:pt idx="11">
                  <c:v>4.4146150397677575</c:v>
                </c:pt>
                <c:pt idx="12">
                  <c:v>4.2006617916316538</c:v>
                </c:pt>
                <c:pt idx="13">
                  <c:v>3.5938980613094258</c:v>
                </c:pt>
                <c:pt idx="14">
                  <c:v>3.2312171761217314</c:v>
                </c:pt>
                <c:pt idx="15">
                  <c:v>3.3022038310279225</c:v>
                </c:pt>
                <c:pt idx="16">
                  <c:v>2.7569574536980936</c:v>
                </c:pt>
                <c:pt idx="17">
                  <c:v>2.1917791891231491</c:v>
                </c:pt>
                <c:pt idx="18">
                  <c:v>1.1298267779938722</c:v>
                </c:pt>
                <c:pt idx="19">
                  <c:v>0.38188436459328684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01-4D84-8103-F69C5C0F5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  <c:minorUnit val="0.4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69.099999999999994</c:v>
                </c:pt>
                <c:pt idx="1">
                  <c:v>69.7</c:v>
                </c:pt>
                <c:pt idx="2">
                  <c:v>70.599999999999994</c:v>
                </c:pt>
                <c:pt idx="3">
                  <c:v>70.8</c:v>
                </c:pt>
                <c:pt idx="4">
                  <c:v>70.8</c:v>
                </c:pt>
                <c:pt idx="5">
                  <c:v>70.727999999999994</c:v>
                </c:pt>
                <c:pt idx="6">
                  <c:v>70.926000000000002</c:v>
                </c:pt>
                <c:pt idx="7">
                  <c:v>71.5</c:v>
                </c:pt>
                <c:pt idx="8">
                  <c:v>71.653999999999996</c:v>
                </c:pt>
                <c:pt idx="9">
                  <c:v>71.409000000000006</c:v>
                </c:pt>
                <c:pt idx="10">
                  <c:v>72.268000000000001</c:v>
                </c:pt>
                <c:pt idx="11">
                  <c:v>72.400000000000006</c:v>
                </c:pt>
                <c:pt idx="12">
                  <c:v>72.656999999999996</c:v>
                </c:pt>
                <c:pt idx="13">
                  <c:v>73.099999999999994</c:v>
                </c:pt>
                <c:pt idx="14">
                  <c:v>73.055999999999997</c:v>
                </c:pt>
                <c:pt idx="15">
                  <c:v>73.400000000000006</c:v>
                </c:pt>
                <c:pt idx="16">
                  <c:v>73.2</c:v>
                </c:pt>
                <c:pt idx="17">
                  <c:v>73.718999999999994</c:v>
                </c:pt>
                <c:pt idx="18">
                  <c:v>73.989000000000004</c:v>
                </c:pt>
                <c:pt idx="19">
                  <c:v>73.900000000000006</c:v>
                </c:pt>
                <c:pt idx="20">
                  <c:v>74.188000000000002</c:v>
                </c:pt>
                <c:pt idx="21">
                  <c:v>74.2</c:v>
                </c:pt>
                <c:pt idx="22">
                  <c:v>74.7</c:v>
                </c:pt>
                <c:pt idx="23">
                  <c:v>74.8</c:v>
                </c:pt>
                <c:pt idx="24">
                  <c:v>75.400000000000006</c:v>
                </c:pt>
                <c:pt idx="25">
                  <c:v>75.7</c:v>
                </c:pt>
                <c:pt idx="26">
                  <c:v>76.260000000000005</c:v>
                </c:pt>
                <c:pt idx="27">
                  <c:v>76.8</c:v>
                </c:pt>
                <c:pt idx="28">
                  <c:v>77.099999999999994</c:v>
                </c:pt>
                <c:pt idx="29">
                  <c:v>77.099999999999994</c:v>
                </c:pt>
                <c:pt idx="30">
                  <c:v>78</c:v>
                </c:pt>
                <c:pt idx="31">
                  <c:v>77.900000000000006</c:v>
                </c:pt>
                <c:pt idx="32">
                  <c:v>78.5</c:v>
                </c:pt>
                <c:pt idx="33">
                  <c:v>78.599999999999994</c:v>
                </c:pt>
                <c:pt idx="34">
                  <c:v>78.7</c:v>
                </c:pt>
                <c:pt idx="35">
                  <c:v>78.599999999999994</c:v>
                </c:pt>
                <c:pt idx="36">
                  <c:v>79.2</c:v>
                </c:pt>
                <c:pt idx="37">
                  <c:v>79.3</c:v>
                </c:pt>
                <c:pt idx="38">
                  <c:v>79.599999999999994</c:v>
                </c:pt>
                <c:pt idx="39">
                  <c:v>79.599999999999994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80.599999999999994</c:v>
                </c:pt>
                <c:pt idx="43">
                  <c:v>80.5</c:v>
                </c:pt>
                <c:pt idx="44">
                  <c:v>80.400000000000006</c:v>
                </c:pt>
                <c:pt idx="45">
                  <c:v>80.8</c:v>
                </c:pt>
                <c:pt idx="46">
                  <c:v>79.3</c:v>
                </c:pt>
                <c:pt idx="47">
                  <c:v>80.599999999999994</c:v>
                </c:pt>
                <c:pt idx="48">
                  <c:v>80.400000000000006</c:v>
                </c:pt>
                <c:pt idx="49">
                  <c:v>81</c:v>
                </c:pt>
                <c:pt idx="50">
                  <c:v>81.599999999999994</c:v>
                </c:pt>
                <c:pt idx="51">
                  <c:v>81.8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A0-45E4-BFCD-2AC446C605CB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75.900000000000006</c:v>
                </c:pt>
                <c:pt idx="1">
                  <c:v>76.400000000000006</c:v>
                </c:pt>
                <c:pt idx="2">
                  <c:v>77.2</c:v>
                </c:pt>
                <c:pt idx="3">
                  <c:v>77.599999999999994</c:v>
                </c:pt>
                <c:pt idx="4">
                  <c:v>77.7</c:v>
                </c:pt>
                <c:pt idx="5">
                  <c:v>77.768000000000001</c:v>
                </c:pt>
                <c:pt idx="6">
                  <c:v>78.046999999999997</c:v>
                </c:pt>
                <c:pt idx="7">
                  <c:v>78.400000000000006</c:v>
                </c:pt>
                <c:pt idx="8">
                  <c:v>78.472999999999999</c:v>
                </c:pt>
                <c:pt idx="9">
                  <c:v>78.617000000000004</c:v>
                </c:pt>
                <c:pt idx="10">
                  <c:v>78.765000000000001</c:v>
                </c:pt>
                <c:pt idx="11">
                  <c:v>79</c:v>
                </c:pt>
                <c:pt idx="12">
                  <c:v>79.507999999999996</c:v>
                </c:pt>
                <c:pt idx="13">
                  <c:v>79.8</c:v>
                </c:pt>
                <c:pt idx="14">
                  <c:v>79.864999999999995</c:v>
                </c:pt>
                <c:pt idx="15">
                  <c:v>80.2</c:v>
                </c:pt>
                <c:pt idx="16">
                  <c:v>80.2</c:v>
                </c:pt>
                <c:pt idx="17">
                  <c:v>80.63</c:v>
                </c:pt>
                <c:pt idx="18">
                  <c:v>80.715000000000003</c:v>
                </c:pt>
                <c:pt idx="19">
                  <c:v>80.7</c:v>
                </c:pt>
                <c:pt idx="20">
                  <c:v>80.745000000000005</c:v>
                </c:pt>
                <c:pt idx="21">
                  <c:v>80.8</c:v>
                </c:pt>
                <c:pt idx="22">
                  <c:v>81.3</c:v>
                </c:pt>
                <c:pt idx="23">
                  <c:v>81.5</c:v>
                </c:pt>
                <c:pt idx="24">
                  <c:v>81.7</c:v>
                </c:pt>
                <c:pt idx="25">
                  <c:v>82</c:v>
                </c:pt>
                <c:pt idx="26">
                  <c:v>82.358000000000004</c:v>
                </c:pt>
                <c:pt idx="27">
                  <c:v>82.7</c:v>
                </c:pt>
                <c:pt idx="28">
                  <c:v>82.8</c:v>
                </c:pt>
                <c:pt idx="29">
                  <c:v>82.4</c:v>
                </c:pt>
                <c:pt idx="30">
                  <c:v>83.6</c:v>
                </c:pt>
                <c:pt idx="31">
                  <c:v>83.7</c:v>
                </c:pt>
                <c:pt idx="32">
                  <c:v>83.6</c:v>
                </c:pt>
                <c:pt idx="33">
                  <c:v>83.9</c:v>
                </c:pt>
                <c:pt idx="34">
                  <c:v>83.7</c:v>
                </c:pt>
                <c:pt idx="35">
                  <c:v>83.9</c:v>
                </c:pt>
                <c:pt idx="36">
                  <c:v>84.2</c:v>
                </c:pt>
                <c:pt idx="37">
                  <c:v>84.3</c:v>
                </c:pt>
                <c:pt idx="38">
                  <c:v>84.5</c:v>
                </c:pt>
                <c:pt idx="39">
                  <c:v>84.7</c:v>
                </c:pt>
                <c:pt idx="40">
                  <c:v>85.1</c:v>
                </c:pt>
                <c:pt idx="41">
                  <c:v>84.6</c:v>
                </c:pt>
                <c:pt idx="42">
                  <c:v>85.2</c:v>
                </c:pt>
                <c:pt idx="43">
                  <c:v>84.8</c:v>
                </c:pt>
                <c:pt idx="44">
                  <c:v>84.9</c:v>
                </c:pt>
                <c:pt idx="45">
                  <c:v>85.4</c:v>
                </c:pt>
                <c:pt idx="46">
                  <c:v>84.1</c:v>
                </c:pt>
                <c:pt idx="47">
                  <c:v>85</c:v>
                </c:pt>
                <c:pt idx="48">
                  <c:v>84.7</c:v>
                </c:pt>
                <c:pt idx="49">
                  <c:v>85.2</c:v>
                </c:pt>
                <c:pt idx="50">
                  <c:v>85.8</c:v>
                </c:pt>
                <c:pt idx="51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A0-45E4-BFCD-2AC446C605CB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72.400000000000006</c:v>
                </c:pt>
                <c:pt idx="1">
                  <c:v>72.900000000000006</c:v>
                </c:pt>
                <c:pt idx="2">
                  <c:v>73.8</c:v>
                </c:pt>
                <c:pt idx="3">
                  <c:v>74.099999999999994</c:v>
                </c:pt>
                <c:pt idx="4">
                  <c:v>74.2</c:v>
                </c:pt>
                <c:pt idx="5">
                  <c:v>74.17</c:v>
                </c:pt>
                <c:pt idx="6">
                  <c:v>74.408000000000001</c:v>
                </c:pt>
                <c:pt idx="7">
                  <c:v>74.900000000000006</c:v>
                </c:pt>
                <c:pt idx="8">
                  <c:v>74.986999999999995</c:v>
                </c:pt>
                <c:pt idx="9">
                  <c:v>74.933999999999997</c:v>
                </c:pt>
                <c:pt idx="10">
                  <c:v>75.442999999999998</c:v>
                </c:pt>
                <c:pt idx="11">
                  <c:v>75.599999999999994</c:v>
                </c:pt>
                <c:pt idx="12">
                  <c:v>76.006</c:v>
                </c:pt>
                <c:pt idx="13">
                  <c:v>76.400000000000006</c:v>
                </c:pt>
                <c:pt idx="14">
                  <c:v>76.384</c:v>
                </c:pt>
                <c:pt idx="15">
                  <c:v>76.7</c:v>
                </c:pt>
                <c:pt idx="16">
                  <c:v>76.599999999999994</c:v>
                </c:pt>
                <c:pt idx="17">
                  <c:v>77.094999999999999</c:v>
                </c:pt>
                <c:pt idx="18">
                  <c:v>77.274000000000001</c:v>
                </c:pt>
                <c:pt idx="19">
                  <c:v>77.2</c:v>
                </c:pt>
                <c:pt idx="20">
                  <c:v>77.391000000000005</c:v>
                </c:pt>
                <c:pt idx="21">
                  <c:v>77.400000000000006</c:v>
                </c:pt>
                <c:pt idx="22">
                  <c:v>77.900000000000006</c:v>
                </c:pt>
                <c:pt idx="23">
                  <c:v>78.099999999999994</c:v>
                </c:pt>
                <c:pt idx="24">
                  <c:v>78.5</c:v>
                </c:pt>
                <c:pt idx="25">
                  <c:v>78.8</c:v>
                </c:pt>
                <c:pt idx="26">
                  <c:v>79.238</c:v>
                </c:pt>
                <c:pt idx="27">
                  <c:v>79.7</c:v>
                </c:pt>
                <c:pt idx="28">
                  <c:v>79.900000000000006</c:v>
                </c:pt>
                <c:pt idx="29">
                  <c:v>79.7</c:v>
                </c:pt>
                <c:pt idx="30">
                  <c:v>80.7</c:v>
                </c:pt>
                <c:pt idx="31">
                  <c:v>80.7</c:v>
                </c:pt>
                <c:pt idx="32">
                  <c:v>81</c:v>
                </c:pt>
                <c:pt idx="33">
                  <c:v>81.2</c:v>
                </c:pt>
                <c:pt idx="34">
                  <c:v>81.2</c:v>
                </c:pt>
                <c:pt idx="35">
                  <c:v>81.2</c:v>
                </c:pt>
                <c:pt idx="36">
                  <c:v>81.7</c:v>
                </c:pt>
                <c:pt idx="37">
                  <c:v>81.8</c:v>
                </c:pt>
                <c:pt idx="38">
                  <c:v>82</c:v>
                </c:pt>
                <c:pt idx="39">
                  <c:v>82.1</c:v>
                </c:pt>
                <c:pt idx="40">
                  <c:v>82.6</c:v>
                </c:pt>
                <c:pt idx="41">
                  <c:v>82.2</c:v>
                </c:pt>
                <c:pt idx="42">
                  <c:v>82.8</c:v>
                </c:pt>
                <c:pt idx="43">
                  <c:v>82.6</c:v>
                </c:pt>
                <c:pt idx="44">
                  <c:v>82.6</c:v>
                </c:pt>
                <c:pt idx="45">
                  <c:v>83.1</c:v>
                </c:pt>
                <c:pt idx="46">
                  <c:v>81.7</c:v>
                </c:pt>
                <c:pt idx="47">
                  <c:v>82.7</c:v>
                </c:pt>
                <c:pt idx="48">
                  <c:v>82.5</c:v>
                </c:pt>
                <c:pt idx="49">
                  <c:v>83.1</c:v>
                </c:pt>
                <c:pt idx="50">
                  <c:v>83.6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A0-45E4-BFCD-2AC446C60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1.39</c:v>
                </c:pt>
                <c:pt idx="1">
                  <c:v>1.42</c:v>
                </c:pt>
                <c:pt idx="2">
                  <c:v>1.38</c:v>
                </c:pt>
                <c:pt idx="3">
                  <c:v>1.38</c:v>
                </c:pt>
                <c:pt idx="4">
                  <c:v>1.43</c:v>
                </c:pt>
                <c:pt idx="5">
                  <c:v>1.48</c:v>
                </c:pt>
                <c:pt idx="6">
                  <c:v>1.5</c:v>
                </c:pt>
                <c:pt idx="7">
                  <c:v>1.54</c:v>
                </c:pt>
                <c:pt idx="8">
                  <c:v>1.56</c:v>
                </c:pt>
                <c:pt idx="9">
                  <c:v>1.6</c:v>
                </c:pt>
                <c:pt idx="10">
                  <c:v>1.74</c:v>
                </c:pt>
                <c:pt idx="11">
                  <c:v>1.91</c:v>
                </c:pt>
                <c:pt idx="12">
                  <c:v>2.0699999999999998</c:v>
                </c:pt>
                <c:pt idx="13">
                  <c:v>2.06</c:v>
                </c:pt>
                <c:pt idx="14">
                  <c:v>2.0299999999999998</c:v>
                </c:pt>
                <c:pt idx="15">
                  <c:v>1.89</c:v>
                </c:pt>
                <c:pt idx="16">
                  <c:v>1.9</c:v>
                </c:pt>
                <c:pt idx="17">
                  <c:v>1.94</c:v>
                </c:pt>
                <c:pt idx="18">
                  <c:v>1.88</c:v>
                </c:pt>
                <c:pt idx="19">
                  <c:v>1.9</c:v>
                </c:pt>
                <c:pt idx="20">
                  <c:v>1.87</c:v>
                </c:pt>
                <c:pt idx="21">
                  <c:v>1.8</c:v>
                </c:pt>
                <c:pt idx="22">
                  <c:v>1.79</c:v>
                </c:pt>
                <c:pt idx="23">
                  <c:v>1.68</c:v>
                </c:pt>
                <c:pt idx="24">
                  <c:v>1.52</c:v>
                </c:pt>
                <c:pt idx="25">
                  <c:v>1.43</c:v>
                </c:pt>
                <c:pt idx="26">
                  <c:v>1.31</c:v>
                </c:pt>
                <c:pt idx="27">
                  <c:v>1.18</c:v>
                </c:pt>
                <c:pt idx="28">
                  <c:v>1.1100000000000001</c:v>
                </c:pt>
                <c:pt idx="29">
                  <c:v>1.0900000000000001</c:v>
                </c:pt>
                <c:pt idx="30">
                  <c:v>1.08</c:v>
                </c:pt>
                <c:pt idx="31">
                  <c:v>1.06</c:v>
                </c:pt>
                <c:pt idx="32">
                  <c:v>1.03</c:v>
                </c:pt>
                <c:pt idx="33">
                  <c:v>1.02</c:v>
                </c:pt>
                <c:pt idx="34">
                  <c:v>0.96</c:v>
                </c:pt>
                <c:pt idx="35">
                  <c:v>0.98</c:v>
                </c:pt>
                <c:pt idx="36">
                  <c:v>1.02</c:v>
                </c:pt>
                <c:pt idx="37">
                  <c:v>1</c:v>
                </c:pt>
                <c:pt idx="38">
                  <c:v>1.01</c:v>
                </c:pt>
                <c:pt idx="39">
                  <c:v>1</c:v>
                </c:pt>
                <c:pt idx="40">
                  <c:v>1.03</c:v>
                </c:pt>
                <c:pt idx="41">
                  <c:v>0.97</c:v>
                </c:pt>
                <c:pt idx="42">
                  <c:v>0.94</c:v>
                </c:pt>
                <c:pt idx="43">
                  <c:v>0.94</c:v>
                </c:pt>
                <c:pt idx="44">
                  <c:v>0.97</c:v>
                </c:pt>
                <c:pt idx="45">
                  <c:v>0.98</c:v>
                </c:pt>
                <c:pt idx="46">
                  <c:v>0.99</c:v>
                </c:pt>
                <c:pt idx="47">
                  <c:v>0.99</c:v>
                </c:pt>
                <c:pt idx="48">
                  <c:v>1.03</c:v>
                </c:pt>
                <c:pt idx="49">
                  <c:v>1.06</c:v>
                </c:pt>
                <c:pt idx="50">
                  <c:v>1.0900000000000001</c:v>
                </c:pt>
                <c:pt idx="51">
                  <c:v>1.1100000000000001</c:v>
                </c:pt>
                <c:pt idx="52">
                  <c:v>1.18</c:v>
                </c:pt>
                <c:pt idx="53">
                  <c:v>1.19</c:v>
                </c:pt>
                <c:pt idx="54">
                  <c:v>1.24</c:v>
                </c:pt>
                <c:pt idx="55">
                  <c:v>1.28</c:v>
                </c:pt>
                <c:pt idx="56">
                  <c:v>1.35</c:v>
                </c:pt>
                <c:pt idx="57">
                  <c:v>1.36</c:v>
                </c:pt>
                <c:pt idx="58">
                  <c:v>1.35</c:v>
                </c:pt>
                <c:pt idx="59">
                  <c:v>1.33</c:v>
                </c:pt>
                <c:pt idx="60">
                  <c:v>1.38</c:v>
                </c:pt>
                <c:pt idx="61">
                  <c:v>1.35</c:v>
                </c:pt>
                <c:pt idx="62">
                  <c:v>1.35</c:v>
                </c:pt>
                <c:pt idx="63">
                  <c:v>1.32</c:v>
                </c:pt>
                <c:pt idx="64">
                  <c:v>1.31</c:v>
                </c:pt>
                <c:pt idx="65">
                  <c:v>1.29</c:v>
                </c:pt>
                <c:pt idx="66">
                  <c:v>1.24</c:v>
                </c:pt>
                <c:pt idx="67">
                  <c:v>1.21</c:v>
                </c:pt>
                <c:pt idx="68">
                  <c:v>1.23</c:v>
                </c:pt>
                <c:pt idx="69">
                  <c:v>1.21</c:v>
                </c:pt>
                <c:pt idx="70">
                  <c:v>1.2</c:v>
                </c:pt>
                <c:pt idx="71">
                  <c:v>1.17</c:v>
                </c:pt>
                <c:pt idx="72">
                  <c:v>1.17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A-4257-9C47-E25D14FC8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28.97</c:v>
                </c:pt>
                <c:pt idx="1">
                  <c:v>29.02</c:v>
                </c:pt>
                <c:pt idx="2">
                  <c:v>28.96</c:v>
                </c:pt>
                <c:pt idx="3">
                  <c:v>28.93</c:v>
                </c:pt>
                <c:pt idx="4">
                  <c:v>28.84</c:v>
                </c:pt>
                <c:pt idx="5">
                  <c:v>28.74</c:v>
                </c:pt>
                <c:pt idx="6">
                  <c:v>28.67</c:v>
                </c:pt>
                <c:pt idx="7">
                  <c:v>28.58</c:v>
                </c:pt>
                <c:pt idx="8">
                  <c:v>28.62</c:v>
                </c:pt>
                <c:pt idx="9">
                  <c:v>28.48</c:v>
                </c:pt>
                <c:pt idx="10">
                  <c:v>28.31</c:v>
                </c:pt>
                <c:pt idx="11">
                  <c:v>28.24</c:v>
                </c:pt>
                <c:pt idx="12">
                  <c:v>28.18</c:v>
                </c:pt>
                <c:pt idx="13">
                  <c:v>28.15</c:v>
                </c:pt>
                <c:pt idx="14">
                  <c:v>28.21</c:v>
                </c:pt>
                <c:pt idx="15">
                  <c:v>28.16</c:v>
                </c:pt>
                <c:pt idx="16">
                  <c:v>28.11</c:v>
                </c:pt>
                <c:pt idx="17">
                  <c:v>28.15</c:v>
                </c:pt>
                <c:pt idx="18">
                  <c:v>28</c:v>
                </c:pt>
                <c:pt idx="19">
                  <c:v>27.96</c:v>
                </c:pt>
                <c:pt idx="20">
                  <c:v>27.81</c:v>
                </c:pt>
                <c:pt idx="21">
                  <c:v>27.65</c:v>
                </c:pt>
                <c:pt idx="22">
                  <c:v>27.6</c:v>
                </c:pt>
                <c:pt idx="23">
                  <c:v>27.48</c:v>
                </c:pt>
                <c:pt idx="24">
                  <c:v>27.47</c:v>
                </c:pt>
                <c:pt idx="25">
                  <c:v>27.56</c:v>
                </c:pt>
                <c:pt idx="26">
                  <c:v>27.68</c:v>
                </c:pt>
                <c:pt idx="27">
                  <c:v>27.74</c:v>
                </c:pt>
                <c:pt idx="28">
                  <c:v>27.87</c:v>
                </c:pt>
                <c:pt idx="29">
                  <c:v>28</c:v>
                </c:pt>
                <c:pt idx="30">
                  <c:v>28.13</c:v>
                </c:pt>
                <c:pt idx="31">
                  <c:v>28.35</c:v>
                </c:pt>
                <c:pt idx="32">
                  <c:v>28.54</c:v>
                </c:pt>
                <c:pt idx="33">
                  <c:v>28.93</c:v>
                </c:pt>
                <c:pt idx="34">
                  <c:v>28.98</c:v>
                </c:pt>
                <c:pt idx="35">
                  <c:v>29.22</c:v>
                </c:pt>
                <c:pt idx="36">
                  <c:v>29.44</c:v>
                </c:pt>
                <c:pt idx="37">
                  <c:v>29.7</c:v>
                </c:pt>
                <c:pt idx="38">
                  <c:v>29.81</c:v>
                </c:pt>
                <c:pt idx="39">
                  <c:v>30.05</c:v>
                </c:pt>
                <c:pt idx="40">
                  <c:v>30.42</c:v>
                </c:pt>
                <c:pt idx="41">
                  <c:v>30.36</c:v>
                </c:pt>
                <c:pt idx="42">
                  <c:v>30.57</c:v>
                </c:pt>
                <c:pt idx="43">
                  <c:v>30.84</c:v>
                </c:pt>
                <c:pt idx="44">
                  <c:v>30.99</c:v>
                </c:pt>
                <c:pt idx="45">
                  <c:v>31.14</c:v>
                </c:pt>
                <c:pt idx="46">
                  <c:v>31.3</c:v>
                </c:pt>
                <c:pt idx="47">
                  <c:v>31.29</c:v>
                </c:pt>
                <c:pt idx="48">
                  <c:v>31.27</c:v>
                </c:pt>
                <c:pt idx="49">
                  <c:v>31.2</c:v>
                </c:pt>
                <c:pt idx="50">
                  <c:v>31.35</c:v>
                </c:pt>
                <c:pt idx="51">
                  <c:v>31.45</c:v>
                </c:pt>
                <c:pt idx="52">
                  <c:v>31.23</c:v>
                </c:pt>
                <c:pt idx="53">
                  <c:v>31.31</c:v>
                </c:pt>
                <c:pt idx="54">
                  <c:v>31.41</c:v>
                </c:pt>
                <c:pt idx="55">
                  <c:v>31.36</c:v>
                </c:pt>
                <c:pt idx="56">
                  <c:v>31.24</c:v>
                </c:pt>
                <c:pt idx="57">
                  <c:v>31.49</c:v>
                </c:pt>
                <c:pt idx="58">
                  <c:v>31.52</c:v>
                </c:pt>
                <c:pt idx="59">
                  <c:v>31.55</c:v>
                </c:pt>
                <c:pt idx="60">
                  <c:v>31.48</c:v>
                </c:pt>
                <c:pt idx="61">
                  <c:v>31.58</c:v>
                </c:pt>
                <c:pt idx="62">
                  <c:v>31.74</c:v>
                </c:pt>
                <c:pt idx="63">
                  <c:v>31.81</c:v>
                </c:pt>
                <c:pt idx="64">
                  <c:v>31.87</c:v>
                </c:pt>
                <c:pt idx="65">
                  <c:v>32.01</c:v>
                </c:pt>
                <c:pt idx="66">
                  <c:v>31.95</c:v>
                </c:pt>
                <c:pt idx="67">
                  <c:v>32.21</c:v>
                </c:pt>
                <c:pt idx="68">
                  <c:v>32.17</c:v>
                </c:pt>
                <c:pt idx="69">
                  <c:v>32.409999999999997</c:v>
                </c:pt>
                <c:pt idx="70">
                  <c:v>32.44</c:v>
                </c:pt>
                <c:pt idx="71">
                  <c:v>32.57</c:v>
                </c:pt>
                <c:pt idx="72">
                  <c:v>32.53</c:v>
                </c:pt>
                <c:pt idx="73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A-4257-9C47-E25D14FC8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4.2135804934555683</c:v>
                </c:pt>
                <c:pt idx="1">
                  <c:v>2.6419856286270034</c:v>
                </c:pt>
                <c:pt idx="2">
                  <c:v>1.6709421641791045</c:v>
                </c:pt>
                <c:pt idx="3">
                  <c:v>1.0169631141312103</c:v>
                </c:pt>
                <c:pt idx="4">
                  <c:v>0.80980054843437943</c:v>
                </c:pt>
                <c:pt idx="5">
                  <c:v>0.60219725645038247</c:v>
                </c:pt>
                <c:pt idx="6">
                  <c:v>0.74448570474090359</c:v>
                </c:pt>
                <c:pt idx="7">
                  <c:v>0.35403475721621253</c:v>
                </c:pt>
                <c:pt idx="8">
                  <c:v>0.27843236267743926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F-41B3-8229-AA4E34AE6CF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79.015065265891337</c:v>
                </c:pt>
                <c:pt idx="1">
                  <c:v>74.701276507343351</c:v>
                </c:pt>
                <c:pt idx="2">
                  <c:v>68.498192630597018</c:v>
                </c:pt>
                <c:pt idx="3">
                  <c:v>55.882155026690135</c:v>
                </c:pt>
                <c:pt idx="4">
                  <c:v>41.822746554902103</c:v>
                </c:pt>
                <c:pt idx="5">
                  <c:v>33.171043275209456</c:v>
                </c:pt>
                <c:pt idx="6">
                  <c:v>25.976249805793586</c:v>
                </c:pt>
                <c:pt idx="7">
                  <c:v>16.521645469636361</c:v>
                </c:pt>
                <c:pt idx="8">
                  <c:v>14.60514503731134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4F-41B3-8229-AA4E34AE6CF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10.065584998006441</c:v>
                </c:pt>
                <c:pt idx="1">
                  <c:v>14.686821047841512</c:v>
                </c:pt>
                <c:pt idx="2">
                  <c:v>18.971140391791046</c:v>
                </c:pt>
                <c:pt idx="3">
                  <c:v>26.040195886204085</c:v>
                </c:pt>
                <c:pt idx="4">
                  <c:v>31.191041286542372</c:v>
                </c:pt>
                <c:pt idx="5">
                  <c:v>29.576450170002875</c:v>
                </c:pt>
                <c:pt idx="6">
                  <c:v>29.138963774585864</c:v>
                </c:pt>
                <c:pt idx="7">
                  <c:v>28.227249623719274</c:v>
                </c:pt>
                <c:pt idx="8">
                  <c:v>27.254811199012511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4F-41B3-8229-AA4E34AE6CF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5.2524270978518288</c:v>
                </c:pt>
                <c:pt idx="1">
                  <c:v>6.1326266769384103</c:v>
                </c:pt>
                <c:pt idx="2">
                  <c:v>8.6324626865671643</c:v>
                </c:pt>
                <c:pt idx="3">
                  <c:v>13.714934756807116</c:v>
                </c:pt>
                <c:pt idx="4">
                  <c:v>21.497646773245293</c:v>
                </c:pt>
                <c:pt idx="5">
                  <c:v>28.040548391230363</c:v>
                </c:pt>
                <c:pt idx="6">
                  <c:v>32.189721496332915</c:v>
                </c:pt>
                <c:pt idx="7">
                  <c:v>38.857092170122534</c:v>
                </c:pt>
                <c:pt idx="8">
                  <c:v>40.210262020984125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4F-41B3-8229-AA4E34AE6CF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1.4540283956895208</c:v>
                </c:pt>
                <c:pt idx="1">
                  <c:v>1.8372901392497258</c:v>
                </c:pt>
                <c:pt idx="2">
                  <c:v>2.2272621268656718</c:v>
                </c:pt>
                <c:pt idx="3">
                  <c:v>3.3457512161674567</c:v>
                </c:pt>
                <c:pt idx="4">
                  <c:v>4.6787648368758488</c:v>
                </c:pt>
                <c:pt idx="5">
                  <c:v>8.6097609071069243</c:v>
                </c:pt>
                <c:pt idx="6">
                  <c:v>11.950579218546729</c:v>
                </c:pt>
                <c:pt idx="7">
                  <c:v>16.039977979305615</c:v>
                </c:pt>
                <c:pt idx="8">
                  <c:v>17.651349380014587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4F-41B3-8229-AA4E34AE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111.922</c:v>
                </c:pt>
                <c:pt idx="1">
                  <c:v>91.370999999999995</c:v>
                </c:pt>
                <c:pt idx="2">
                  <c:v>80.186000000000007</c:v>
                </c:pt>
                <c:pt idx="3">
                  <c:v>72.478999999999999</c:v>
                </c:pt>
                <c:pt idx="4">
                  <c:v>44.265999999999998</c:v>
                </c:pt>
                <c:pt idx="5">
                  <c:v>20.207999999999998</c:v>
                </c:pt>
                <c:pt idx="6">
                  <c:v>12.872999999999999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D-4CCC-9DCA-39A8FC4B2F4C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93.236000000000004</c:v>
                </c:pt>
                <c:pt idx="1">
                  <c:v>78.733000000000004</c:v>
                </c:pt>
                <c:pt idx="2">
                  <c:v>72.028000000000006</c:v>
                </c:pt>
                <c:pt idx="3">
                  <c:v>66.515000000000001</c:v>
                </c:pt>
                <c:pt idx="4">
                  <c:v>38.161999999999999</c:v>
                </c:pt>
                <c:pt idx="5">
                  <c:v>17.603000000000002</c:v>
                </c:pt>
                <c:pt idx="6">
                  <c:v>10.067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9D-4CCC-9DCA-39A8FC4B2F4C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43.454000000000001</c:v>
                </c:pt>
                <c:pt idx="1">
                  <c:v>52.777000000000001</c:v>
                </c:pt>
                <c:pt idx="2">
                  <c:v>39.573999999999998</c:v>
                </c:pt>
                <c:pt idx="3">
                  <c:v>26.51</c:v>
                </c:pt>
                <c:pt idx="4">
                  <c:v>11.26</c:v>
                </c:pt>
                <c:pt idx="5">
                  <c:v>2.5419999999999998</c:v>
                </c:pt>
                <c:pt idx="6">
                  <c:v>3.8719999999999999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9D-4CCC-9DCA-39A8FC4B2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205.31</c:v>
                </c:pt>
                <c:pt idx="1">
                  <c:v>141.16</c:v>
                </c:pt>
                <c:pt idx="2">
                  <c:v>115.58</c:v>
                </c:pt>
                <c:pt idx="3">
                  <c:v>92.48</c:v>
                </c:pt>
                <c:pt idx="4">
                  <c:v>64.709999999999994</c:v>
                </c:pt>
                <c:pt idx="5">
                  <c:v>43.78</c:v>
                </c:pt>
                <c:pt idx="6">
                  <c:v>43.92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A-47DF-AAD3-69620331E777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276.86</c:v>
                </c:pt>
                <c:pt idx="1">
                  <c:v>289.75</c:v>
                </c:pt>
                <c:pt idx="2">
                  <c:v>252.74</c:v>
                </c:pt>
                <c:pt idx="3">
                  <c:v>239.40999999999997</c:v>
                </c:pt>
                <c:pt idx="4">
                  <c:v>118.76</c:v>
                </c:pt>
                <c:pt idx="5">
                  <c:v>54.260000000000005</c:v>
                </c:pt>
                <c:pt idx="6">
                  <c:v>29.64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A-47DF-AAD3-69620331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399.48</c:v>
                </c:pt>
                <c:pt idx="1">
                  <c:v>374.17</c:v>
                </c:pt>
                <c:pt idx="2">
                  <c:v>330.23</c:v>
                </c:pt>
                <c:pt idx="3">
                  <c:v>303.79000000000002</c:v>
                </c:pt>
                <c:pt idx="4">
                  <c:v>155.49</c:v>
                </c:pt>
                <c:pt idx="5">
                  <c:v>85.26</c:v>
                </c:pt>
                <c:pt idx="6">
                  <c:v>50.76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5A-47DF-AAD3-69620331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75.400000000000006</c:v>
                </c:pt>
                <c:pt idx="1">
                  <c:v>75.8</c:v>
                </c:pt>
                <c:pt idx="2">
                  <c:v>74.3</c:v>
                </c:pt>
                <c:pt idx="3">
                  <c:v>73.599999999999994</c:v>
                </c:pt>
                <c:pt idx="4">
                  <c:v>73.099999999999994</c:v>
                </c:pt>
                <c:pt idx="5">
                  <c:v>71.099999999999994</c:v>
                </c:pt>
                <c:pt idx="6">
                  <c:v>69.2</c:v>
                </c:pt>
                <c:pt idx="7">
                  <c:v>68.3</c:v>
                </c:pt>
                <c:pt idx="8">
                  <c:v>70.5</c:v>
                </c:pt>
                <c:pt idx="9">
                  <c:v>70.599999999999994</c:v>
                </c:pt>
                <c:pt idx="10">
                  <c:v>67.099999999999994</c:v>
                </c:pt>
                <c:pt idx="11">
                  <c:v>67.7</c:v>
                </c:pt>
                <c:pt idx="12">
                  <c:v>67.8</c:v>
                </c:pt>
                <c:pt idx="13">
                  <c:v>67.7</c:v>
                </c:pt>
                <c:pt idx="14">
                  <c:v>67.900000000000006</c:v>
                </c:pt>
                <c:pt idx="15">
                  <c:v>66.599999999999994</c:v>
                </c:pt>
                <c:pt idx="16">
                  <c:v>66.900000000000006</c:v>
                </c:pt>
                <c:pt idx="17">
                  <c:v>64.599999999999994</c:v>
                </c:pt>
                <c:pt idx="18">
                  <c:v>64.2</c:v>
                </c:pt>
                <c:pt idx="19">
                  <c:v>65.599999999999994</c:v>
                </c:pt>
                <c:pt idx="20">
                  <c:v>65</c:v>
                </c:pt>
                <c:pt idx="21">
                  <c:v>65.599999999999994</c:v>
                </c:pt>
                <c:pt idx="22">
                  <c:v>66.5</c:v>
                </c:pt>
                <c:pt idx="23">
                  <c:v>66.900000000000006</c:v>
                </c:pt>
                <c:pt idx="24">
                  <c:v>69</c:v>
                </c:pt>
                <c:pt idx="25">
                  <c:v>69.3</c:v>
                </c:pt>
                <c:pt idx="26">
                  <c:v>70.2</c:v>
                </c:pt>
                <c:pt idx="27">
                  <c:v>70.8</c:v>
                </c:pt>
                <c:pt idx="28">
                  <c:v>71.599999999999994</c:v>
                </c:pt>
                <c:pt idx="29">
                  <c:v>71.900000000000006</c:v>
                </c:pt>
                <c:pt idx="30">
                  <c:v>72.3</c:v>
                </c:pt>
                <c:pt idx="31">
                  <c:v>72.8</c:v>
                </c:pt>
                <c:pt idx="32">
                  <c:v>72</c:v>
                </c:pt>
                <c:pt idx="33">
                  <c:v>70.900000000000006</c:v>
                </c:pt>
                <c:pt idx="34">
                  <c:v>71</c:v>
                </c:pt>
                <c:pt idx="35">
                  <c:v>70.099999999999994</c:v>
                </c:pt>
                <c:pt idx="36">
                  <c:v>67.8</c:v>
                </c:pt>
                <c:pt idx="37">
                  <c:v>67.599999999999994</c:v>
                </c:pt>
                <c:pt idx="38">
                  <c:v>68.7</c:v>
                </c:pt>
                <c:pt idx="39">
                  <c:v>71.254352419817096</c:v>
                </c:pt>
                <c:pt idx="40">
                  <c:v>70.558024839734983</c:v>
                </c:pt>
                <c:pt idx="41">
                  <c:v>70.719162999999995</c:v>
                </c:pt>
                <c:pt idx="42">
                  <c:v>70.281115</c:v>
                </c:pt>
                <c:pt idx="43">
                  <c:v>68.242389000000003</c:v>
                </c:pt>
                <c:pt idx="44">
                  <c:v>70.934619999999995</c:v>
                </c:pt>
                <c:pt idx="45">
                  <c:v>74.698683000000003</c:v>
                </c:pt>
                <c:pt idx="46">
                  <c:v>74.775447</c:v>
                </c:pt>
                <c:pt idx="47">
                  <c:v>74.822685000000007</c:v>
                </c:pt>
                <c:pt idx="48">
                  <c:v>75.428937000000005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0B-465D-99B5-F9FA699DBFF4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29.6</c:v>
                </c:pt>
                <c:pt idx="1">
                  <c:v>29.7</c:v>
                </c:pt>
                <c:pt idx="2">
                  <c:v>29.7</c:v>
                </c:pt>
                <c:pt idx="3">
                  <c:v>30.4</c:v>
                </c:pt>
                <c:pt idx="4">
                  <c:v>33.200000000000003</c:v>
                </c:pt>
                <c:pt idx="5">
                  <c:v>31.8</c:v>
                </c:pt>
                <c:pt idx="6">
                  <c:v>31.5</c:v>
                </c:pt>
                <c:pt idx="7">
                  <c:v>31.8</c:v>
                </c:pt>
                <c:pt idx="8">
                  <c:v>32.700000000000003</c:v>
                </c:pt>
                <c:pt idx="9">
                  <c:v>34</c:v>
                </c:pt>
                <c:pt idx="10">
                  <c:v>34.5</c:v>
                </c:pt>
                <c:pt idx="11">
                  <c:v>34.9</c:v>
                </c:pt>
                <c:pt idx="12">
                  <c:v>37.4</c:v>
                </c:pt>
                <c:pt idx="13">
                  <c:v>36.9</c:v>
                </c:pt>
                <c:pt idx="14">
                  <c:v>37.4</c:v>
                </c:pt>
                <c:pt idx="15">
                  <c:v>36.700000000000003</c:v>
                </c:pt>
                <c:pt idx="16">
                  <c:v>44.7</c:v>
                </c:pt>
                <c:pt idx="17">
                  <c:v>44.4</c:v>
                </c:pt>
                <c:pt idx="18">
                  <c:v>45</c:v>
                </c:pt>
                <c:pt idx="19">
                  <c:v>45.5</c:v>
                </c:pt>
                <c:pt idx="20">
                  <c:v>46.6</c:v>
                </c:pt>
                <c:pt idx="21">
                  <c:v>48.4</c:v>
                </c:pt>
                <c:pt idx="22">
                  <c:v>50</c:v>
                </c:pt>
                <c:pt idx="23">
                  <c:v>52</c:v>
                </c:pt>
                <c:pt idx="24">
                  <c:v>54.2</c:v>
                </c:pt>
                <c:pt idx="25">
                  <c:v>54.3</c:v>
                </c:pt>
                <c:pt idx="26">
                  <c:v>51</c:v>
                </c:pt>
                <c:pt idx="27">
                  <c:v>50.7</c:v>
                </c:pt>
                <c:pt idx="28">
                  <c:v>50.6</c:v>
                </c:pt>
                <c:pt idx="29">
                  <c:v>52.5</c:v>
                </c:pt>
                <c:pt idx="30">
                  <c:v>54.8</c:v>
                </c:pt>
                <c:pt idx="31">
                  <c:v>54.7</c:v>
                </c:pt>
                <c:pt idx="32">
                  <c:v>54.7</c:v>
                </c:pt>
                <c:pt idx="33">
                  <c:v>54.8</c:v>
                </c:pt>
                <c:pt idx="34">
                  <c:v>55.2</c:v>
                </c:pt>
                <c:pt idx="35">
                  <c:v>54.1</c:v>
                </c:pt>
                <c:pt idx="36">
                  <c:v>53.6</c:v>
                </c:pt>
                <c:pt idx="37">
                  <c:v>54</c:v>
                </c:pt>
                <c:pt idx="38">
                  <c:v>56.2</c:v>
                </c:pt>
                <c:pt idx="39">
                  <c:v>54.342372902703048</c:v>
                </c:pt>
                <c:pt idx="40">
                  <c:v>54.301429863947305</c:v>
                </c:pt>
                <c:pt idx="41">
                  <c:v>55.39602</c:v>
                </c:pt>
                <c:pt idx="42">
                  <c:v>56.231853000000001</c:v>
                </c:pt>
                <c:pt idx="43">
                  <c:v>54.778990999999998</c:v>
                </c:pt>
                <c:pt idx="44">
                  <c:v>56.174922000000002</c:v>
                </c:pt>
                <c:pt idx="45">
                  <c:v>57.307673999999999</c:v>
                </c:pt>
                <c:pt idx="46">
                  <c:v>60.054676000000001</c:v>
                </c:pt>
                <c:pt idx="47">
                  <c:v>59.783186000000001</c:v>
                </c:pt>
                <c:pt idx="48">
                  <c:v>62.040219999999998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0B-465D-99B5-F9FA699DBFF4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51.8</c:v>
                </c:pt>
                <c:pt idx="1">
                  <c:v>52</c:v>
                </c:pt>
                <c:pt idx="2">
                  <c:v>51.4</c:v>
                </c:pt>
                <c:pt idx="3">
                  <c:v>51.4</c:v>
                </c:pt>
                <c:pt idx="4">
                  <c:v>52.7</c:v>
                </c:pt>
                <c:pt idx="5">
                  <c:v>51</c:v>
                </c:pt>
                <c:pt idx="6">
                  <c:v>50.1</c:v>
                </c:pt>
                <c:pt idx="7">
                  <c:v>49.7</c:v>
                </c:pt>
                <c:pt idx="8">
                  <c:v>51.2</c:v>
                </c:pt>
                <c:pt idx="9">
                  <c:v>51.8</c:v>
                </c:pt>
                <c:pt idx="10">
                  <c:v>50.6</c:v>
                </c:pt>
                <c:pt idx="11">
                  <c:v>51.2</c:v>
                </c:pt>
                <c:pt idx="12">
                  <c:v>52.4</c:v>
                </c:pt>
                <c:pt idx="13">
                  <c:v>52.2</c:v>
                </c:pt>
                <c:pt idx="14">
                  <c:v>52.5</c:v>
                </c:pt>
                <c:pt idx="15">
                  <c:v>51.5</c:v>
                </c:pt>
                <c:pt idx="16">
                  <c:v>55.7</c:v>
                </c:pt>
                <c:pt idx="17">
                  <c:v>54.4</c:v>
                </c:pt>
                <c:pt idx="18">
                  <c:v>54.5</c:v>
                </c:pt>
                <c:pt idx="19">
                  <c:v>55.5</c:v>
                </c:pt>
                <c:pt idx="20">
                  <c:v>55.7</c:v>
                </c:pt>
                <c:pt idx="21">
                  <c:v>56.9</c:v>
                </c:pt>
                <c:pt idx="22">
                  <c:v>58.2</c:v>
                </c:pt>
                <c:pt idx="23">
                  <c:v>59.4</c:v>
                </c:pt>
                <c:pt idx="24">
                  <c:v>61.5</c:v>
                </c:pt>
                <c:pt idx="25">
                  <c:v>61.7</c:v>
                </c:pt>
                <c:pt idx="26">
                  <c:v>60.5</c:v>
                </c:pt>
                <c:pt idx="27">
                  <c:v>60.6</c:v>
                </c:pt>
                <c:pt idx="28">
                  <c:v>61</c:v>
                </c:pt>
                <c:pt idx="29">
                  <c:v>62.1</c:v>
                </c:pt>
                <c:pt idx="30">
                  <c:v>63.5</c:v>
                </c:pt>
                <c:pt idx="31">
                  <c:v>63.6</c:v>
                </c:pt>
                <c:pt idx="32">
                  <c:v>63.2</c:v>
                </c:pt>
                <c:pt idx="33">
                  <c:v>62.7</c:v>
                </c:pt>
                <c:pt idx="34">
                  <c:v>63</c:v>
                </c:pt>
                <c:pt idx="35">
                  <c:v>62</c:v>
                </c:pt>
                <c:pt idx="36">
                  <c:v>60.6</c:v>
                </c:pt>
                <c:pt idx="37">
                  <c:v>60.7</c:v>
                </c:pt>
                <c:pt idx="38">
                  <c:v>62.4</c:v>
                </c:pt>
                <c:pt idx="39">
                  <c:v>62.719147236644588</c:v>
                </c:pt>
                <c:pt idx="40">
                  <c:v>62.368224034317386</c:v>
                </c:pt>
                <c:pt idx="41">
                  <c:v>62.994795000000003</c:v>
                </c:pt>
                <c:pt idx="42">
                  <c:v>63.201329000000001</c:v>
                </c:pt>
                <c:pt idx="43">
                  <c:v>61.460630999999999</c:v>
                </c:pt>
                <c:pt idx="44">
                  <c:v>63.509656</c:v>
                </c:pt>
                <c:pt idx="45">
                  <c:v>65.970822999999996</c:v>
                </c:pt>
                <c:pt idx="46">
                  <c:v>67.410697999999996</c:v>
                </c:pt>
                <c:pt idx="47">
                  <c:v>67.306618999999998</c:v>
                </c:pt>
                <c:pt idx="48">
                  <c:v>68.757462000000004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0B-465D-99B5-F9FA699DB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99060</xdr:rowOff>
    </xdr:from>
    <xdr:to>
      <xdr:col>2</xdr:col>
      <xdr:colOff>4212590</xdr:colOff>
      <xdr:row>3</xdr:row>
      <xdr:rowOff>300780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99060"/>
          <a:ext cx="460883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459104</xdr:rowOff>
    </xdr:from>
    <xdr:to>
      <xdr:col>16</xdr:col>
      <xdr:colOff>266363</xdr:colOff>
      <xdr:row>15</xdr:row>
      <xdr:rowOff>81644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2</xdr:row>
      <xdr:rowOff>455294</xdr:rowOff>
    </xdr:from>
    <xdr:to>
      <xdr:col>18</xdr:col>
      <xdr:colOff>319320</xdr:colOff>
      <xdr:row>15</xdr:row>
      <xdr:rowOff>77834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2</xdr:row>
      <xdr:rowOff>22860</xdr:rowOff>
    </xdr:from>
    <xdr:to>
      <xdr:col>9</xdr:col>
      <xdr:colOff>598935</xdr:colOff>
      <xdr:row>13</xdr:row>
      <xdr:rowOff>135180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9670</xdr:colOff>
      <xdr:row>8</xdr:row>
      <xdr:rowOff>379829</xdr:rowOff>
    </xdr:from>
    <xdr:to>
      <xdr:col>10</xdr:col>
      <xdr:colOff>106680</xdr:colOff>
      <xdr:row>20</xdr:row>
      <xdr:rowOff>121920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188455</xdr:colOff>
      <xdr:row>8</xdr:row>
      <xdr:rowOff>382361</xdr:rowOff>
    </xdr:from>
    <xdr:to>
      <xdr:col>18</xdr:col>
      <xdr:colOff>475375</xdr:colOff>
      <xdr:row>20</xdr:row>
      <xdr:rowOff>134441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68581</xdr:rowOff>
    </xdr:from>
    <xdr:to>
      <xdr:col>14</xdr:col>
      <xdr:colOff>198755</xdr:colOff>
      <xdr:row>11</xdr:row>
      <xdr:rowOff>100330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13607</xdr:colOff>
      <xdr:row>2</xdr:row>
      <xdr:rowOff>40821</xdr:rowOff>
    </xdr:from>
    <xdr:to>
      <xdr:col>17</xdr:col>
      <xdr:colOff>215250</xdr:colOff>
      <xdr:row>17</xdr:row>
      <xdr:rowOff>1363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59054</xdr:colOff>
      <xdr:row>2</xdr:row>
      <xdr:rowOff>84454</xdr:rowOff>
    </xdr:from>
    <xdr:to>
      <xdr:col>21</xdr:col>
      <xdr:colOff>35054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155257</xdr:colOff>
      <xdr:row>1</xdr:row>
      <xdr:rowOff>308610</xdr:rowOff>
    </xdr:from>
    <xdr:to>
      <xdr:col>19</xdr:col>
      <xdr:colOff>293317</xdr:colOff>
      <xdr:row>15</xdr:row>
      <xdr:rowOff>60690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1</xdr:row>
      <xdr:rowOff>398324</xdr:rowOff>
    </xdr:from>
    <xdr:to>
      <xdr:col>10</xdr:col>
      <xdr:colOff>393348</xdr:colOff>
      <xdr:row>11</xdr:row>
      <xdr:rowOff>135164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</xdr:colOff>
      <xdr:row>2</xdr:row>
      <xdr:rowOff>46354</xdr:rowOff>
    </xdr:from>
    <xdr:to>
      <xdr:col>20</xdr:col>
      <xdr:colOff>447570</xdr:colOff>
      <xdr:row>13</xdr:row>
      <xdr:rowOff>160384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30480</xdr:colOff>
      <xdr:row>2</xdr:row>
      <xdr:rowOff>30480</xdr:rowOff>
    </xdr:from>
    <xdr:to>
      <xdr:col>13</xdr:col>
      <xdr:colOff>600710</xdr:colOff>
      <xdr:row>15</xdr:row>
      <xdr:rowOff>97790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9740" y="396240"/>
          <a:ext cx="2399030" cy="239903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12344</xdr:colOff>
      <xdr:row>7</xdr:row>
      <xdr:rowOff>38485</xdr:rowOff>
    </xdr:from>
    <xdr:to>
      <xdr:col>12</xdr:col>
      <xdr:colOff>149624</xdr:colOff>
      <xdr:row>16</xdr:row>
      <xdr:rowOff>141085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199198</xdr:colOff>
      <xdr:row>7</xdr:row>
      <xdr:rowOff>41572</xdr:rowOff>
    </xdr:from>
    <xdr:to>
      <xdr:col>15</xdr:col>
      <xdr:colOff>191769</xdr:colOff>
      <xdr:row>16</xdr:row>
      <xdr:rowOff>148590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124777</xdr:rowOff>
    </xdr:from>
    <xdr:to>
      <xdr:col>10</xdr:col>
      <xdr:colOff>258742</xdr:colOff>
      <xdr:row>14</xdr:row>
      <xdr:rowOff>90217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133480</xdr:colOff>
      <xdr:row>2</xdr:row>
      <xdr:rowOff>58575</xdr:rowOff>
    </xdr:from>
    <xdr:to>
      <xdr:col>18</xdr:col>
      <xdr:colOff>31102</xdr:colOff>
      <xdr:row>14</xdr:row>
      <xdr:rowOff>54429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7776</xdr:colOff>
      <xdr:row>2</xdr:row>
      <xdr:rowOff>85531</xdr:rowOff>
    </xdr:from>
    <xdr:to>
      <xdr:col>13</xdr:col>
      <xdr:colOff>4852</xdr:colOff>
      <xdr:row>14</xdr:row>
      <xdr:rowOff>22261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</xdr:colOff>
      <xdr:row>2</xdr:row>
      <xdr:rowOff>56515</xdr:rowOff>
    </xdr:from>
    <xdr:to>
      <xdr:col>13</xdr:col>
      <xdr:colOff>319405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476250</xdr:colOff>
      <xdr:row>5</xdr:row>
      <xdr:rowOff>12700</xdr:rowOff>
    </xdr:from>
    <xdr:to>
      <xdr:col>23</xdr:col>
      <xdr:colOff>361950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285750</xdr:colOff>
      <xdr:row>4</xdr:row>
      <xdr:rowOff>171450</xdr:rowOff>
    </xdr:from>
    <xdr:to>
      <xdr:col>28</xdr:col>
      <xdr:colOff>171450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94615</xdr:rowOff>
    </xdr:from>
    <xdr:to>
      <xdr:col>12</xdr:col>
      <xdr:colOff>321945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0</xdr:rowOff>
    </xdr:from>
    <xdr:to>
      <xdr:col>12</xdr:col>
      <xdr:colOff>320040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339725</xdr:colOff>
      <xdr:row>2</xdr:row>
      <xdr:rowOff>523875</xdr:rowOff>
    </xdr:from>
    <xdr:to>
      <xdr:col>18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G4" sqref="G4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1"/>
    </row>
    <row r="4" spans="1:6" ht="48.9" customHeight="1">
      <c r="B4" s="52" t="s">
        <v>0</v>
      </c>
      <c r="C4" s="53"/>
      <c r="D4" s="54"/>
      <c r="E4" s="54"/>
      <c r="F4" s="54"/>
    </row>
    <row r="5" spans="1:6">
      <c r="A5" s="55"/>
      <c r="B5">
        <v>1</v>
      </c>
      <c r="C5" s="89" t="s">
        <v>216</v>
      </c>
    </row>
    <row r="6" spans="1:6">
      <c r="B6">
        <v>2</v>
      </c>
      <c r="C6" s="89" t="s">
        <v>225</v>
      </c>
    </row>
    <row r="7" spans="1:6">
      <c r="B7">
        <v>3</v>
      </c>
      <c r="C7" s="89" t="s">
        <v>218</v>
      </c>
    </row>
    <row r="8" spans="1:6">
      <c r="B8">
        <v>4</v>
      </c>
      <c r="C8" s="89" t="s">
        <v>227</v>
      </c>
    </row>
    <row r="9" spans="1:6">
      <c r="B9">
        <v>5</v>
      </c>
      <c r="C9" s="89" t="s">
        <v>219</v>
      </c>
    </row>
    <row r="10" spans="1:6">
      <c r="B10">
        <v>6</v>
      </c>
      <c r="C10" s="89" t="s">
        <v>220</v>
      </c>
    </row>
    <row r="11" spans="1:6">
      <c r="B11">
        <v>7</v>
      </c>
      <c r="C11" s="89" t="s">
        <v>237</v>
      </c>
    </row>
    <row r="12" spans="1:6">
      <c r="B12">
        <v>8</v>
      </c>
      <c r="C12" s="89" t="s">
        <v>189</v>
      </c>
    </row>
    <row r="13" spans="1:6">
      <c r="B13">
        <v>9</v>
      </c>
      <c r="C13" s="89" t="s">
        <v>238</v>
      </c>
    </row>
    <row r="14" spans="1:6">
      <c r="B14">
        <v>10</v>
      </c>
      <c r="C14" s="89" t="s">
        <v>228</v>
      </c>
    </row>
    <row r="15" spans="1:6">
      <c r="B15">
        <v>11</v>
      </c>
      <c r="C15" s="89" t="s">
        <v>221</v>
      </c>
    </row>
    <row r="16" spans="1:6">
      <c r="B16">
        <v>12</v>
      </c>
      <c r="C16" s="89" t="s">
        <v>222</v>
      </c>
    </row>
    <row r="17" spans="2:3">
      <c r="B17">
        <v>13</v>
      </c>
      <c r="C17" s="89" t="s">
        <v>223</v>
      </c>
    </row>
    <row r="18" spans="2:3">
      <c r="B18">
        <v>14</v>
      </c>
      <c r="C18" s="89" t="s">
        <v>224</v>
      </c>
    </row>
    <row r="19" spans="2:3">
      <c r="B19" t="s">
        <v>176</v>
      </c>
      <c r="C19" s="89" t="s">
        <v>229</v>
      </c>
    </row>
    <row r="20" spans="2:3">
      <c r="B20" t="s">
        <v>177</v>
      </c>
      <c r="C20" s="89" t="s">
        <v>230</v>
      </c>
    </row>
    <row r="21" spans="2:3">
      <c r="B21" t="s">
        <v>178</v>
      </c>
      <c r="C21" s="89" t="s">
        <v>231</v>
      </c>
    </row>
    <row r="22" spans="2:3">
      <c r="B22" t="s">
        <v>179</v>
      </c>
      <c r="C22" s="89" t="s">
        <v>232</v>
      </c>
    </row>
    <row r="23" spans="2:3">
      <c r="B23" t="s">
        <v>180</v>
      </c>
      <c r="C23" s="89" t="s">
        <v>182</v>
      </c>
    </row>
    <row r="24" spans="2:3">
      <c r="B24" t="s">
        <v>181</v>
      </c>
      <c r="C24" s="89" t="s">
        <v>164</v>
      </c>
    </row>
    <row r="25" spans="2:3">
      <c r="B25" t="s">
        <v>215</v>
      </c>
      <c r="C25" s="89" t="s">
        <v>233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LIGURIA. ANNI 1861-2024. Valori assoluti "/>
    <hyperlink ref="C20" location="App_2!A1" display="Appendice 2. PIRAMIDI PER ETÀ  E PER GENERE. LIGURIA. ANNI 1881, 1951 E 2024. Valori percentuali"/>
    <hyperlink ref="C21" location="App_3!A1" display="Appendice 3. SPERANZA DI VITA ALLA NASCITA. LIGURIA. ANNI 1974-2025. Valori assoluti "/>
    <hyperlink ref="C22" location="App_4!A1" display="Appendice 4. NUMERO MEDIO DI FIGLI PER DONNA (TFT) E ETÀ MEDIA AL PARTO. LIGURIA. ANNI 1952-2025. Valori assoluti "/>
    <hyperlink ref="C23" location="App_5!A1" display="Appendice 5. POPOLAZIONE RESIDENTE IN ETÀ DI 6 ANNI E OLTRE PER GRADO DI ISTRUZIONE. LIGURIA. Censimenti dal 1951 a 2011, 2021, 2024"/>
    <hyperlink ref="C24" location="App_6!A1" display="Appendice 6. AZIENDE E RELATIVE SUPERFICI PER UBICAZIONE DEL CENTRO AZIENDALE IN LIGURIA (Universo Italia). Censimenti Agricoltura 1961-2020"/>
    <hyperlink ref="C25" location="App_7!A1" display="Appendice 7. TASSO DI OCCUPAZIONE 15-64 ANNI. LIGU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P21"/>
  <sheetViews>
    <sheetView zoomScaleNormal="100" workbookViewId="0">
      <selection activeCell="H17" sqref="H17"/>
    </sheetView>
  </sheetViews>
  <sheetFormatPr defaultRowHeight="14.4"/>
  <cols>
    <col min="1" max="1" width="3.109375" style="8" customWidth="1"/>
    <col min="2" max="2" width="6.109375" style="20" customWidth="1"/>
    <col min="3" max="6" width="9.88671875" style="20" customWidth="1"/>
  </cols>
  <sheetData>
    <row r="1" spans="2:16">
      <c r="B1" s="29"/>
      <c r="C1" s="29"/>
      <c r="D1" s="29"/>
    </row>
    <row r="2" spans="2:16" ht="36">
      <c r="B2" s="30"/>
      <c r="C2" s="21" t="s">
        <v>1</v>
      </c>
      <c r="D2" s="21" t="s">
        <v>2</v>
      </c>
      <c r="E2" s="21" t="s">
        <v>187</v>
      </c>
      <c r="F2" s="21" t="s">
        <v>188</v>
      </c>
      <c r="H2" s="56" t="s">
        <v>216</v>
      </c>
    </row>
    <row r="3" spans="2:16">
      <c r="B3" s="31">
        <v>1861</v>
      </c>
      <c r="C3" s="32">
        <v>829</v>
      </c>
      <c r="D3" s="33">
        <v>26328</v>
      </c>
      <c r="E3" s="34">
        <f>C3/C$3*100</f>
        <v>100</v>
      </c>
      <c r="F3" s="34">
        <f>D3/D$3*100</f>
        <v>100</v>
      </c>
      <c r="M3" s="132"/>
    </row>
    <row r="4" spans="2:16">
      <c r="B4" s="31">
        <v>1871</v>
      </c>
      <c r="C4" s="32">
        <v>884</v>
      </c>
      <c r="D4" s="33">
        <v>28151</v>
      </c>
      <c r="E4" s="34">
        <f t="shared" ref="E4:F21" si="0">C4/C$3*100</f>
        <v>106.63449939686369</v>
      </c>
      <c r="F4" s="34">
        <f t="shared" si="0"/>
        <v>106.9241871771498</v>
      </c>
      <c r="M4" s="132"/>
    </row>
    <row r="5" spans="2:16">
      <c r="B5" s="31">
        <v>1881</v>
      </c>
      <c r="C5" s="32">
        <v>936</v>
      </c>
      <c r="D5" s="33">
        <v>29791</v>
      </c>
      <c r="E5" s="34">
        <f t="shared" si="0"/>
        <v>112.90711700844392</v>
      </c>
      <c r="F5" s="34">
        <f t="shared" si="0"/>
        <v>113.15329687025219</v>
      </c>
      <c r="M5" s="210"/>
      <c r="N5" s="210"/>
      <c r="O5" s="210"/>
      <c r="P5" s="210"/>
    </row>
    <row r="6" spans="2:16">
      <c r="B6" s="31"/>
      <c r="C6" s="35"/>
      <c r="D6" s="35"/>
      <c r="E6" s="34"/>
      <c r="F6" s="34"/>
    </row>
    <row r="7" spans="2:16">
      <c r="B7" s="31">
        <v>1901</v>
      </c>
      <c r="C7" s="36">
        <v>1086</v>
      </c>
      <c r="D7" s="33">
        <v>33778</v>
      </c>
      <c r="E7" s="34">
        <f>C7/C$3*100</f>
        <v>131.00120627261762</v>
      </c>
      <c r="F7" s="34">
        <f t="shared" si="0"/>
        <v>128.29687025220298</v>
      </c>
      <c r="M7" s="132"/>
    </row>
    <row r="8" spans="2:16">
      <c r="B8" s="31">
        <v>1911</v>
      </c>
      <c r="C8" s="36">
        <v>1207</v>
      </c>
      <c r="D8" s="33">
        <v>36921</v>
      </c>
      <c r="E8" s="34">
        <f t="shared" si="0"/>
        <v>145.59710494571775</v>
      </c>
      <c r="F8" s="34">
        <f t="shared" si="0"/>
        <v>140.23473108477666</v>
      </c>
      <c r="M8" s="132"/>
    </row>
    <row r="9" spans="2:16">
      <c r="B9" s="31">
        <v>1921</v>
      </c>
      <c r="C9" s="36">
        <v>1338</v>
      </c>
      <c r="D9" s="33">
        <v>37856</v>
      </c>
      <c r="E9" s="34">
        <f t="shared" si="0"/>
        <v>161.39927623642942</v>
      </c>
      <c r="F9" s="34">
        <f t="shared" si="0"/>
        <v>143.7860832573686</v>
      </c>
      <c r="M9" s="132"/>
    </row>
    <row r="10" spans="2:16">
      <c r="B10" s="37">
        <v>1931</v>
      </c>
      <c r="C10" s="36">
        <v>1423</v>
      </c>
      <c r="D10" s="33">
        <v>41043</v>
      </c>
      <c r="E10" s="34">
        <f t="shared" si="0"/>
        <v>171.65259348612787</v>
      </c>
      <c r="F10" s="34">
        <f t="shared" si="0"/>
        <v>155.89106654512307</v>
      </c>
      <c r="M10" s="132"/>
    </row>
    <row r="11" spans="2:16">
      <c r="B11" s="37">
        <v>1936</v>
      </c>
      <c r="C11" s="36">
        <v>1467</v>
      </c>
      <c r="D11" s="33">
        <v>42399</v>
      </c>
      <c r="E11" s="34">
        <f t="shared" si="0"/>
        <v>176.96019300361883</v>
      </c>
      <c r="F11" s="34">
        <f t="shared" si="0"/>
        <v>161.04147675478578</v>
      </c>
      <c r="M11" s="133"/>
    </row>
    <row r="12" spans="2:16">
      <c r="B12" s="31"/>
      <c r="C12" s="38"/>
      <c r="D12" s="35"/>
      <c r="E12" s="34"/>
      <c r="F12" s="34"/>
    </row>
    <row r="13" spans="2:16">
      <c r="B13" s="37">
        <v>1951</v>
      </c>
      <c r="C13" s="36">
        <v>1567</v>
      </c>
      <c r="D13" s="33">
        <v>47516</v>
      </c>
      <c r="E13" s="34">
        <f t="shared" si="0"/>
        <v>189.02291917973463</v>
      </c>
      <c r="F13" s="34">
        <f t="shared" si="0"/>
        <v>180.47705864478883</v>
      </c>
    </row>
    <row r="14" spans="2:16">
      <c r="B14" s="37">
        <v>1961</v>
      </c>
      <c r="C14" s="36">
        <v>1735</v>
      </c>
      <c r="D14" s="33">
        <v>50624</v>
      </c>
      <c r="E14" s="34">
        <f t="shared" si="0"/>
        <v>209.2882991556092</v>
      </c>
      <c r="F14" s="34">
        <f t="shared" si="0"/>
        <v>192.28198116074142</v>
      </c>
    </row>
    <row r="15" spans="2:16">
      <c r="B15" s="37">
        <v>1971</v>
      </c>
      <c r="C15" s="36">
        <v>1854</v>
      </c>
      <c r="D15" s="33">
        <v>54137</v>
      </c>
      <c r="E15" s="34">
        <f t="shared" si="0"/>
        <v>223.64294330518698</v>
      </c>
      <c r="F15" s="34">
        <f t="shared" si="0"/>
        <v>205.62518991188088</v>
      </c>
      <c r="H15" s="17" t="s">
        <v>3</v>
      </c>
    </row>
    <row r="16" spans="2:16">
      <c r="B16" s="37">
        <v>1981</v>
      </c>
      <c r="C16" s="36">
        <v>1808</v>
      </c>
      <c r="D16" s="33">
        <v>56557</v>
      </c>
      <c r="E16" s="34">
        <f t="shared" si="0"/>
        <v>218.0940892641737</v>
      </c>
      <c r="F16" s="34">
        <f t="shared" si="0"/>
        <v>214.81692494682468</v>
      </c>
      <c r="H16" s="17" t="s">
        <v>234</v>
      </c>
    </row>
    <row r="17" spans="2:13">
      <c r="B17" s="37">
        <v>1991</v>
      </c>
      <c r="C17" s="36">
        <v>1676</v>
      </c>
      <c r="D17" s="33">
        <v>56778.031000000003</v>
      </c>
      <c r="E17" s="34">
        <f t="shared" si="0"/>
        <v>202.17129071170086</v>
      </c>
      <c r="F17" s="34">
        <f t="shared" si="0"/>
        <v>215.65645320571255</v>
      </c>
    </row>
    <row r="18" spans="2:13">
      <c r="B18" s="37">
        <v>2001</v>
      </c>
      <c r="C18" s="36">
        <v>1572</v>
      </c>
      <c r="D18" s="33">
        <v>56996</v>
      </c>
      <c r="E18" s="34">
        <f t="shared" si="0"/>
        <v>189.6260554885404</v>
      </c>
      <c r="F18" s="34">
        <f t="shared" si="0"/>
        <v>216.48435126101489</v>
      </c>
    </row>
    <row r="19" spans="2:13">
      <c r="B19" s="37">
        <v>2011</v>
      </c>
      <c r="C19" s="36">
        <v>1571</v>
      </c>
      <c r="D19" s="33">
        <v>59433.743999999999</v>
      </c>
      <c r="E19" s="34">
        <f t="shared" si="0"/>
        <v>189.50542822677926</v>
      </c>
      <c r="F19" s="34">
        <f t="shared" si="0"/>
        <v>225.74348222424794</v>
      </c>
    </row>
    <row r="20" spans="2:13" ht="15" customHeight="1">
      <c r="B20" s="37">
        <v>2021</v>
      </c>
      <c r="C20" s="36">
        <v>1509</v>
      </c>
      <c r="D20" s="33">
        <v>59030</v>
      </c>
      <c r="E20" s="34">
        <f t="shared" si="0"/>
        <v>182.02653799758747</v>
      </c>
      <c r="F20" s="34">
        <f t="shared" si="0"/>
        <v>224.20996657550899</v>
      </c>
      <c r="M20" s="129"/>
    </row>
    <row r="21" spans="2:13">
      <c r="B21" s="37">
        <v>2024</v>
      </c>
      <c r="C21" s="36">
        <v>1510</v>
      </c>
      <c r="D21" s="33">
        <v>58943</v>
      </c>
      <c r="E21" s="34">
        <f t="shared" si="0"/>
        <v>182.14716525934861</v>
      </c>
      <c r="F21" s="34">
        <f t="shared" si="0"/>
        <v>223.87951990276514</v>
      </c>
    </row>
  </sheetData>
  <mergeCells count="1">
    <mergeCell ref="M5:P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23" sqref="M23"/>
    </sheetView>
  </sheetViews>
  <sheetFormatPr defaultColWidth="8.88671875" defaultRowHeight="12"/>
  <cols>
    <col min="1" max="1" width="3.109375" style="18" customWidth="1"/>
    <col min="2" max="2" width="3.109375" style="24" customWidth="1"/>
    <col min="3" max="3" width="6" style="23" bestFit="1" customWidth="1"/>
    <col min="4" max="7" width="8.109375" style="24" customWidth="1"/>
    <col min="8" max="8" width="3.109375" style="24" customWidth="1"/>
    <col min="9" max="11" width="7.88671875" style="24" customWidth="1"/>
    <col min="12" max="16384" width="8.88671875" style="20"/>
  </cols>
  <sheetData>
    <row r="2" spans="2:13" ht="14.4" customHeight="1">
      <c r="B2" s="59"/>
      <c r="C2" s="212" t="s">
        <v>5</v>
      </c>
      <c r="D2" s="212"/>
      <c r="E2" s="212"/>
      <c r="F2" s="212"/>
      <c r="G2" s="212"/>
      <c r="I2" s="215" t="s">
        <v>6</v>
      </c>
      <c r="J2" s="216"/>
      <c r="K2" s="217"/>
    </row>
    <row r="3" spans="2:13" ht="53.4" customHeight="1"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I3" s="44"/>
      <c r="J3" s="41" t="s">
        <v>1</v>
      </c>
      <c r="K3" s="41" t="s">
        <v>2</v>
      </c>
      <c r="M3" s="56" t="s">
        <v>217</v>
      </c>
    </row>
    <row r="4" spans="2:13">
      <c r="C4" s="26">
        <v>1926</v>
      </c>
      <c r="D4" s="27">
        <v>3.3661716769286492</v>
      </c>
      <c r="E4" s="27">
        <v>13.464686707714597</v>
      </c>
      <c r="F4" s="27">
        <v>-0.10865628395508874</v>
      </c>
      <c r="G4" s="27">
        <v>16.722202100688158</v>
      </c>
      <c r="I4" s="45" t="s">
        <v>12</v>
      </c>
      <c r="J4" s="46">
        <v>-9.5709028683946311</v>
      </c>
      <c r="K4" s="128">
        <v>-5.1860056371856853</v>
      </c>
      <c r="M4" s="22"/>
    </row>
    <row r="5" spans="2:13">
      <c r="C5" s="26">
        <v>1927</v>
      </c>
      <c r="D5" s="27">
        <v>3.4694024478041756</v>
      </c>
      <c r="E5" s="27">
        <v>11.810655147588193</v>
      </c>
      <c r="F5" s="27">
        <v>-1.1389488840892728</v>
      </c>
      <c r="G5" s="27">
        <v>14.141108711303096</v>
      </c>
      <c r="I5" s="45" t="s">
        <v>13</v>
      </c>
      <c r="J5" s="47">
        <v>7.3591812729003276</v>
      </c>
      <c r="K5" s="128">
        <v>3.5610658215673934</v>
      </c>
      <c r="M5" s="22"/>
    </row>
    <row r="6" spans="2:13">
      <c r="C6" s="26">
        <v>1928</v>
      </c>
      <c r="D6" s="27">
        <v>3.4318425760286226</v>
      </c>
      <c r="E6" s="27">
        <v>10.932379248658318</v>
      </c>
      <c r="F6" s="27">
        <v>0.86153846153846159</v>
      </c>
      <c r="G6" s="27">
        <v>15.225760286225402</v>
      </c>
      <c r="I6" s="45" t="s">
        <v>11</v>
      </c>
      <c r="J6" s="48">
        <v>-1.9416865881400809</v>
      </c>
      <c r="K6" s="128">
        <v>-2.3619615210242557</v>
      </c>
      <c r="M6" s="22"/>
    </row>
    <row r="7" spans="2:13">
      <c r="C7" s="26">
        <v>1929</v>
      </c>
      <c r="D7" s="27">
        <v>3.1856330014224752</v>
      </c>
      <c r="E7" s="27">
        <v>9.8769559032716927</v>
      </c>
      <c r="F7" s="27">
        <v>-0.40611664295874822</v>
      </c>
      <c r="G7" s="27">
        <v>12.65647226173542</v>
      </c>
      <c r="I7" s="115"/>
      <c r="J7" s="87"/>
      <c r="K7" s="87"/>
      <c r="M7" s="22"/>
    </row>
    <row r="8" spans="2:13">
      <c r="C8" s="26">
        <v>1930</v>
      </c>
      <c r="D8" s="27">
        <v>5.4118062919759629</v>
      </c>
      <c r="E8" s="27">
        <v>8.4411452810180272</v>
      </c>
      <c r="F8" s="27">
        <v>-1.3001060445387063</v>
      </c>
      <c r="G8" s="27">
        <v>12.552845528455284</v>
      </c>
      <c r="I8" s="115"/>
      <c r="J8" s="87"/>
      <c r="K8" s="87"/>
      <c r="M8" s="22"/>
    </row>
    <row r="9" spans="2:13">
      <c r="C9" s="28">
        <v>1931</v>
      </c>
      <c r="D9" s="27">
        <v>3.3436401967673928</v>
      </c>
      <c r="E9" s="27">
        <v>5.1250878425860851</v>
      </c>
      <c r="F9" s="27">
        <v>-1.7406886858749122</v>
      </c>
      <c r="G9" s="27">
        <v>6.7280393534785663</v>
      </c>
      <c r="I9" s="115"/>
      <c r="J9" s="87"/>
      <c r="K9" s="87"/>
      <c r="M9" s="22"/>
    </row>
    <row r="10" spans="2:13">
      <c r="C10" s="26">
        <v>1932</v>
      </c>
      <c r="D10" s="27">
        <v>2.8376868277692413</v>
      </c>
      <c r="E10" s="27">
        <v>8.7938259533454382</v>
      </c>
      <c r="F10" s="27">
        <v>-0.2081296270428831</v>
      </c>
      <c r="G10" s="27">
        <v>11.423383154071798</v>
      </c>
      <c r="I10" s="116"/>
      <c r="J10" s="87"/>
      <c r="K10" s="87"/>
      <c r="M10" s="22"/>
    </row>
    <row r="11" spans="2:13">
      <c r="C11" s="26">
        <v>1933</v>
      </c>
      <c r="D11" s="27">
        <v>2.4663334721643762</v>
      </c>
      <c r="E11" s="27">
        <v>9.3343051506316819</v>
      </c>
      <c r="F11" s="27">
        <v>1.797167846730529</v>
      </c>
      <c r="G11" s="27">
        <v>13.597806469526587</v>
      </c>
      <c r="I11" s="115"/>
      <c r="J11" s="87"/>
      <c r="K11" s="87"/>
      <c r="M11" s="22"/>
    </row>
    <row r="12" spans="2:13" ht="14.4">
      <c r="C12" s="26">
        <v>1934</v>
      </c>
      <c r="D12" s="27">
        <v>2.5941769007865325</v>
      </c>
      <c r="E12" s="27">
        <v>8.2454808886435771</v>
      </c>
      <c r="F12" s="27">
        <v>0.20077273354491512</v>
      </c>
      <c r="G12" s="27">
        <v>11.040430522975024</v>
      </c>
      <c r="I12" s="117"/>
      <c r="J12" s="117"/>
      <c r="K12" s="117"/>
      <c r="M12" s="22"/>
    </row>
    <row r="13" spans="2:13">
      <c r="C13" s="26">
        <v>1935</v>
      </c>
      <c r="D13" s="27">
        <v>1.6952407077218488</v>
      </c>
      <c r="E13" s="27">
        <v>6.0176930462213694</v>
      </c>
      <c r="F13" s="27">
        <v>3.9775065148813606E-2</v>
      </c>
      <c r="G13" s="27">
        <v>7.7527088190920317</v>
      </c>
      <c r="I13" s="213"/>
      <c r="J13" s="213"/>
      <c r="K13" s="213"/>
      <c r="M13" s="22"/>
    </row>
    <row r="14" spans="2:13">
      <c r="C14" s="26">
        <v>1936</v>
      </c>
      <c r="D14" s="27">
        <v>1.5862304021813225</v>
      </c>
      <c r="E14" s="27">
        <v>5.3592365371506476</v>
      </c>
      <c r="F14" s="27">
        <v>0.10838445807770961</v>
      </c>
      <c r="G14" s="27">
        <v>7.0538513974096793</v>
      </c>
      <c r="I14" s="114"/>
      <c r="J14" s="114"/>
      <c r="K14" s="114"/>
      <c r="M14" s="22"/>
    </row>
    <row r="15" spans="2:13">
      <c r="C15" s="26">
        <v>1937</v>
      </c>
      <c r="D15" s="27">
        <v>2.2264193621352635</v>
      </c>
      <c r="E15" s="27">
        <v>8.6376385433159903</v>
      </c>
      <c r="F15" s="27">
        <v>-0.16625197919022847</v>
      </c>
      <c r="G15" s="27">
        <v>10.697805926261026</v>
      </c>
      <c r="I15" s="115"/>
      <c r="J15" s="87"/>
      <c r="K15" s="87"/>
      <c r="M15" s="22"/>
    </row>
    <row r="16" spans="2:13">
      <c r="C16" s="26">
        <v>1938</v>
      </c>
      <c r="D16" s="27">
        <v>2.646025669894168</v>
      </c>
      <c r="E16" s="27">
        <v>7.4787210087818066</v>
      </c>
      <c r="F16" s="27">
        <v>0</v>
      </c>
      <c r="G16" s="27">
        <v>10.124746678675976</v>
      </c>
      <c r="I16" s="115"/>
      <c r="J16" s="87"/>
      <c r="K16" s="87"/>
      <c r="M16" s="22"/>
    </row>
    <row r="17" spans="3:17">
      <c r="C17" s="26">
        <v>1939</v>
      </c>
      <c r="D17" s="27">
        <v>2.6543375924680563</v>
      </c>
      <c r="E17" s="27">
        <v>4.4767989240080706</v>
      </c>
      <c r="F17" s="27">
        <v>2.6375252185608606</v>
      </c>
      <c r="G17" s="27">
        <v>9.7686617350369875</v>
      </c>
      <c r="I17" s="115"/>
      <c r="J17" s="87"/>
      <c r="K17" s="87"/>
      <c r="M17" s="39" t="s">
        <v>14</v>
      </c>
    </row>
    <row r="18" spans="3:17">
      <c r="C18" s="26">
        <v>1940</v>
      </c>
      <c r="D18" s="27">
        <v>1.6402588707877706</v>
      </c>
      <c r="E18" s="27">
        <v>2.1002008480249943</v>
      </c>
      <c r="F18" s="27">
        <v>1.759428698951127</v>
      </c>
      <c r="G18" s="27">
        <v>5.4998884177638914</v>
      </c>
      <c r="I18" s="115"/>
      <c r="J18" s="87"/>
      <c r="K18" s="87"/>
      <c r="M18" s="17" t="s">
        <v>4</v>
      </c>
      <c r="N18" s="39"/>
      <c r="O18" s="39"/>
      <c r="P18" s="39"/>
      <c r="Q18" s="39"/>
    </row>
    <row r="19" spans="3:17">
      <c r="C19" s="28">
        <v>1941</v>
      </c>
      <c r="D19" s="27">
        <v>1.2777160630970896</v>
      </c>
      <c r="E19" s="27">
        <v>1.8022661630748722</v>
      </c>
      <c r="F19" s="27">
        <v>0.89180182181737389</v>
      </c>
      <c r="G19" s="27">
        <v>3.9717840479893356</v>
      </c>
      <c r="I19" s="115"/>
      <c r="J19" s="87"/>
      <c r="K19" s="87"/>
    </row>
    <row r="20" spans="3:17">
      <c r="C20" s="26">
        <v>1942</v>
      </c>
      <c r="D20" s="27">
        <v>-1.6801592568015926</v>
      </c>
      <c r="E20" s="27">
        <v>-0.39615129396151294</v>
      </c>
      <c r="F20" s="27">
        <v>0.37425348374253486</v>
      </c>
      <c r="G20" s="27">
        <v>-1.7020570670205706</v>
      </c>
      <c r="M20" s="22"/>
    </row>
    <row r="21" spans="3:17">
      <c r="C21" s="26">
        <v>1943</v>
      </c>
      <c r="D21" s="27">
        <v>-2.9570579167584228</v>
      </c>
      <c r="E21" s="27">
        <v>-3.955296190266461</v>
      </c>
      <c r="F21" s="27"/>
      <c r="G21" s="27">
        <v>-6.9123541070248837</v>
      </c>
      <c r="M21" s="22"/>
    </row>
    <row r="22" spans="3:17">
      <c r="C22" s="26">
        <v>1944</v>
      </c>
      <c r="D22" s="27">
        <v>-4.0116202587151939</v>
      </c>
      <c r="E22" s="27">
        <v>-3.1151063363297524</v>
      </c>
      <c r="F22" s="27"/>
      <c r="G22" s="27">
        <v>-7.1267265950449463</v>
      </c>
      <c r="M22" s="22"/>
    </row>
    <row r="23" spans="3:17">
      <c r="C23" s="26">
        <v>1945</v>
      </c>
      <c r="D23" s="27">
        <v>-4.7118533071381794</v>
      </c>
      <c r="E23" s="27">
        <v>-2.9777341191879505</v>
      </c>
      <c r="F23" s="27"/>
      <c r="G23" s="27">
        <v>-7.6895874263261295</v>
      </c>
      <c r="I23" s="211"/>
      <c r="J23" s="214"/>
      <c r="K23" s="214"/>
      <c r="L23" s="119"/>
      <c r="M23" s="22"/>
      <c r="P23" s="86"/>
    </row>
    <row r="24" spans="3:17">
      <c r="C24" s="26">
        <v>1946</v>
      </c>
      <c r="D24" s="27">
        <v>2.5109758748098239</v>
      </c>
      <c r="E24" s="27">
        <v>0.9923929580525972</v>
      </c>
      <c r="F24" s="27">
        <v>-0.84046946316018256</v>
      </c>
      <c r="G24" s="27">
        <v>2.6628993697022385</v>
      </c>
      <c r="I24" s="211"/>
      <c r="J24" s="118"/>
      <c r="K24" s="118"/>
      <c r="L24" s="118"/>
      <c r="M24" s="22"/>
    </row>
    <row r="25" spans="3:17">
      <c r="C25" s="26">
        <v>1947</v>
      </c>
      <c r="D25" s="27">
        <v>2.1488855226141532</v>
      </c>
      <c r="E25" s="27">
        <v>2.851980090889418</v>
      </c>
      <c r="F25" s="27">
        <v>-1.2055832070980308</v>
      </c>
      <c r="G25" s="27">
        <v>3.7952824064055402</v>
      </c>
      <c r="I25" s="119"/>
      <c r="J25" s="120"/>
      <c r="K25" s="120"/>
      <c r="L25" s="121"/>
      <c r="M25" s="22"/>
    </row>
    <row r="26" spans="3:17">
      <c r="C26" s="26">
        <v>1948</v>
      </c>
      <c r="D26" s="27">
        <v>2.3522947640594696</v>
      </c>
      <c r="E26" s="27">
        <v>10.305106658047835</v>
      </c>
      <c r="F26" s="27">
        <v>-2.1331609566903685E-2</v>
      </c>
      <c r="G26" s="27">
        <v>12.6360698125404</v>
      </c>
      <c r="I26" s="40"/>
      <c r="J26" s="42"/>
      <c r="K26" s="42"/>
      <c r="L26" s="43"/>
      <c r="M26" s="22"/>
    </row>
    <row r="27" spans="3:17">
      <c r="C27" s="26">
        <v>1949</v>
      </c>
      <c r="D27" s="27">
        <v>0.71122076807552026</v>
      </c>
      <c r="E27" s="27">
        <v>6.7350354001287274</v>
      </c>
      <c r="F27" s="27">
        <v>1.3863977687191591</v>
      </c>
      <c r="G27" s="27">
        <v>8.8326539369234069</v>
      </c>
      <c r="I27" s="40"/>
      <c r="J27" s="42"/>
      <c r="K27" s="42"/>
      <c r="L27" s="43"/>
      <c r="M27" s="22"/>
    </row>
    <row r="28" spans="3:17">
      <c r="C28" s="26">
        <v>1950</v>
      </c>
      <c r="D28" s="27">
        <v>0.5620593890194403</v>
      </c>
      <c r="E28" s="27">
        <v>2.6840418713950012</v>
      </c>
      <c r="F28" s="27">
        <v>0.32557145908993806</v>
      </c>
      <c r="G28" s="27">
        <v>3.5716727195043796</v>
      </c>
      <c r="L28" s="43"/>
      <c r="M28" s="22"/>
    </row>
    <row r="29" spans="3:17">
      <c r="C29" s="28">
        <v>1951</v>
      </c>
      <c r="D29" s="27">
        <v>-0.67198468410976386</v>
      </c>
      <c r="E29" s="27">
        <v>6.4231014677728142</v>
      </c>
      <c r="F29" s="27">
        <v>0.88066368857689858</v>
      </c>
      <c r="G29" s="27">
        <v>6.6317804722399485</v>
      </c>
      <c r="L29" s="43"/>
      <c r="M29" s="22"/>
    </row>
    <row r="30" spans="3:17">
      <c r="C30" s="26">
        <v>1952</v>
      </c>
      <c r="D30" s="27">
        <v>-0.80812583582754893</v>
      </c>
      <c r="E30" s="27">
        <v>4.1756352289371454</v>
      </c>
      <c r="F30" s="27">
        <v>0.95523148442972672</v>
      </c>
      <c r="G30" s="27">
        <v>4.3227408775393235</v>
      </c>
      <c r="L30" s="40"/>
      <c r="M30" s="22"/>
    </row>
    <row r="31" spans="3:17">
      <c r="C31" s="26">
        <v>1953</v>
      </c>
      <c r="D31" s="27">
        <v>-0.40115339522798565</v>
      </c>
      <c r="E31" s="27">
        <v>4.8467948921068471</v>
      </c>
      <c r="F31" s="27">
        <v>0.64577458094362938</v>
      </c>
      <c r="G31" s="27">
        <v>5.0914160778224913</v>
      </c>
      <c r="L31" s="40"/>
      <c r="M31" s="22"/>
    </row>
    <row r="32" spans="3:17">
      <c r="C32" s="26">
        <v>1954</v>
      </c>
      <c r="D32" s="27">
        <v>0.22327448336416947</v>
      </c>
      <c r="E32" s="27">
        <v>12.527203737966069</v>
      </c>
      <c r="F32" s="27">
        <v>0.31797798613942108</v>
      </c>
      <c r="G32" s="27">
        <v>13.06845620746966</v>
      </c>
      <c r="I32" s="40"/>
      <c r="J32" s="40"/>
      <c r="K32" s="40"/>
      <c r="L32" s="40"/>
      <c r="M32" s="22"/>
    </row>
    <row r="33" spans="3:13">
      <c r="C33" s="26">
        <v>1955</v>
      </c>
      <c r="D33" s="27">
        <v>-7.2589651321503912E-2</v>
      </c>
      <c r="E33" s="27">
        <v>7.316044174215163</v>
      </c>
      <c r="F33" s="27">
        <v>-0.23948380692393598</v>
      </c>
      <c r="G33" s="27">
        <v>7.0039707159697233</v>
      </c>
      <c r="M33" s="22"/>
    </row>
    <row r="34" spans="3:13">
      <c r="C34" s="26">
        <v>1956</v>
      </c>
      <c r="D34" s="27">
        <v>-1.3518752115189367</v>
      </c>
      <c r="E34" s="27">
        <v>9.3905177983570738</v>
      </c>
      <c r="F34" s="27">
        <v>-0.63624896163431066</v>
      </c>
      <c r="G34" s="27">
        <v>7.4023936252038274</v>
      </c>
      <c r="M34" s="22"/>
    </row>
    <row r="35" spans="3:13">
      <c r="C35" s="26">
        <v>1957</v>
      </c>
      <c r="D35" s="27">
        <v>-0.10846383523246603</v>
      </c>
      <c r="E35" s="27">
        <v>10.563036987386509</v>
      </c>
      <c r="F35" s="27">
        <v>-0.43629273048564987</v>
      </c>
      <c r="G35" s="27">
        <v>10.018280421668393</v>
      </c>
      <c r="M35" s="22"/>
    </row>
    <row r="36" spans="3:13">
      <c r="C36" s="26">
        <v>1958</v>
      </c>
      <c r="D36" s="27">
        <v>0.57524520127564838</v>
      </c>
      <c r="E36" s="27">
        <v>12.122871412239004</v>
      </c>
      <c r="F36" s="27">
        <v>-0.36704976232023589</v>
      </c>
      <c r="G36" s="27">
        <v>12.331066851194414</v>
      </c>
      <c r="M36" s="22"/>
    </row>
    <row r="37" spans="3:13">
      <c r="C37" s="26">
        <v>1959</v>
      </c>
      <c r="D37" s="27">
        <v>1.033838488685904</v>
      </c>
      <c r="E37" s="27">
        <v>11.155135087042913</v>
      </c>
      <c r="F37" s="27">
        <v>-0.18031376968474747</v>
      </c>
      <c r="G37" s="27">
        <v>12.00865980604407</v>
      </c>
      <c r="M37" s="22"/>
    </row>
    <row r="38" spans="3:13">
      <c r="C38" s="26">
        <v>1960</v>
      </c>
      <c r="D38" s="27">
        <v>0.56942209217264084</v>
      </c>
      <c r="E38" s="27">
        <v>11.352158010241403</v>
      </c>
      <c r="F38" s="27">
        <v>-0.28441843452816384</v>
      </c>
      <c r="G38" s="27">
        <v>11.637161667885882</v>
      </c>
      <c r="M38" s="22"/>
    </row>
    <row r="39" spans="3:13">
      <c r="C39" s="28">
        <v>1961</v>
      </c>
      <c r="D39" s="27">
        <v>1.8329620736540631</v>
      </c>
      <c r="E39" s="27">
        <v>11.557265600138861</v>
      </c>
      <c r="F39" s="27">
        <v>-0.21639135591749356</v>
      </c>
      <c r="G39" s="27">
        <v>13.173836317875431</v>
      </c>
      <c r="M39" s="22"/>
    </row>
    <row r="40" spans="3:13">
      <c r="C40" s="26">
        <v>1962</v>
      </c>
      <c r="D40" s="27">
        <v>1.4818001893124517</v>
      </c>
      <c r="E40" s="27">
        <v>14.210481025729283</v>
      </c>
      <c r="F40" s="27">
        <v>-9.2361529415139254E-2</v>
      </c>
      <c r="G40" s="27">
        <v>15.599919685626595</v>
      </c>
      <c r="M40" s="22"/>
    </row>
    <row r="41" spans="3:13">
      <c r="C41" s="26">
        <v>1963</v>
      </c>
      <c r="D41" s="27">
        <v>2.1380960519569303</v>
      </c>
      <c r="E41" s="27">
        <v>17.18737537742836</v>
      </c>
      <c r="F41" s="27">
        <v>0.12362559106705406</v>
      </c>
      <c r="G41" s="27">
        <v>19.449097020452342</v>
      </c>
      <c r="M41" s="22"/>
    </row>
    <row r="42" spans="3:13">
      <c r="C42" s="26">
        <v>1964</v>
      </c>
      <c r="D42" s="27">
        <v>3.3079858657243819</v>
      </c>
      <c r="E42" s="27">
        <v>12.483957597173145</v>
      </c>
      <c r="F42" s="27">
        <v>-0.13568904593639575</v>
      </c>
      <c r="G42" s="27">
        <v>15.656254416961131</v>
      </c>
      <c r="M42" s="22"/>
    </row>
    <row r="43" spans="3:13">
      <c r="C43" s="26">
        <v>1965</v>
      </c>
      <c r="D43" s="27">
        <v>2.5612972002468721</v>
      </c>
      <c r="E43" s="27">
        <v>4.8039050664871237</v>
      </c>
      <c r="F43" s="27">
        <v>-0.72378387476855743</v>
      </c>
      <c r="G43" s="27">
        <v>6.6414183919654377</v>
      </c>
      <c r="M43" s="22"/>
    </row>
    <row r="44" spans="3:13">
      <c r="C44" s="26">
        <v>1966</v>
      </c>
      <c r="D44" s="27">
        <v>2.6199559998886075</v>
      </c>
      <c r="E44" s="27">
        <v>1.6881561725472725</v>
      </c>
      <c r="F44" s="27">
        <v>-0.79422985880976915</v>
      </c>
      <c r="G44" s="27">
        <v>3.5138823136261106</v>
      </c>
      <c r="M44" s="22"/>
    </row>
    <row r="45" spans="3:13">
      <c r="C45" s="26">
        <v>1967</v>
      </c>
      <c r="D45" s="27">
        <v>1.2981194690265487</v>
      </c>
      <c r="E45" s="27">
        <v>2.7710176991150441</v>
      </c>
      <c r="F45" s="27">
        <v>-0.50995575221238931</v>
      </c>
      <c r="G45" s="27">
        <v>3.5591814159292037</v>
      </c>
      <c r="M45" s="22"/>
    </row>
    <row r="46" spans="3:13">
      <c r="C46" s="26">
        <v>1968</v>
      </c>
      <c r="D46" s="27">
        <v>0.74587077802511892</v>
      </c>
      <c r="E46" s="27">
        <v>3.5556654849259353</v>
      </c>
      <c r="F46" s="27">
        <v>-0.402341495589084</v>
      </c>
      <c r="G46" s="27">
        <v>3.89919476736197</v>
      </c>
      <c r="M46" s="22"/>
    </row>
    <row r="47" spans="3:13">
      <c r="C47" s="26">
        <v>1969</v>
      </c>
      <c r="D47" s="27">
        <v>0.19131432944327531</v>
      </c>
      <c r="E47" s="27">
        <v>3.6431714449697994</v>
      </c>
      <c r="F47" s="27">
        <v>-0.12025472136434447</v>
      </c>
      <c r="G47" s="27">
        <v>3.7142310530487306</v>
      </c>
      <c r="M47" s="22"/>
    </row>
    <row r="48" spans="3:13">
      <c r="C48" s="26">
        <v>1970</v>
      </c>
      <c r="D48" s="27">
        <v>0.24526198439241917</v>
      </c>
      <c r="E48" s="27">
        <v>4.9378687766810776</v>
      </c>
      <c r="F48" s="27">
        <v>-3.2085270685482774E-2</v>
      </c>
      <c r="G48" s="27">
        <v>5.1510454903880136</v>
      </c>
      <c r="M48" s="22"/>
    </row>
    <row r="49" spans="3:13">
      <c r="C49" s="28">
        <v>1971</v>
      </c>
      <c r="D49" s="27">
        <v>7.5193623580720348E-2</v>
      </c>
      <c r="E49" s="27">
        <v>4.4288503327723561</v>
      </c>
      <c r="F49" s="27">
        <v>-0.10278265093767532</v>
      </c>
      <c r="G49" s="27">
        <v>4.4012613054154013</v>
      </c>
      <c r="M49" s="22"/>
    </row>
    <row r="50" spans="3:13">
      <c r="C50" s="26">
        <v>1972</v>
      </c>
      <c r="D50" s="27">
        <v>-0.18011410821945881</v>
      </c>
      <c r="E50" s="27">
        <v>3.6475803233425728</v>
      </c>
      <c r="F50" s="27">
        <v>6.0936809068260017E-2</v>
      </c>
      <c r="G50" s="27">
        <v>3.5284030241913742</v>
      </c>
      <c r="M50" s="22"/>
    </row>
    <row r="51" spans="3:13">
      <c r="C51" s="26">
        <v>1973</v>
      </c>
      <c r="D51" s="27">
        <v>-1.6706432974335563</v>
      </c>
      <c r="E51" s="27">
        <v>4.4634972798119907</v>
      </c>
      <c r="F51" s="27">
        <v>3.6670027187050307E-2</v>
      </c>
      <c r="G51" s="27">
        <v>2.8295240095654846</v>
      </c>
      <c r="M51" s="22"/>
    </row>
    <row r="52" spans="3:13">
      <c r="C52" s="26">
        <v>1974</v>
      </c>
      <c r="D52" s="27">
        <v>-1.8413825214416335</v>
      </c>
      <c r="E52" s="27">
        <v>1.2556598489807211</v>
      </c>
      <c r="F52" s="27">
        <v>-0.20459805793795929</v>
      </c>
      <c r="G52" s="27">
        <v>-0.79032073039887174</v>
      </c>
      <c r="M52" s="22"/>
    </row>
    <row r="53" spans="3:13">
      <c r="C53" s="26">
        <v>1975</v>
      </c>
      <c r="D53" s="27">
        <v>-3.0712142189487595</v>
      </c>
      <c r="E53" s="27">
        <v>2.1267658400535852</v>
      </c>
      <c r="F53" s="27">
        <v>0.14866817641452362</v>
      </c>
      <c r="G53" s="27">
        <v>-0.79578020248065018</v>
      </c>
      <c r="M53" s="22"/>
    </row>
    <row r="54" spans="3:13">
      <c r="C54" s="26">
        <v>1976</v>
      </c>
      <c r="D54" s="27">
        <v>-3.9999057571290804</v>
      </c>
      <c r="E54" s="27">
        <v>1.399019170029034</v>
      </c>
      <c r="F54" s="27">
        <v>-0.1370313008197234</v>
      </c>
      <c r="G54" s="27">
        <v>-2.7379178879197701</v>
      </c>
      <c r="M54" s="22"/>
    </row>
    <row r="55" spans="3:13">
      <c r="C55" s="26">
        <v>1977</v>
      </c>
      <c r="D55" s="27">
        <v>-4.7896831246194438</v>
      </c>
      <c r="E55" s="27">
        <v>0.59776027207050642</v>
      </c>
      <c r="F55" s="27">
        <v>-3.5833040832564417E-2</v>
      </c>
      <c r="G55" s="27">
        <v>-4.2277558933815014</v>
      </c>
      <c r="M55" s="22"/>
    </row>
    <row r="56" spans="3:13">
      <c r="C56" s="26">
        <v>1978</v>
      </c>
      <c r="D56" s="27">
        <v>-5.0871127203961635</v>
      </c>
      <c r="E56" s="27">
        <v>0.8420424267379516</v>
      </c>
      <c r="F56" s="27">
        <v>-0.19063056232747935</v>
      </c>
      <c r="G56" s="27">
        <v>-4.435700855985691</v>
      </c>
      <c r="M56" s="22"/>
    </row>
    <row r="57" spans="3:13">
      <c r="C57" s="26">
        <v>1979</v>
      </c>
      <c r="D57" s="27">
        <v>-6.2160975869891306</v>
      </c>
      <c r="E57" s="27">
        <v>0.7990953431228438</v>
      </c>
      <c r="F57" s="27">
        <v>0.23573586097600663</v>
      </c>
      <c r="G57" s="27">
        <v>-5.1812663828902803</v>
      </c>
      <c r="M57" s="22"/>
    </row>
    <row r="58" spans="3:13">
      <c r="C58" s="26">
        <v>1980</v>
      </c>
      <c r="D58" s="27">
        <v>-6.6971040508326851</v>
      </c>
      <c r="E58" s="27">
        <v>0.32982536571448834</v>
      </c>
      <c r="F58" s="27">
        <v>-4.4526424371455924E-2</v>
      </c>
      <c r="G58" s="27">
        <v>-6.4118051094896531</v>
      </c>
      <c r="M58" s="22"/>
    </row>
    <row r="59" spans="3:13">
      <c r="C59" s="28">
        <v>1981</v>
      </c>
      <c r="D59" s="27">
        <v>-6.3176179524031513</v>
      </c>
      <c r="E59" s="27">
        <v>0.12766772347171096</v>
      </c>
      <c r="F59" s="27">
        <v>-0.18293513623002741</v>
      </c>
      <c r="G59" s="27">
        <v>-6.3728853651614683</v>
      </c>
      <c r="M59" s="22"/>
    </row>
    <row r="60" spans="3:13">
      <c r="C60" s="26">
        <v>1982</v>
      </c>
      <c r="D60" s="27">
        <v>-6.4004806201334778</v>
      </c>
      <c r="E60" s="27">
        <v>0.98126610585046548</v>
      </c>
      <c r="F60" s="27">
        <v>-5.2845963750450232E-2</v>
      </c>
      <c r="G60" s="27">
        <v>-5.4720604780334625</v>
      </c>
      <c r="M60" s="22"/>
    </row>
    <row r="61" spans="3:13">
      <c r="C61" s="26">
        <v>1983</v>
      </c>
      <c r="D61" s="27">
        <v>-6.9908586254413434</v>
      </c>
      <c r="E61" s="27">
        <v>2.0215746754884911</v>
      </c>
      <c r="F61" s="27">
        <v>-0.35711122248645838</v>
      </c>
      <c r="G61" s="27">
        <v>-5.3263951724393106</v>
      </c>
      <c r="M61" s="22"/>
    </row>
    <row r="62" spans="3:13">
      <c r="C62" s="26">
        <v>1984</v>
      </c>
      <c r="D62" s="27">
        <v>-6.7242381405410416</v>
      </c>
      <c r="E62" s="27">
        <v>-0.2158718354220252</v>
      </c>
      <c r="F62" s="27">
        <v>-4.0122775693622485E-2</v>
      </c>
      <c r="G62" s="27">
        <v>-6.9802327516566898</v>
      </c>
      <c r="M62" s="22"/>
    </row>
    <row r="63" spans="3:13">
      <c r="C63" s="26">
        <v>1985</v>
      </c>
      <c r="D63" s="27">
        <v>-7.108235781462918</v>
      </c>
      <c r="E63" s="27">
        <v>2.6865997362402934</v>
      </c>
      <c r="F63" s="27">
        <v>-9.6295939644667983E-2</v>
      </c>
      <c r="G63" s="27">
        <v>-4.5179319848672925</v>
      </c>
      <c r="M63" s="22"/>
    </row>
    <row r="64" spans="3:13">
      <c r="C64" s="26">
        <v>1986</v>
      </c>
      <c r="D64" s="27">
        <v>-7.172177974181654</v>
      </c>
      <c r="E64" s="27">
        <v>-0.26559363771015743</v>
      </c>
      <c r="F64" s="27">
        <v>-6.4961214418285257E-2</v>
      </c>
      <c r="G64" s="27">
        <v>-7.5027328263100967</v>
      </c>
      <c r="M64" s="22"/>
    </row>
    <row r="65" spans="3:13">
      <c r="C65" s="26">
        <v>1987</v>
      </c>
      <c r="D65" s="27">
        <v>-6.8027053158017985</v>
      </c>
      <c r="E65" s="27">
        <v>-0.12868103102488065</v>
      </c>
      <c r="F65" s="27">
        <v>5.0429052698939714E-2</v>
      </c>
      <c r="G65" s="27">
        <v>-6.8809572941277395</v>
      </c>
      <c r="M65" s="22"/>
    </row>
    <row r="66" spans="3:13">
      <c r="C66" s="26">
        <v>1988</v>
      </c>
      <c r="D66" s="27">
        <v>-6.7074238867673337</v>
      </c>
      <c r="E66" s="27">
        <v>-0.63529878896168346</v>
      </c>
      <c r="F66" s="27">
        <v>0.10218500741571196</v>
      </c>
      <c r="G66" s="27">
        <v>-7.2405376683133049</v>
      </c>
      <c r="M66" s="22"/>
    </row>
    <row r="67" spans="3:13">
      <c r="C67" s="26">
        <v>1989</v>
      </c>
      <c r="D67" s="27">
        <v>-6.6651316809005721</v>
      </c>
      <c r="E67" s="27">
        <v>-4.6461254989071318E-2</v>
      </c>
      <c r="F67" s="27">
        <v>-0.17525891122459811</v>
      </c>
      <c r="G67" s="27">
        <v>-6.8868518471142419</v>
      </c>
      <c r="M67" s="22"/>
    </row>
    <row r="68" spans="3:13">
      <c r="C68" s="26">
        <v>1990</v>
      </c>
      <c r="D68" s="27">
        <v>-6.8441906358355498</v>
      </c>
      <c r="E68" s="27">
        <v>0.16218180698944398</v>
      </c>
      <c r="F68" s="27">
        <v>0.17283608628072131</v>
      </c>
      <c r="G68" s="27">
        <v>-6.5091727425653847</v>
      </c>
      <c r="M68" s="22"/>
    </row>
    <row r="69" spans="3:13">
      <c r="C69" s="28">
        <v>1991</v>
      </c>
      <c r="D69" s="27">
        <v>-6.5508872816854735</v>
      </c>
      <c r="E69" s="27">
        <v>-0.86940236626313883</v>
      </c>
      <c r="F69" s="27">
        <v>0.12564650635720706</v>
      </c>
      <c r="G69" s="27">
        <v>-7.294643141591405</v>
      </c>
      <c r="M69" s="22"/>
    </row>
    <row r="70" spans="3:13">
      <c r="C70" s="26">
        <v>1992</v>
      </c>
      <c r="D70" s="27">
        <v>-6.1795782563733646</v>
      </c>
      <c r="E70" s="27">
        <v>-1.1066648681863824</v>
      </c>
      <c r="F70" s="27">
        <v>4.4362513675943828E-2</v>
      </c>
      <c r="G70" s="27">
        <v>-7.2418806108838032</v>
      </c>
      <c r="M70" s="22"/>
    </row>
    <row r="71" spans="3:13">
      <c r="C71" s="26">
        <v>1993</v>
      </c>
      <c r="D71" s="27">
        <v>-6.9265270961600258</v>
      </c>
      <c r="E71" s="27">
        <v>0.8774325141851087</v>
      </c>
      <c r="F71" s="27">
        <v>0.10198493459235444</v>
      </c>
      <c r="G71" s="27">
        <v>-5.9471096473825629</v>
      </c>
      <c r="M71" s="22"/>
    </row>
    <row r="72" spans="3:13">
      <c r="C72" s="26">
        <v>1994</v>
      </c>
      <c r="D72" s="27">
        <v>-7.0354343583650465</v>
      </c>
      <c r="E72" s="27">
        <v>0.23562784040100457</v>
      </c>
      <c r="F72" s="27">
        <v>0.10080984924372877</v>
      </c>
      <c r="G72" s="27">
        <v>-6.6989966687203131</v>
      </c>
      <c r="M72" s="22"/>
    </row>
    <row r="73" spans="3:13">
      <c r="C73" s="26">
        <v>1995</v>
      </c>
      <c r="D73" s="27">
        <v>-7.2947837525938128</v>
      </c>
      <c r="E73" s="27">
        <v>-0.14127222056079566</v>
      </c>
      <c r="F73" s="27">
        <v>8.7454231775730654E-2</v>
      </c>
      <c r="G73" s="27">
        <v>-7.3486017413788778</v>
      </c>
      <c r="M73" s="22"/>
    </row>
    <row r="74" spans="3:13">
      <c r="C74" s="26">
        <v>1996</v>
      </c>
      <c r="D74" s="27">
        <v>-6.7495338566618468</v>
      </c>
      <c r="E74" s="27">
        <v>1.6010207122817994E-2</v>
      </c>
      <c r="F74" s="27">
        <v>0.36761898662778236</v>
      </c>
      <c r="G74" s="27">
        <v>-6.3659046629112463</v>
      </c>
      <c r="M74" s="22"/>
    </row>
    <row r="75" spans="3:13">
      <c r="C75" s="26">
        <v>1997</v>
      </c>
      <c r="D75" s="27">
        <v>-6.8520806470555611</v>
      </c>
      <c r="E75" s="27">
        <v>1.5494031853870207E-2</v>
      </c>
      <c r="F75" s="27">
        <v>0.30368302433585609</v>
      </c>
      <c r="G75" s="27">
        <v>-6.5329035908658346</v>
      </c>
      <c r="M75" s="22"/>
    </row>
    <row r="76" spans="3:13">
      <c r="C76" s="26">
        <v>1998</v>
      </c>
      <c r="D76" s="27">
        <v>-6.8960634425360796</v>
      </c>
      <c r="E76" s="27">
        <v>0.22581410820425696</v>
      </c>
      <c r="F76" s="27">
        <v>0.22581410820425696</v>
      </c>
      <c r="G76" s="27">
        <v>-6.4444352261275659</v>
      </c>
      <c r="M76" s="22"/>
    </row>
    <row r="77" spans="3:13">
      <c r="C77" s="26">
        <v>1999</v>
      </c>
      <c r="D77" s="27">
        <v>-7.1608732297540998</v>
      </c>
      <c r="E77" s="27">
        <v>0.33776519354793144</v>
      </c>
      <c r="F77" s="27">
        <v>0.41875350203804879</v>
      </c>
      <c r="G77" s="27">
        <v>-6.4043545341681192</v>
      </c>
      <c r="M77" s="22"/>
    </row>
    <row r="78" spans="3:13">
      <c r="C78" s="26">
        <v>2000</v>
      </c>
      <c r="D78" s="27">
        <v>-6.5462055375909456</v>
      </c>
      <c r="E78" s="27">
        <v>0.63598928860145509</v>
      </c>
      <c r="F78" s="27">
        <v>0.40041430881164108</v>
      </c>
      <c r="G78" s="27">
        <v>-5.5098019401778497</v>
      </c>
      <c r="M78" s="22"/>
    </row>
    <row r="79" spans="3:13">
      <c r="C79" s="28">
        <v>2001</v>
      </c>
      <c r="D79" s="27">
        <v>-6.3526580959330898</v>
      </c>
      <c r="E79" s="27">
        <v>0.61140755435069605</v>
      </c>
      <c r="F79" s="27">
        <v>0.1132471848849364</v>
      </c>
      <c r="G79" s="27">
        <v>-5.6280033566974579</v>
      </c>
      <c r="M79" s="22"/>
    </row>
    <row r="80" spans="3:13">
      <c r="C80" s="26">
        <v>2002</v>
      </c>
      <c r="D80" s="27">
        <v>-6.3421962849846016</v>
      </c>
      <c r="E80" s="27">
        <v>1.1298948968325662</v>
      </c>
      <c r="F80" s="27">
        <v>3.9638726781153761</v>
      </c>
      <c r="G80" s="27">
        <v>-1.2484287100366589</v>
      </c>
      <c r="M80" s="22"/>
    </row>
    <row r="81" spans="3:13">
      <c r="C81" s="26">
        <v>2003</v>
      </c>
      <c r="D81" s="27">
        <v>-7.2585967413357668</v>
      </c>
      <c r="E81" s="27">
        <v>1.3784966618413979</v>
      </c>
      <c r="F81" s="27">
        <v>8.8835036609751423</v>
      </c>
      <c r="G81" s="27">
        <v>3.0034035814807734</v>
      </c>
      <c r="M81" s="22"/>
    </row>
    <row r="82" spans="3:13">
      <c r="C82" s="26">
        <v>2004</v>
      </c>
      <c r="D82" s="27">
        <v>-5.3647935975098324</v>
      </c>
      <c r="E82" s="27">
        <v>1.7580337926820258</v>
      </c>
      <c r="F82" s="27">
        <v>8.4920896406970865</v>
      </c>
      <c r="G82" s="27">
        <v>4.88532983586928</v>
      </c>
      <c r="M82" s="22"/>
    </row>
    <row r="83" spans="3:13">
      <c r="C83" s="26">
        <v>2005</v>
      </c>
      <c r="D83" s="27">
        <v>-5.9243786123922311</v>
      </c>
      <c r="E83" s="27">
        <v>1.8617668186086851</v>
      </c>
      <c r="F83" s="27">
        <v>4.2441704335867039</v>
      </c>
      <c r="G83" s="27">
        <v>0.1815586398031579</v>
      </c>
      <c r="M83" s="22"/>
    </row>
    <row r="84" spans="3:13">
      <c r="C84" s="26">
        <v>2006</v>
      </c>
      <c r="D84" s="27">
        <v>-5.6589558701387919</v>
      </c>
      <c r="E84" s="27">
        <v>1.3916502251626808</v>
      </c>
      <c r="F84" s="27">
        <v>4.2129047725379332</v>
      </c>
      <c r="G84" s="27">
        <v>-5.4400872438177927E-2</v>
      </c>
      <c r="M84" s="22"/>
    </row>
    <row r="85" spans="3:13">
      <c r="C85" s="26">
        <v>2007</v>
      </c>
      <c r="D85" s="27">
        <v>-5.5892952008097936</v>
      </c>
      <c r="E85" s="27">
        <v>0.49616608986041932</v>
      </c>
      <c r="F85" s="27">
        <v>6.7586038202260683</v>
      </c>
      <c r="G85" s="27">
        <v>1.6654747092766939</v>
      </c>
      <c r="M85" s="22"/>
    </row>
    <row r="86" spans="3:13">
      <c r="C86" s="26">
        <v>2008</v>
      </c>
      <c r="D86" s="27">
        <v>-5.8117054087432729</v>
      </c>
      <c r="E86" s="27">
        <v>1.3065465038851323</v>
      </c>
      <c r="F86" s="27">
        <v>8.5092543892682926</v>
      </c>
      <c r="G86" s="27">
        <v>4.0040954844101524</v>
      </c>
      <c r="M86" s="22"/>
    </row>
    <row r="87" spans="3:13">
      <c r="C87" s="26">
        <v>2009</v>
      </c>
      <c r="D87" s="27">
        <v>-5.9723280040259779</v>
      </c>
      <c r="E87" s="27">
        <v>1.5188573113396593</v>
      </c>
      <c r="F87" s="27">
        <v>5.5442063860531681</v>
      </c>
      <c r="G87" s="27">
        <v>1.0907356933668497</v>
      </c>
      <c r="M87" s="22"/>
    </row>
    <row r="88" spans="3:13">
      <c r="C88" s="26">
        <v>2010</v>
      </c>
      <c r="D88" s="27">
        <v>-5.9614400165822374</v>
      </c>
      <c r="E88" s="27">
        <v>1.0483240319961811</v>
      </c>
      <c r="F88" s="27">
        <v>5.5764054859569177</v>
      </c>
      <c r="G88" s="27">
        <v>0.66328950137086107</v>
      </c>
      <c r="M88" s="22"/>
    </row>
    <row r="89" spans="3:13">
      <c r="C89" s="28">
        <v>2011</v>
      </c>
      <c r="D89" s="27">
        <v>-6.2902784406519139</v>
      </c>
      <c r="E89" s="27">
        <v>1.2831916659152056</v>
      </c>
      <c r="F89" s="27">
        <v>3.437973361519143</v>
      </c>
      <c r="G89" s="27">
        <v>-1.5691134132175648</v>
      </c>
      <c r="M89" s="22"/>
    </row>
    <row r="90" spans="3:13">
      <c r="C90" s="26">
        <v>2012</v>
      </c>
      <c r="D90" s="27">
        <v>-6.3907235371613051</v>
      </c>
      <c r="E90" s="27">
        <v>0.33801029641048169</v>
      </c>
      <c r="F90" s="27">
        <v>4.3066414302430465</v>
      </c>
      <c r="G90" s="27">
        <v>-1.746071810507777</v>
      </c>
      <c r="M90" s="22"/>
    </row>
    <row r="91" spans="3:13">
      <c r="C91" s="26">
        <v>2013</v>
      </c>
      <c r="D91" s="27">
        <v>-6.7488644557279791</v>
      </c>
      <c r="E91" s="27">
        <v>0.11743743930820509</v>
      </c>
      <c r="F91" s="27">
        <v>2.2117384403045293</v>
      </c>
      <c r="G91" s="27">
        <v>-4.4196885761152451</v>
      </c>
      <c r="M91" s="22"/>
    </row>
    <row r="92" spans="3:13">
      <c r="C92" s="26">
        <v>2014</v>
      </c>
      <c r="D92" s="27">
        <v>-6.290025014691647</v>
      </c>
      <c r="E92" s="27">
        <v>-8.0006375111159655E-2</v>
      </c>
      <c r="F92" s="27">
        <v>-0.54798017238833951</v>
      </c>
      <c r="G92" s="27">
        <v>-6.9180115621911469</v>
      </c>
      <c r="M92" s="22"/>
    </row>
    <row r="93" spans="3:13">
      <c r="C93" s="26">
        <v>2015</v>
      </c>
      <c r="D93" s="27">
        <v>-7.8748542211821615</v>
      </c>
      <c r="E93" s="27">
        <v>0.42082791176300355</v>
      </c>
      <c r="F93" s="27">
        <v>-1.9186682907127821E-2</v>
      </c>
      <c r="G93" s="27">
        <v>-7.4732129923262862</v>
      </c>
      <c r="M93" s="22"/>
    </row>
    <row r="94" spans="3:13">
      <c r="C94" s="26">
        <v>2016</v>
      </c>
      <c r="D94" s="27">
        <v>-7.0450780140110343</v>
      </c>
      <c r="E94" s="27">
        <v>0.92566355571237013</v>
      </c>
      <c r="F94" s="27">
        <v>2.026296178244591</v>
      </c>
      <c r="G94" s="27">
        <v>-4.0931182800540737</v>
      </c>
      <c r="M94" s="22"/>
    </row>
    <row r="95" spans="3:13">
      <c r="C95" s="26">
        <v>2017</v>
      </c>
      <c r="D95" s="27">
        <v>-8.1237148067198639</v>
      </c>
      <c r="E95" s="27">
        <v>0.82187706115903414</v>
      </c>
      <c r="F95" s="27">
        <v>0.94021183865085423</v>
      </c>
      <c r="G95" s="27">
        <v>-6.3616259069099748</v>
      </c>
      <c r="M95" s="22"/>
    </row>
    <row r="96" spans="3:13">
      <c r="C96" s="26">
        <v>2018</v>
      </c>
      <c r="D96" s="27">
        <v>-8.5834508855200529</v>
      </c>
      <c r="E96" s="27">
        <v>1.3322400464983002</v>
      </c>
      <c r="F96" s="27">
        <v>1.6822132618381855</v>
      </c>
      <c r="G96" s="27">
        <v>-5.5689975771835671</v>
      </c>
      <c r="M96" s="22"/>
    </row>
    <row r="97" spans="3:13">
      <c r="C97" s="26">
        <v>2019</v>
      </c>
      <c r="D97" s="27">
        <v>-8.2457814524531639</v>
      </c>
      <c r="E97" s="27">
        <v>1.0294963120616547</v>
      </c>
      <c r="F97" s="27">
        <v>4.2252517000751517</v>
      </c>
      <c r="G97" s="27">
        <v>-5.3332356598162214</v>
      </c>
      <c r="M97" s="22"/>
    </row>
    <row r="98" spans="3:13">
      <c r="C98" s="26">
        <v>2020</v>
      </c>
      <c r="D98" s="27">
        <v>-11.15951948545684</v>
      </c>
      <c r="E98" s="27">
        <v>1.0094235869301988</v>
      </c>
      <c r="F98" s="27">
        <v>2.3789800681558075</v>
      </c>
      <c r="G98" s="27">
        <v>-4.1605864120150322</v>
      </c>
      <c r="M98" s="22"/>
    </row>
    <row r="99" spans="3:13">
      <c r="C99" s="26">
        <v>2021</v>
      </c>
      <c r="D99" s="27">
        <v>-9.2518401623398709</v>
      </c>
      <c r="E99" s="27">
        <v>1.6117728113743601</v>
      </c>
      <c r="F99" s="27">
        <v>4.3048866441502884</v>
      </c>
      <c r="G99" s="27">
        <v>-6.1220944327121183</v>
      </c>
      <c r="M99" s="22"/>
    </row>
    <row r="100" spans="3:13">
      <c r="C100" s="26">
        <v>2022</v>
      </c>
      <c r="D100" s="27">
        <v>-10.2324832118661</v>
      </c>
      <c r="E100" s="27">
        <v>1.711711801298236</v>
      </c>
      <c r="F100" s="27">
        <v>7.6450273015380548</v>
      </c>
      <c r="G100" s="27">
        <v>-1.0547379844560394</v>
      </c>
      <c r="M100" s="22"/>
    </row>
    <row r="101" spans="3:13">
      <c r="C101" s="26">
        <v>2023</v>
      </c>
      <c r="D101" s="27">
        <v>-8.7915045730939259</v>
      </c>
      <c r="E101" s="27">
        <v>1.651431859707184</v>
      </c>
      <c r="F101" s="27">
        <v>7.511992935504658</v>
      </c>
      <c r="G101" s="27">
        <v>0.99709093416282824</v>
      </c>
      <c r="M101" s="22"/>
    </row>
    <row r="102" spans="3:13">
      <c r="C102" s="26">
        <v>2024</v>
      </c>
      <c r="D102" s="27">
        <v>-8.4072940496137658</v>
      </c>
      <c r="E102" s="27">
        <v>1.4612740839464204</v>
      </c>
      <c r="F102" s="27">
        <v>7.5481496765954033</v>
      </c>
      <c r="G102" s="27">
        <v>0.66439614968189464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M14" sqref="M14"/>
    </sheetView>
  </sheetViews>
  <sheetFormatPr defaultRowHeight="14.4"/>
  <cols>
    <col min="1" max="1" width="3.10937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09" t="s">
        <v>15</v>
      </c>
      <c r="C2" s="29"/>
      <c r="D2" s="29"/>
      <c r="F2" s="56" t="s">
        <v>218</v>
      </c>
    </row>
    <row r="3" spans="2:6">
      <c r="B3" s="30"/>
      <c r="C3" s="49" t="s">
        <v>1</v>
      </c>
      <c r="D3" s="49" t="s">
        <v>2</v>
      </c>
    </row>
    <row r="4" spans="2:6">
      <c r="B4" s="30">
        <v>1881</v>
      </c>
      <c r="C4" s="50">
        <v>20.106935522288303</v>
      </c>
      <c r="D4" s="50">
        <v>15.913783293408484</v>
      </c>
    </row>
    <row r="5" spans="2:6">
      <c r="B5" s="30"/>
      <c r="C5" s="50"/>
      <c r="D5" s="50"/>
    </row>
    <row r="6" spans="2:6">
      <c r="B6" s="30">
        <v>1901</v>
      </c>
      <c r="C6" s="50">
        <v>21.248471472456679</v>
      </c>
      <c r="D6" s="50">
        <v>18.0854183246778</v>
      </c>
    </row>
    <row r="7" spans="2:6">
      <c r="B7" s="30">
        <v>1911</v>
      </c>
      <c r="C7" s="50">
        <v>21.466304504509598</v>
      </c>
      <c r="D7" s="50">
        <v>19.129833000447871</v>
      </c>
    </row>
    <row r="8" spans="2:6">
      <c r="B8" s="30">
        <v>1921</v>
      </c>
      <c r="C8" s="50">
        <v>26.268435874182614</v>
      </c>
      <c r="D8" s="50">
        <v>21.610463789294357</v>
      </c>
    </row>
    <row r="9" spans="2:6">
      <c r="B9" s="30">
        <v>1931</v>
      </c>
      <c r="C9" s="50">
        <v>34.510302946308769</v>
      </c>
      <c r="D9" s="50">
        <v>24.626870770154216</v>
      </c>
    </row>
    <row r="10" spans="2:6">
      <c r="B10" s="30">
        <v>1936</v>
      </c>
      <c r="C10" s="50">
        <v>37.435279250098155</v>
      </c>
      <c r="D10" s="50">
        <v>24.276084370347093</v>
      </c>
    </row>
    <row r="11" spans="2:6">
      <c r="B11" s="30"/>
      <c r="C11" s="50"/>
      <c r="D11" s="50"/>
    </row>
    <row r="12" spans="2:6">
      <c r="B12" s="30">
        <v>1951</v>
      </c>
      <c r="C12" s="156">
        <v>62.631353447887072</v>
      </c>
      <c r="D12" s="50">
        <v>33.531266062719183</v>
      </c>
    </row>
    <row r="13" spans="2:6">
      <c r="B13" s="30">
        <v>1961</v>
      </c>
      <c r="C13" s="156">
        <v>82.608856320373675</v>
      </c>
      <c r="D13" s="50">
        <v>41.871290228037921</v>
      </c>
    </row>
    <row r="14" spans="2:6">
      <c r="B14" s="30">
        <v>1971</v>
      </c>
      <c r="C14" s="156">
        <v>83.669924437939898</v>
      </c>
      <c r="D14" s="50">
        <v>47.600159347126329</v>
      </c>
    </row>
    <row r="15" spans="2:6">
      <c r="B15" s="30">
        <v>1981</v>
      </c>
      <c r="C15" s="156">
        <v>121.09927688526344</v>
      </c>
      <c r="D15" s="50">
        <v>61.719691936105484</v>
      </c>
      <c r="F15" s="39" t="s">
        <v>3</v>
      </c>
    </row>
    <row r="16" spans="2:6">
      <c r="B16" s="30">
        <v>1991</v>
      </c>
      <c r="C16" s="156">
        <v>204.19761860444129</v>
      </c>
      <c r="D16" s="50">
        <v>96.572418060878178</v>
      </c>
      <c r="F16" s="17" t="s">
        <v>172</v>
      </c>
    </row>
    <row r="17" spans="2:6">
      <c r="B17" s="30">
        <v>2001</v>
      </c>
      <c r="C17" s="156">
        <v>241.63523448010764</v>
      </c>
      <c r="D17" s="50">
        <v>131.37888373522264</v>
      </c>
    </row>
    <row r="18" spans="2:6">
      <c r="B18" s="30">
        <v>2011</v>
      </c>
      <c r="C18" s="156">
        <v>238.35480838356466</v>
      </c>
      <c r="D18" s="50">
        <v>148.74979627177038</v>
      </c>
    </row>
    <row r="19" spans="2:6">
      <c r="B19" s="30">
        <v>2021</v>
      </c>
      <c r="C19" s="156">
        <v>267.1838777337569</v>
      </c>
      <c r="D19" s="50">
        <v>187.60732436602069</v>
      </c>
      <c r="F19" s="16"/>
    </row>
    <row r="20" spans="2:6">
      <c r="B20" s="30">
        <v>2024</v>
      </c>
      <c r="C20" s="156">
        <v>283.30560462502007</v>
      </c>
      <c r="D20" s="50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="99" zoomScaleNormal="99" workbookViewId="0"/>
  </sheetViews>
  <sheetFormatPr defaultRowHeight="14.4"/>
  <cols>
    <col min="1" max="1" width="3.109375" style="18" customWidth="1"/>
    <col min="2" max="2" width="14.44140625" style="20" customWidth="1"/>
    <col min="3" max="4" width="8.88671875" style="20"/>
  </cols>
  <sheetData>
    <row r="2" spans="2:6" ht="26.1" customHeight="1">
      <c r="B2" s="109" t="s">
        <v>16</v>
      </c>
      <c r="F2" s="10" t="s">
        <v>226</v>
      </c>
    </row>
    <row r="3" spans="2:6">
      <c r="B3" s="90"/>
      <c r="C3" s="90">
        <v>2025</v>
      </c>
      <c r="D3" s="90">
        <v>1974</v>
      </c>
      <c r="E3" s="7"/>
    </row>
    <row r="4" spans="2:6">
      <c r="B4" s="30" t="s">
        <v>17</v>
      </c>
      <c r="C4" s="34">
        <v>82.075000000000003</v>
      </c>
      <c r="D4" s="34">
        <v>71.314999999999998</v>
      </c>
      <c r="E4" s="7"/>
    </row>
    <row r="5" spans="2:6">
      <c r="B5" s="30" t="s">
        <v>18</v>
      </c>
      <c r="C5" s="34">
        <v>82.593999999999994</v>
      </c>
      <c r="D5" s="34">
        <v>73.768000000000001</v>
      </c>
      <c r="E5" s="7"/>
    </row>
    <row r="6" spans="2:6">
      <c r="B6" s="30" t="s">
        <v>19</v>
      </c>
      <c r="C6" s="34">
        <v>82.605999999999995</v>
      </c>
      <c r="D6" s="34">
        <v>73.165000000000006</v>
      </c>
      <c r="E6" s="7"/>
    </row>
    <row r="7" spans="2:6">
      <c r="B7" s="30" t="s">
        <v>20</v>
      </c>
      <c r="C7" s="34">
        <v>82.864999999999995</v>
      </c>
      <c r="D7" s="34">
        <v>73.873000000000005</v>
      </c>
      <c r="E7" s="7"/>
    </row>
    <row r="8" spans="2:6">
      <c r="B8" s="30" t="s">
        <v>21</v>
      </c>
      <c r="C8" s="34">
        <v>83.091999999999999</v>
      </c>
      <c r="D8" s="34">
        <v>73.375</v>
      </c>
      <c r="E8" s="7"/>
    </row>
    <row r="9" spans="2:6">
      <c r="B9" s="30" t="s">
        <v>22</v>
      </c>
      <c r="C9" s="34">
        <v>83.106999999999999</v>
      </c>
      <c r="D9" s="34">
        <v>73.777000000000001</v>
      </c>
      <c r="E9" s="7"/>
    </row>
    <row r="10" spans="2:6">
      <c r="B10" s="30" t="s">
        <v>23</v>
      </c>
      <c r="C10" s="34">
        <v>83.507000000000005</v>
      </c>
      <c r="D10" s="34">
        <v>73.149000000000001</v>
      </c>
      <c r="E10" s="7"/>
    </row>
    <row r="11" spans="2:6">
      <c r="B11" s="30" t="s">
        <v>24</v>
      </c>
      <c r="C11" s="34">
        <v>83.591999999999999</v>
      </c>
      <c r="D11" s="34">
        <v>71.960999999999999</v>
      </c>
      <c r="E11" s="7"/>
    </row>
    <row r="12" spans="2:6">
      <c r="B12" s="30" t="s">
        <v>25</v>
      </c>
      <c r="C12" s="34">
        <v>83.641000000000005</v>
      </c>
      <c r="D12" s="34">
        <v>73.552999999999997</v>
      </c>
      <c r="E12" s="7"/>
    </row>
    <row r="13" spans="2:6">
      <c r="B13" s="30" t="s">
        <v>26</v>
      </c>
      <c r="C13" s="34">
        <v>83.688999999999993</v>
      </c>
      <c r="D13" s="34">
        <v>72.671999999999997</v>
      </c>
      <c r="E13" s="7"/>
    </row>
    <row r="14" spans="2:6">
      <c r="B14" s="30" t="s">
        <v>27</v>
      </c>
      <c r="C14" s="34">
        <v>83.695999999999998</v>
      </c>
      <c r="D14" s="34">
        <v>73.768000000000001</v>
      </c>
      <c r="E14" s="7"/>
    </row>
    <row r="15" spans="2:6">
      <c r="B15" s="30" t="s">
        <v>28</v>
      </c>
      <c r="C15" s="34">
        <v>83.72</v>
      </c>
      <c r="D15" s="34">
        <v>71.960999999999999</v>
      </c>
      <c r="E15" s="7"/>
      <c r="F15" s="39" t="s">
        <v>29</v>
      </c>
    </row>
    <row r="16" spans="2:6">
      <c r="B16" s="30" t="s">
        <v>1</v>
      </c>
      <c r="C16" s="34">
        <v>83.741</v>
      </c>
      <c r="D16" s="34">
        <v>72.430999999999997</v>
      </c>
      <c r="E16" s="7"/>
      <c r="F16" s="17" t="s">
        <v>30</v>
      </c>
    </row>
    <row r="17" spans="2:5">
      <c r="B17" s="30" t="s">
        <v>31</v>
      </c>
      <c r="C17" s="34">
        <v>84.102000000000004</v>
      </c>
      <c r="D17" s="34">
        <v>74.335999999999999</v>
      </c>
      <c r="E17" s="7"/>
    </row>
    <row r="18" spans="2:5">
      <c r="B18" s="30" t="s">
        <v>32</v>
      </c>
      <c r="C18" s="34">
        <v>84.105000000000004</v>
      </c>
      <c r="D18" s="34">
        <v>71.858999999999995</v>
      </c>
      <c r="E18" s="7"/>
    </row>
    <row r="19" spans="2:5">
      <c r="B19" s="30" t="s">
        <v>33</v>
      </c>
      <c r="C19" s="34">
        <v>84.218999999999994</v>
      </c>
      <c r="D19" s="34">
        <v>73.224000000000004</v>
      </c>
      <c r="E19" s="7"/>
    </row>
    <row r="20" spans="2:5">
      <c r="B20" s="30" t="s">
        <v>34</v>
      </c>
      <c r="C20" s="34">
        <v>84.262</v>
      </c>
      <c r="D20" s="34">
        <v>71.712000000000003</v>
      </c>
      <c r="E20" s="7"/>
    </row>
    <row r="21" spans="2:5">
      <c r="B21" s="30" t="s">
        <v>35</v>
      </c>
      <c r="C21" s="34">
        <v>84.308999999999997</v>
      </c>
      <c r="D21" s="34">
        <v>74.197999999999993</v>
      </c>
      <c r="E21" s="7"/>
    </row>
    <row r="22" spans="2:5">
      <c r="B22" s="30" t="s">
        <v>36</v>
      </c>
      <c r="C22" s="34">
        <v>84.424000000000007</v>
      </c>
      <c r="D22" s="34">
        <v>72.384</v>
      </c>
      <c r="E22" s="7"/>
    </row>
    <row r="23" spans="2:5">
      <c r="B23" s="30" t="s">
        <v>37</v>
      </c>
      <c r="C23" s="34">
        <v>84.448999999999998</v>
      </c>
      <c r="D23" s="34">
        <v>74.316999999999993</v>
      </c>
      <c r="E23" s="7"/>
    </row>
    <row r="24" spans="2:5">
      <c r="B24" s="30" t="s">
        <v>38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K23" sqref="K23"/>
    </sheetView>
  </sheetViews>
  <sheetFormatPr defaultColWidth="8.88671875" defaultRowHeight="14.4"/>
  <cols>
    <col min="1" max="1" width="3.109375" style="24" customWidth="1"/>
    <col min="2" max="11" width="7.109375" style="24" customWidth="1"/>
    <col min="1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9" t="s">
        <v>39</v>
      </c>
    </row>
    <row r="3" spans="2:47">
      <c r="B3" s="60"/>
      <c r="C3" s="137">
        <v>1980</v>
      </c>
      <c r="D3" s="137">
        <v>1981</v>
      </c>
      <c r="E3" s="137">
        <v>1982</v>
      </c>
      <c r="F3" s="137">
        <v>1983</v>
      </c>
      <c r="G3" s="137">
        <v>1984</v>
      </c>
      <c r="H3" s="137">
        <v>1985</v>
      </c>
      <c r="I3" s="137">
        <v>1986</v>
      </c>
      <c r="J3" s="137">
        <v>1987</v>
      </c>
      <c r="K3" s="137">
        <v>1988</v>
      </c>
      <c r="L3" s="137">
        <v>1989</v>
      </c>
      <c r="M3" s="137">
        <v>1990</v>
      </c>
      <c r="N3" s="137">
        <v>1991</v>
      </c>
      <c r="O3" s="137">
        <v>1992</v>
      </c>
      <c r="P3" s="137">
        <v>1993</v>
      </c>
      <c r="Q3" s="137">
        <v>1994</v>
      </c>
      <c r="R3" s="137">
        <v>1995</v>
      </c>
      <c r="S3" s="137">
        <v>1996</v>
      </c>
      <c r="T3" s="137">
        <v>1997</v>
      </c>
      <c r="U3" s="137">
        <v>1998</v>
      </c>
      <c r="V3" s="137">
        <v>1999</v>
      </c>
      <c r="W3" s="137">
        <v>2000</v>
      </c>
      <c r="X3" s="137">
        <v>2001</v>
      </c>
      <c r="Y3" s="137">
        <v>2002</v>
      </c>
      <c r="Z3" s="137">
        <v>2003</v>
      </c>
      <c r="AA3" s="137">
        <v>2004</v>
      </c>
      <c r="AB3" s="137">
        <v>2005</v>
      </c>
      <c r="AC3" s="137">
        <v>2006</v>
      </c>
      <c r="AD3" s="137">
        <v>2007</v>
      </c>
      <c r="AE3" s="137">
        <v>2008</v>
      </c>
      <c r="AF3" s="137">
        <v>2009</v>
      </c>
      <c r="AG3" s="137">
        <v>2010</v>
      </c>
      <c r="AH3" s="137">
        <v>2011</v>
      </c>
      <c r="AI3" s="137">
        <v>2012</v>
      </c>
      <c r="AJ3" s="137">
        <v>2013</v>
      </c>
      <c r="AK3" s="137">
        <v>2014</v>
      </c>
      <c r="AL3" s="137">
        <v>2015</v>
      </c>
      <c r="AM3" s="137">
        <v>2016</v>
      </c>
      <c r="AN3" s="137">
        <v>2017</v>
      </c>
      <c r="AO3" s="137">
        <v>2018</v>
      </c>
      <c r="AP3" s="137">
        <v>2019</v>
      </c>
      <c r="AQ3" s="137">
        <v>2020</v>
      </c>
      <c r="AR3" s="137">
        <v>2021</v>
      </c>
      <c r="AS3" s="137">
        <v>2022</v>
      </c>
      <c r="AT3" s="137">
        <v>2023</v>
      </c>
      <c r="AU3" s="137">
        <v>2024</v>
      </c>
    </row>
    <row r="4" spans="2:47">
      <c r="B4" s="60" t="s">
        <v>2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1</v>
      </c>
      <c r="C5" s="61">
        <v>100</v>
      </c>
      <c r="D5" s="61">
        <v>99.246017567729112</v>
      </c>
      <c r="E5" s="61">
        <v>97.627465634907438</v>
      </c>
      <c r="F5" s="61">
        <v>97.477042683923926</v>
      </c>
      <c r="G5" s="61">
        <v>101.35090280064303</v>
      </c>
      <c r="H5" s="61">
        <v>104.99134824277654</v>
      </c>
      <c r="I5" s="61">
        <v>104.62763565420894</v>
      </c>
      <c r="J5" s="61">
        <v>104.53094990652714</v>
      </c>
      <c r="K5" s="61">
        <v>106.31714606912549</v>
      </c>
      <c r="L5" s="61">
        <v>110.29848099418543</v>
      </c>
      <c r="M5" s="61">
        <v>112.56748320216249</v>
      </c>
      <c r="N5" s="61">
        <v>114.11590704417553</v>
      </c>
      <c r="O5" s="61">
        <v>111.95811419577124</v>
      </c>
      <c r="P5" s="61">
        <v>109.03388987533953</v>
      </c>
      <c r="Q5" s="61">
        <v>110.19909798133887</v>
      </c>
      <c r="R5" s="61">
        <v>112.48218430044876</v>
      </c>
      <c r="S5" s="61">
        <v>113.55591884124043</v>
      </c>
      <c r="T5" s="61">
        <v>115.59062541727447</v>
      </c>
      <c r="U5" s="61">
        <v>116.76149874296691</v>
      </c>
      <c r="V5" s="61">
        <v>118.7635992933</v>
      </c>
      <c r="W5" s="61">
        <v>124.7719388209056</v>
      </c>
      <c r="X5" s="61">
        <v>127.91796743958099</v>
      </c>
      <c r="Y5" s="61">
        <v>124.77873174292664</v>
      </c>
      <c r="Z5" s="61">
        <v>125.28276655688744</v>
      </c>
      <c r="AA5" s="61">
        <v>126.0417623773711</v>
      </c>
      <c r="AB5" s="61">
        <v>127.0260567782191</v>
      </c>
      <c r="AC5" s="61">
        <v>127.37657155450451</v>
      </c>
      <c r="AD5" s="61">
        <v>130.27692282675247</v>
      </c>
      <c r="AE5" s="61">
        <v>129.89221700962784</v>
      </c>
      <c r="AF5" s="61">
        <v>121.46627653473585</v>
      </c>
      <c r="AG5" s="61">
        <v>120.26777865949121</v>
      </c>
      <c r="AH5" s="61">
        <v>120.8444977390771</v>
      </c>
      <c r="AI5" s="61">
        <v>116.44223140797824</v>
      </c>
      <c r="AJ5" s="61">
        <v>112.6744239936441</v>
      </c>
      <c r="AK5" s="61">
        <v>113.34896115033288</v>
      </c>
      <c r="AL5" s="61">
        <v>113.18525172962592</v>
      </c>
      <c r="AM5" s="61">
        <v>113.69630589634181</v>
      </c>
      <c r="AN5" s="61">
        <v>115.19006944876745</v>
      </c>
      <c r="AO5" s="61">
        <v>114.33959561173384</v>
      </c>
      <c r="AP5" s="61">
        <v>114.46549109985702</v>
      </c>
      <c r="AQ5" s="61">
        <v>101.80235229897731</v>
      </c>
      <c r="AR5" s="61">
        <v>109.90359110126387</v>
      </c>
      <c r="AS5" s="61">
        <v>113.79684114225314</v>
      </c>
      <c r="AT5" s="61">
        <v>118.43912405142856</v>
      </c>
      <c r="AU5" s="61">
        <v>117.28070441610802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8" spans="2:47" ht="27.6" customHeight="1">
      <c r="B8" s="91"/>
      <c r="C8" s="218" t="s">
        <v>40</v>
      </c>
      <c r="D8" s="219"/>
      <c r="E8" s="220"/>
      <c r="F8" s="91"/>
      <c r="G8" s="91"/>
    </row>
    <row r="9" spans="2:47" ht="31.35" customHeight="1">
      <c r="B9" s="91"/>
      <c r="C9" s="60" t="s">
        <v>41</v>
      </c>
      <c r="D9" s="218" t="s">
        <v>42</v>
      </c>
      <c r="E9" s="220"/>
      <c r="F9" s="91"/>
      <c r="G9" s="157" t="s">
        <v>219</v>
      </c>
    </row>
    <row r="10" spans="2:47" ht="14.4" customHeight="1">
      <c r="B10" s="91"/>
      <c r="C10" s="60"/>
      <c r="D10" s="60">
        <v>1980</v>
      </c>
      <c r="E10" s="60">
        <v>2024</v>
      </c>
      <c r="F10" s="91"/>
      <c r="G10" s="91"/>
    </row>
    <row r="11" spans="2:47">
      <c r="B11" s="91"/>
      <c r="C11" s="60" t="s">
        <v>43</v>
      </c>
      <c r="D11" s="62">
        <v>149.30472193287761</v>
      </c>
      <c r="E11" s="62">
        <v>141.98482437738528</v>
      </c>
      <c r="F11" s="91"/>
      <c r="G11" s="91"/>
    </row>
    <row r="12" spans="2:47">
      <c r="B12" s="91"/>
      <c r="C12" s="60" t="s">
        <v>44</v>
      </c>
      <c r="D12" s="62">
        <v>125.11263399392858</v>
      </c>
      <c r="E12" s="62">
        <v>134.90758328398252</v>
      </c>
      <c r="F12" s="91"/>
      <c r="G12" s="91"/>
    </row>
    <row r="13" spans="2:47">
      <c r="B13" s="91"/>
      <c r="C13" s="60" t="s">
        <v>45</v>
      </c>
      <c r="D13" s="62">
        <v>176.41712211270649</v>
      </c>
      <c r="E13" s="62">
        <v>125.20784005248231</v>
      </c>
      <c r="F13" s="91"/>
      <c r="G13" s="91"/>
    </row>
    <row r="14" spans="2:47">
      <c r="B14" s="91"/>
      <c r="C14" s="60" t="s">
        <v>46</v>
      </c>
      <c r="D14" s="62">
        <v>117.76698066075613</v>
      </c>
      <c r="E14" s="62">
        <v>119.32844715878876</v>
      </c>
      <c r="F14" s="91"/>
      <c r="G14" s="91"/>
    </row>
    <row r="15" spans="2:47">
      <c r="B15" s="91"/>
      <c r="C15" s="60" t="s">
        <v>47</v>
      </c>
      <c r="D15" s="62">
        <v>119.57578601462022</v>
      </c>
      <c r="E15" s="62">
        <v>116.20036217513344</v>
      </c>
      <c r="F15" s="91"/>
      <c r="G15" s="91"/>
    </row>
    <row r="16" spans="2:47">
      <c r="B16" s="91"/>
      <c r="C16" s="60" t="s">
        <v>48</v>
      </c>
      <c r="D16" s="62">
        <v>105.36763735270354</v>
      </c>
      <c r="E16" s="62">
        <v>110.77096122556608</v>
      </c>
      <c r="F16" s="91"/>
      <c r="G16" s="91"/>
    </row>
    <row r="17" spans="2:7">
      <c r="B17" s="91"/>
      <c r="C17" s="60" t="s">
        <v>49</v>
      </c>
      <c r="D17" s="62">
        <v>106.41060243182538</v>
      </c>
      <c r="E17" s="62">
        <v>105.41430990041205</v>
      </c>
      <c r="F17" s="91"/>
      <c r="G17" s="91"/>
    </row>
    <row r="18" spans="2:7">
      <c r="B18" s="91"/>
      <c r="C18" s="60" t="s">
        <v>50</v>
      </c>
      <c r="D18" s="62">
        <v>114.53652846875787</v>
      </c>
      <c r="E18" s="62">
        <v>104.33265241498937</v>
      </c>
      <c r="F18" s="91"/>
      <c r="G18" s="91"/>
    </row>
    <row r="19" spans="2:7">
      <c r="C19" s="60" t="s">
        <v>51</v>
      </c>
      <c r="D19" s="62">
        <v>107.67930233357623</v>
      </c>
      <c r="E19" s="62">
        <v>103.66931924729887</v>
      </c>
      <c r="F19" s="88"/>
      <c r="G19" s="88"/>
    </row>
    <row r="20" spans="2:7">
      <c r="C20" s="60" t="s">
        <v>52</v>
      </c>
      <c r="D20" s="62">
        <v>95.675189555475498</v>
      </c>
      <c r="E20" s="62">
        <v>103.52576446342682</v>
      </c>
      <c r="F20" s="88"/>
      <c r="G20" s="88"/>
    </row>
    <row r="21" spans="2:7">
      <c r="C21" s="60" t="s">
        <v>53</v>
      </c>
      <c r="D21" s="62">
        <v>92.316300807073929</v>
      </c>
      <c r="E21" s="62">
        <v>91.440265673653442</v>
      </c>
      <c r="F21" s="88"/>
      <c r="G21" s="88"/>
    </row>
    <row r="22" spans="2:7">
      <c r="C22" s="60" t="s">
        <v>54</v>
      </c>
      <c r="D22" s="62">
        <v>103.32698646976564</v>
      </c>
      <c r="E22" s="62">
        <v>86.88484107136064</v>
      </c>
      <c r="F22" s="88"/>
      <c r="G22" s="39" t="s">
        <v>55</v>
      </c>
    </row>
    <row r="23" spans="2:7">
      <c r="C23" s="60" t="s">
        <v>56</v>
      </c>
      <c r="D23" s="62">
        <v>88.078630084804459</v>
      </c>
      <c r="E23" s="62">
        <v>86.135597505812513</v>
      </c>
      <c r="F23" s="88"/>
      <c r="G23" s="17" t="s">
        <v>235</v>
      </c>
    </row>
    <row r="24" spans="2:7">
      <c r="C24" s="60" t="s">
        <v>57</v>
      </c>
      <c r="D24" s="62">
        <v>77.918558223729562</v>
      </c>
      <c r="E24" s="62">
        <v>75.494933010993435</v>
      </c>
      <c r="F24" s="88"/>
    </row>
    <row r="25" spans="2:7">
      <c r="C25" s="60" t="s">
        <v>58</v>
      </c>
      <c r="D25" s="62">
        <v>81.663094846308198</v>
      </c>
      <c r="E25" s="62">
        <v>74.022457775165194</v>
      </c>
      <c r="F25" s="88"/>
      <c r="G25" s="88"/>
    </row>
    <row r="26" spans="2:7">
      <c r="C26" s="60" t="s">
        <v>59</v>
      </c>
      <c r="D26" s="62">
        <v>60.875797363006953</v>
      </c>
      <c r="E26" s="62">
        <v>73.455096819518843</v>
      </c>
      <c r="F26" s="88"/>
      <c r="G26" s="88"/>
    </row>
    <row r="27" spans="2:7">
      <c r="C27" s="60" t="s">
        <v>60</v>
      </c>
      <c r="D27" s="62">
        <v>75.21308615093551</v>
      </c>
      <c r="E27" s="62">
        <v>66.522545366014867</v>
      </c>
      <c r="F27" s="88"/>
      <c r="G27" s="88"/>
    </row>
    <row r="28" spans="2:7">
      <c r="C28" s="60" t="s">
        <v>61</v>
      </c>
      <c r="D28" s="62">
        <v>69.537312853130985</v>
      </c>
      <c r="E28" s="62">
        <v>65.115379694945489</v>
      </c>
      <c r="F28" s="88"/>
      <c r="G28" s="88"/>
    </row>
    <row r="29" spans="2:7">
      <c r="C29" s="60" t="s">
        <v>62</v>
      </c>
      <c r="D29" s="62">
        <v>75.759749257013283</v>
      </c>
      <c r="E29" s="62">
        <v>63.230149361285825</v>
      </c>
      <c r="F29" s="88"/>
      <c r="G29" s="88"/>
    </row>
    <row r="30" spans="2:7">
      <c r="C30" s="60" t="s">
        <v>63</v>
      </c>
      <c r="D30" s="62">
        <v>58.622669689557441</v>
      </c>
      <c r="E30" s="62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J15" sqref="J15"/>
    </sheetView>
  </sheetViews>
  <sheetFormatPr defaultRowHeight="14.4"/>
  <cols>
    <col min="1" max="1" width="3.109375" style="18" customWidth="1"/>
    <col min="2" max="8" width="8.109375" style="20" customWidth="1"/>
    <col min="19" max="19" width="8.88671875" customWidth="1"/>
  </cols>
  <sheetData>
    <row r="1" spans="2:10" ht="12" customHeight="1"/>
    <row r="2" spans="2:10">
      <c r="J2" s="56" t="s">
        <v>220</v>
      </c>
    </row>
    <row r="3" spans="2:10" ht="36">
      <c r="B3" s="30"/>
      <c r="C3" s="30"/>
      <c r="D3" s="21" t="s">
        <v>112</v>
      </c>
      <c r="E3" s="21" t="s">
        <v>113</v>
      </c>
      <c r="F3" s="21" t="s">
        <v>64</v>
      </c>
      <c r="G3" s="21" t="s">
        <v>65</v>
      </c>
      <c r="H3" s="21" t="s">
        <v>66</v>
      </c>
    </row>
    <row r="4" spans="2:10">
      <c r="B4" s="30">
        <v>1951</v>
      </c>
      <c r="C4" s="30" t="s">
        <v>1</v>
      </c>
      <c r="D4" s="34">
        <v>4.1866849691146193</v>
      </c>
      <c r="E4" s="34">
        <v>79</v>
      </c>
      <c r="F4" s="34">
        <v>10.1</v>
      </c>
      <c r="G4" s="34">
        <v>5.2848318462594372</v>
      </c>
      <c r="H4" s="34">
        <v>1.4413177762525737</v>
      </c>
    </row>
    <row r="5" spans="2:10">
      <c r="B5" s="30"/>
      <c r="C5" s="30" t="s">
        <v>2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0" t="s">
        <v>67</v>
      </c>
      <c r="C6" s="30"/>
      <c r="D6" s="30"/>
      <c r="E6" s="30"/>
      <c r="F6" s="34"/>
      <c r="G6" s="34"/>
      <c r="H6" s="34"/>
    </row>
    <row r="7" spans="2:10">
      <c r="B7" s="30">
        <v>2024</v>
      </c>
      <c r="C7" s="30" t="s">
        <v>1</v>
      </c>
      <c r="D7" s="34">
        <v>0.28050490883590462</v>
      </c>
      <c r="E7" s="34">
        <v>14.586255259467041</v>
      </c>
      <c r="F7" s="34">
        <v>27.279102384291726</v>
      </c>
      <c r="G7" s="34">
        <v>40.182328190743341</v>
      </c>
      <c r="H7" s="34">
        <v>17.671809256661991</v>
      </c>
    </row>
    <row r="8" spans="2:10">
      <c r="B8" s="30"/>
      <c r="C8" s="30" t="s">
        <v>2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8"/>
    </row>
    <row r="11" spans="2:10">
      <c r="C11" s="130"/>
      <c r="E11" s="58"/>
    </row>
    <row r="13" spans="2:10">
      <c r="J13" s="39" t="s">
        <v>3</v>
      </c>
    </row>
    <row r="14" spans="2:10">
      <c r="J14" s="17" t="s">
        <v>236</v>
      </c>
    </row>
    <row r="17" spans="4:9">
      <c r="D17" s="134"/>
      <c r="E17" s="135"/>
      <c r="F17" s="134"/>
      <c r="G17" s="134"/>
      <c r="H17" s="134"/>
      <c r="I17" s="134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="112" zoomScaleNormal="112" workbookViewId="0"/>
  </sheetViews>
  <sheetFormatPr defaultColWidth="9" defaultRowHeight="12"/>
  <cols>
    <col min="1" max="1" width="3.109375" style="20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6" t="s">
        <v>237</v>
      </c>
    </row>
    <row r="3" spans="2:11">
      <c r="B3" s="92"/>
      <c r="C3" s="92"/>
      <c r="D3" s="93" t="s">
        <v>68</v>
      </c>
      <c r="E3" s="93" t="s">
        <v>69</v>
      </c>
      <c r="F3" s="93"/>
      <c r="G3" s="93"/>
      <c r="H3" s="93" t="s">
        <v>70</v>
      </c>
    </row>
    <row r="4" spans="2:11">
      <c r="B4" s="92">
        <v>1977</v>
      </c>
      <c r="C4" s="92" t="s">
        <v>1</v>
      </c>
      <c r="D4" s="92">
        <v>75.400000000000006</v>
      </c>
      <c r="E4" s="92">
        <v>29.6</v>
      </c>
      <c r="F4" s="92"/>
      <c r="G4" s="92"/>
      <c r="H4" s="92">
        <v>51.8</v>
      </c>
      <c r="I4" s="195">
        <f>+H4-H5</f>
        <v>-2</v>
      </c>
    </row>
    <row r="5" spans="2:11">
      <c r="B5" s="92"/>
      <c r="C5" s="92" t="s">
        <v>2</v>
      </c>
      <c r="D5" s="92">
        <v>74.599999999999994</v>
      </c>
      <c r="E5" s="94">
        <v>33.5</v>
      </c>
      <c r="F5" s="92"/>
      <c r="G5" s="92"/>
      <c r="H5" s="92">
        <v>53.8</v>
      </c>
    </row>
    <row r="6" spans="2:11">
      <c r="B6" s="92" t="s">
        <v>67</v>
      </c>
      <c r="C6" s="92"/>
      <c r="D6" s="92"/>
      <c r="E6" s="92"/>
      <c r="F6" s="92"/>
      <c r="G6" s="92"/>
      <c r="H6" s="92"/>
    </row>
    <row r="7" spans="2:11">
      <c r="B7" s="92">
        <v>2025</v>
      </c>
      <c r="C7" s="92" t="s">
        <v>1</v>
      </c>
      <c r="D7" s="92">
        <v>75.400000000000006</v>
      </c>
      <c r="E7" s="131">
        <v>62</v>
      </c>
      <c r="F7" s="92"/>
      <c r="G7" s="92"/>
      <c r="H7" s="92">
        <v>68.8</v>
      </c>
      <c r="I7" s="3">
        <f>+H7-H8</f>
        <v>6.2999999999999972</v>
      </c>
    </row>
    <row r="8" spans="2:11">
      <c r="B8" s="92"/>
      <c r="C8" s="92" t="s">
        <v>2</v>
      </c>
      <c r="D8" s="92">
        <v>71.2</v>
      </c>
      <c r="E8" s="94">
        <v>53.8</v>
      </c>
      <c r="F8" s="92"/>
      <c r="G8" s="92"/>
      <c r="H8" s="92">
        <v>62.5</v>
      </c>
    </row>
    <row r="10" spans="2:11">
      <c r="I10" s="3">
        <f>+H7-H4</f>
        <v>17</v>
      </c>
    </row>
    <row r="18" spans="11:11">
      <c r="K18" s="39" t="s">
        <v>71</v>
      </c>
    </row>
    <row r="19" spans="11:11">
      <c r="K19" s="1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A4" zoomScaleNormal="100" workbookViewId="0"/>
  </sheetViews>
  <sheetFormatPr defaultRowHeight="14.4"/>
  <cols>
    <col min="1" max="1" width="3.109375" style="18" customWidth="1"/>
    <col min="2" max="2" width="6.44140625" style="20" customWidth="1"/>
    <col min="3" max="6" width="7.44140625" style="20" customWidth="1"/>
    <col min="7" max="7" width="4.44140625" customWidth="1"/>
    <col min="8" max="8" width="4.44140625" style="20" bestFit="1" customWidth="1"/>
    <col min="9" max="10" width="6.88671875" style="20" customWidth="1"/>
    <col min="11" max="11" width="7.44140625" style="20" customWidth="1"/>
  </cols>
  <sheetData>
    <row r="2" spans="2:29" ht="24">
      <c r="B2" s="30"/>
      <c r="C2" s="21" t="s">
        <v>72</v>
      </c>
      <c r="D2" s="21" t="s">
        <v>73</v>
      </c>
      <c r="E2" s="21" t="s">
        <v>74</v>
      </c>
      <c r="F2" s="21" t="s">
        <v>75</v>
      </c>
      <c r="G2" s="2"/>
      <c r="H2" s="21" t="s">
        <v>76</v>
      </c>
      <c r="I2" s="21" t="s">
        <v>77</v>
      </c>
      <c r="J2" s="21" t="s">
        <v>78</v>
      </c>
      <c r="L2" s="56" t="s">
        <v>189</v>
      </c>
    </row>
    <row r="3" spans="2:29">
      <c r="B3" s="64">
        <v>1861</v>
      </c>
      <c r="C3" s="193">
        <v>62.4</v>
      </c>
      <c r="D3" s="193">
        <v>69.7</v>
      </c>
      <c r="E3" s="193">
        <v>18.8</v>
      </c>
      <c r="F3" s="193">
        <v>18.100000000000001</v>
      </c>
      <c r="H3" s="64">
        <v>1861</v>
      </c>
      <c r="I3" s="193">
        <v>18.8</v>
      </c>
      <c r="J3" s="193">
        <v>12.2</v>
      </c>
    </row>
    <row r="4" spans="2:29">
      <c r="B4" s="65">
        <v>1871</v>
      </c>
      <c r="C4" s="193">
        <v>59</v>
      </c>
      <c r="D4" s="193">
        <v>67.5</v>
      </c>
      <c r="E4" s="193">
        <v>20.5</v>
      </c>
      <c r="F4" s="193">
        <v>19.2</v>
      </c>
      <c r="H4" s="65">
        <v>1871</v>
      </c>
      <c r="I4" s="193">
        <v>20.5</v>
      </c>
      <c r="J4" s="193">
        <v>13.3</v>
      </c>
    </row>
    <row r="5" spans="2:29">
      <c r="B5" s="65">
        <v>1881</v>
      </c>
      <c r="C5" s="193">
        <v>54</v>
      </c>
      <c r="D5" s="193">
        <v>65.400000000000006</v>
      </c>
      <c r="E5" s="193">
        <v>23.2</v>
      </c>
      <c r="F5" s="193">
        <v>20.2</v>
      </c>
      <c r="H5" s="65">
        <v>1881</v>
      </c>
      <c r="I5" s="193">
        <v>22.8</v>
      </c>
      <c r="J5" s="193">
        <v>14.4</v>
      </c>
    </row>
    <row r="6" spans="2:29">
      <c r="B6" s="65">
        <v>1891</v>
      </c>
      <c r="C6" s="194"/>
      <c r="D6" s="193"/>
      <c r="E6" s="193"/>
      <c r="F6" s="193"/>
      <c r="H6" s="65">
        <v>1891</v>
      </c>
      <c r="I6" s="193"/>
      <c r="J6" s="193"/>
    </row>
    <row r="7" spans="2:29">
      <c r="B7" s="65">
        <v>1901</v>
      </c>
      <c r="C7" s="193">
        <v>45.4</v>
      </c>
      <c r="D7" s="193">
        <v>61.7</v>
      </c>
      <c r="E7" s="193">
        <v>28.2</v>
      </c>
      <c r="F7" s="193">
        <v>22.3</v>
      </c>
      <c r="H7" s="65">
        <v>1901</v>
      </c>
      <c r="I7" s="193">
        <v>26.4</v>
      </c>
      <c r="J7" s="193">
        <v>16</v>
      </c>
    </row>
    <row r="8" spans="2:29">
      <c r="B8" s="65">
        <v>1911</v>
      </c>
      <c r="C8" s="193">
        <v>39.200000000000003</v>
      </c>
      <c r="D8" s="193">
        <v>58.4</v>
      </c>
      <c r="E8" s="193">
        <v>30.9</v>
      </c>
      <c r="F8" s="193">
        <v>23.7</v>
      </c>
      <c r="H8" s="65">
        <v>1911</v>
      </c>
      <c r="I8" s="193">
        <v>29.9</v>
      </c>
      <c r="J8" s="193">
        <v>17.899999999999999</v>
      </c>
    </row>
    <row r="9" spans="2:29">
      <c r="B9" s="65">
        <v>1921</v>
      </c>
      <c r="C9" s="193">
        <v>34.299999999999997</v>
      </c>
      <c r="D9" s="193">
        <v>55.7</v>
      </c>
      <c r="E9" s="193">
        <v>31.2</v>
      </c>
      <c r="F9" s="193">
        <v>24.8</v>
      </c>
      <c r="H9" s="65">
        <v>1921</v>
      </c>
      <c r="I9" s="193">
        <v>34.5</v>
      </c>
      <c r="J9" s="193">
        <v>19.5</v>
      </c>
    </row>
    <row r="10" spans="2:29">
      <c r="B10" s="65">
        <v>1931</v>
      </c>
      <c r="C10" s="193">
        <v>29.6</v>
      </c>
      <c r="D10" s="193">
        <v>51.7</v>
      </c>
      <c r="E10" s="193">
        <v>33.4</v>
      </c>
      <c r="F10" s="193">
        <v>26.3</v>
      </c>
      <c r="H10" s="65">
        <v>1931</v>
      </c>
      <c r="I10" s="193">
        <v>37</v>
      </c>
      <c r="J10" s="193">
        <v>22</v>
      </c>
    </row>
    <row r="11" spans="2:29">
      <c r="B11" s="65">
        <v>1936</v>
      </c>
      <c r="C11" s="193">
        <v>26.4</v>
      </c>
      <c r="D11" s="193">
        <v>49.4</v>
      </c>
      <c r="E11" s="193">
        <v>35</v>
      </c>
      <c r="F11" s="193">
        <v>27.3</v>
      </c>
      <c r="H11" s="65">
        <v>1936</v>
      </c>
      <c r="I11" s="193">
        <v>38.6</v>
      </c>
      <c r="J11" s="193">
        <v>23.3</v>
      </c>
    </row>
    <row r="12" spans="2:29">
      <c r="B12" s="65">
        <v>1941</v>
      </c>
      <c r="C12" s="193"/>
      <c r="D12" s="193"/>
      <c r="E12" s="193"/>
      <c r="F12" s="193"/>
      <c r="H12" s="65">
        <v>1941</v>
      </c>
      <c r="I12" s="193"/>
      <c r="J12" s="19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193">
        <v>17.899999999999999</v>
      </c>
      <c r="D13" s="193">
        <v>42.2</v>
      </c>
      <c r="E13" s="193">
        <v>39</v>
      </c>
      <c r="F13" s="193">
        <v>32.1</v>
      </c>
      <c r="H13" s="65">
        <v>1951</v>
      </c>
      <c r="I13" s="193">
        <v>43.1</v>
      </c>
      <c r="J13" s="19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193">
        <v>12.4</v>
      </c>
      <c r="D14" s="193">
        <v>29</v>
      </c>
      <c r="E14" s="193">
        <v>41.2</v>
      </c>
      <c r="F14" s="193">
        <v>40.4</v>
      </c>
      <c r="H14" s="65">
        <v>1961</v>
      </c>
      <c r="I14" s="193">
        <v>46.4</v>
      </c>
      <c r="J14" s="19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193">
        <v>7.5</v>
      </c>
      <c r="D15" s="193">
        <v>17.2</v>
      </c>
      <c r="E15" s="193">
        <v>38.4</v>
      </c>
      <c r="F15" s="193">
        <v>44.3</v>
      </c>
      <c r="H15" s="65">
        <v>1971</v>
      </c>
      <c r="I15" s="193">
        <v>54.1</v>
      </c>
      <c r="J15" s="193">
        <v>38.4</v>
      </c>
    </row>
    <row r="16" spans="2:29">
      <c r="B16" s="65">
        <v>1981</v>
      </c>
      <c r="C16" s="193">
        <v>5.0999999999999996</v>
      </c>
      <c r="D16" s="193">
        <v>11.1</v>
      </c>
      <c r="E16" s="193">
        <v>31.5</v>
      </c>
      <c r="F16" s="193">
        <v>39.5</v>
      </c>
      <c r="H16" s="65">
        <v>1981</v>
      </c>
      <c r="I16" s="193">
        <v>63.4</v>
      </c>
      <c r="J16" s="193">
        <v>49.4</v>
      </c>
      <c r="L16" s="17" t="s">
        <v>173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193">
        <v>4</v>
      </c>
      <c r="D17" s="193">
        <v>7.6</v>
      </c>
      <c r="E17" s="193">
        <v>26.4</v>
      </c>
      <c r="F17" s="193">
        <v>35.6</v>
      </c>
      <c r="H17" s="65">
        <v>1991</v>
      </c>
      <c r="I17" s="193">
        <v>69.599999999999994</v>
      </c>
      <c r="J17" s="193">
        <v>56.7</v>
      </c>
      <c r="L17" s="17" t="s">
        <v>174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193">
        <v>3.4</v>
      </c>
      <c r="D18" s="193">
        <v>5.5</v>
      </c>
      <c r="E18" s="193">
        <v>24.2</v>
      </c>
      <c r="F18" s="193">
        <v>33.5</v>
      </c>
      <c r="H18" s="65">
        <v>2001</v>
      </c>
      <c r="I18" s="193">
        <v>72.3</v>
      </c>
      <c r="J18" s="19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193">
        <v>3</v>
      </c>
      <c r="D19" s="193">
        <v>5.5</v>
      </c>
      <c r="E19" s="193">
        <v>20.5</v>
      </c>
      <c r="F19" s="193">
        <v>27.1</v>
      </c>
      <c r="H19" s="65">
        <v>2011</v>
      </c>
      <c r="I19" s="193">
        <v>76.5</v>
      </c>
      <c r="J19" s="193">
        <v>67.400000000000006</v>
      </c>
    </row>
    <row r="20" spans="2:29">
      <c r="B20" s="65">
        <v>2021</v>
      </c>
      <c r="C20" s="193">
        <v>2.2000000000000002</v>
      </c>
      <c r="D20" s="193">
        <v>3.6</v>
      </c>
      <c r="E20" s="193">
        <v>19.7</v>
      </c>
      <c r="F20" s="193">
        <v>24.2</v>
      </c>
      <c r="H20" s="65">
        <v>2021</v>
      </c>
      <c r="I20" s="193">
        <v>78</v>
      </c>
      <c r="J20" s="193">
        <v>72.2</v>
      </c>
    </row>
    <row r="21" spans="2:29">
      <c r="B21" s="65">
        <v>2024</v>
      </c>
      <c r="C21" s="193">
        <v>2.2179991465502322</v>
      </c>
      <c r="D21" s="193">
        <v>3.4351130984197469</v>
      </c>
      <c r="E21" s="193">
        <v>20.418163243426378</v>
      </c>
      <c r="F21" s="193">
        <v>24.373506933770937</v>
      </c>
      <c r="H21" s="65">
        <v>2024</v>
      </c>
      <c r="I21" s="193">
        <v>77.263837610023387</v>
      </c>
      <c r="J21" s="193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N22" sqref="N22"/>
    </sheetView>
  </sheetViews>
  <sheetFormatPr defaultColWidth="8.88671875" defaultRowHeight="13.2"/>
  <cols>
    <col min="1" max="1" width="3.109375" style="18" customWidth="1"/>
    <col min="2" max="3" width="7.88671875" style="68" customWidth="1"/>
    <col min="4" max="4" width="8.109375" style="68" bestFit="1" customWidth="1"/>
    <col min="5" max="5" width="3.44140625" style="68" customWidth="1"/>
    <col min="6" max="8" width="7.5546875" style="68" customWidth="1"/>
    <col min="9" max="9" width="3.88671875" style="68" customWidth="1"/>
    <col min="10" max="12" width="5.88671875" style="79" customWidth="1"/>
    <col min="13" max="16384" width="8.88671875" style="4"/>
  </cols>
  <sheetData>
    <row r="1" spans="1:14" s="6" customFormat="1" ht="24.6" customHeight="1">
      <c r="A1" s="1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6.1" customHeight="1">
      <c r="A2" s="18"/>
      <c r="B2" s="221" t="s">
        <v>79</v>
      </c>
      <c r="C2" s="221"/>
      <c r="D2" s="221"/>
      <c r="E2" s="68"/>
      <c r="F2" s="222" t="s">
        <v>80</v>
      </c>
      <c r="G2" s="222"/>
      <c r="H2" s="222"/>
      <c r="I2" s="68"/>
      <c r="J2" s="222" t="s">
        <v>81</v>
      </c>
      <c r="K2" s="222"/>
      <c r="L2" s="222"/>
      <c r="M2" s="11"/>
      <c r="N2" s="56" t="s">
        <v>238</v>
      </c>
    </row>
    <row r="3" spans="1:14" s="6" customFormat="1" ht="6" customHeight="1">
      <c r="A3" s="1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8"/>
      <c r="B4" s="69" t="s">
        <v>76</v>
      </c>
      <c r="C4" s="57" t="s">
        <v>1</v>
      </c>
      <c r="D4" s="57" t="s">
        <v>2</v>
      </c>
      <c r="E4" s="70"/>
      <c r="F4" s="69" t="s">
        <v>76</v>
      </c>
      <c r="G4" s="57" t="s">
        <v>1</v>
      </c>
      <c r="H4" s="57" t="s">
        <v>2</v>
      </c>
      <c r="I4" s="68"/>
      <c r="J4" s="69" t="s">
        <v>76</v>
      </c>
      <c r="K4" s="69" t="s">
        <v>1</v>
      </c>
      <c r="L4" s="69" t="s">
        <v>2</v>
      </c>
      <c r="M4" s="11"/>
    </row>
    <row r="5" spans="1:14" s="6" customFormat="1" ht="18" customHeight="1">
      <c r="A5" s="18"/>
      <c r="B5" s="30">
        <v>1961</v>
      </c>
      <c r="C5" s="71">
        <v>111922</v>
      </c>
      <c r="D5" s="71">
        <v>4294004</v>
      </c>
      <c r="E5" s="72"/>
      <c r="F5" s="73">
        <v>1961</v>
      </c>
      <c r="G5" s="71">
        <v>1735.3489999999999</v>
      </c>
      <c r="H5" s="71">
        <v>50623.569000000003</v>
      </c>
      <c r="I5" s="68"/>
      <c r="J5" s="74">
        <v>1961</v>
      </c>
      <c r="K5" s="75">
        <f>C5/G5</f>
        <v>64.495383925654153</v>
      </c>
      <c r="L5" s="75">
        <f>D5/H5</f>
        <v>84.82222974045942</v>
      </c>
      <c r="M5" s="11"/>
    </row>
    <row r="6" spans="1:14" s="6" customFormat="1" ht="12.75" customHeight="1">
      <c r="A6" s="18"/>
      <c r="B6" s="30">
        <v>1970</v>
      </c>
      <c r="C6" s="71">
        <v>91371</v>
      </c>
      <c r="D6" s="71">
        <v>3607298</v>
      </c>
      <c r="E6" s="72"/>
      <c r="F6" s="73">
        <v>1971</v>
      </c>
      <c r="G6" s="71">
        <v>1853.578</v>
      </c>
      <c r="H6" s="71">
        <v>54136.546999999999</v>
      </c>
      <c r="I6" s="68"/>
      <c r="J6" s="74">
        <v>1970</v>
      </c>
      <c r="K6" s="75">
        <f t="shared" ref="K6:K11" si="0">C6/G6</f>
        <v>49.29439171159779</v>
      </c>
      <c r="L6" s="75">
        <f t="shared" ref="L6:L11" si="1">D6/H6</f>
        <v>66.633322587050117</v>
      </c>
      <c r="M6" s="11"/>
    </row>
    <row r="7" spans="1:14" s="6" customFormat="1" ht="12.75" customHeight="1">
      <c r="A7" s="18"/>
      <c r="B7" s="30">
        <v>1982</v>
      </c>
      <c r="C7" s="71">
        <v>80186</v>
      </c>
      <c r="D7" s="71">
        <v>3269170</v>
      </c>
      <c r="E7" s="72"/>
      <c r="F7" s="73">
        <v>1981</v>
      </c>
      <c r="G7" s="71">
        <v>1807.893</v>
      </c>
      <c r="H7" s="71">
        <v>56556.911</v>
      </c>
      <c r="I7" s="68"/>
      <c r="J7" s="74">
        <v>1982</v>
      </c>
      <c r="K7" s="75">
        <f t="shared" si="0"/>
        <v>44.353288607235051</v>
      </c>
      <c r="L7" s="75">
        <f t="shared" si="1"/>
        <v>57.80319225708773</v>
      </c>
      <c r="M7" s="11"/>
    </row>
    <row r="8" spans="1:14" s="6" customFormat="1" ht="12.75" customHeight="1">
      <c r="A8" s="18"/>
      <c r="B8" s="30">
        <v>1990</v>
      </c>
      <c r="C8" s="71">
        <v>72479</v>
      </c>
      <c r="D8" s="71">
        <v>3023344</v>
      </c>
      <c r="E8" s="72"/>
      <c r="F8" s="73">
        <v>1991</v>
      </c>
      <c r="G8" s="71">
        <v>1676.2819999999999</v>
      </c>
      <c r="H8" s="71">
        <v>56778.031000000003</v>
      </c>
      <c r="I8" s="68"/>
      <c r="J8" s="74">
        <v>1990</v>
      </c>
      <c r="K8" s="75">
        <f t="shared" si="0"/>
        <v>43.237951609574047</v>
      </c>
      <c r="L8" s="75">
        <f t="shared" si="1"/>
        <v>53.248482674575307</v>
      </c>
      <c r="M8" s="11"/>
    </row>
    <row r="9" spans="1:14" s="6" customFormat="1" ht="12.75" customHeight="1">
      <c r="A9" s="18"/>
      <c r="B9" s="30">
        <v>2000</v>
      </c>
      <c r="C9" s="71">
        <v>36987</v>
      </c>
      <c r="D9" s="71">
        <v>2396274</v>
      </c>
      <c r="E9" s="72"/>
      <c r="F9" s="76">
        <v>2001</v>
      </c>
      <c r="G9" s="71">
        <v>1571.7829999999999</v>
      </c>
      <c r="H9" s="71">
        <v>56995.743999999999</v>
      </c>
      <c r="I9" s="68"/>
      <c r="J9" s="77">
        <v>2000</v>
      </c>
      <c r="K9" s="75">
        <f t="shared" si="0"/>
        <v>23.531874310894061</v>
      </c>
      <c r="L9" s="75">
        <f t="shared" si="1"/>
        <v>42.043033950043707</v>
      </c>
      <c r="M9" s="11"/>
    </row>
    <row r="10" spans="1:14" s="6" customFormat="1" ht="12.75" customHeight="1">
      <c r="A10" s="18"/>
      <c r="B10" s="30">
        <v>2010</v>
      </c>
      <c r="C10" s="71">
        <v>20208</v>
      </c>
      <c r="D10" s="71">
        <v>1620884</v>
      </c>
      <c r="E10" s="72"/>
      <c r="F10" s="76">
        <v>2011</v>
      </c>
      <c r="G10" s="71">
        <v>1570.694</v>
      </c>
      <c r="H10" s="71">
        <v>59433.743999999999</v>
      </c>
      <c r="I10" s="68"/>
      <c r="J10" s="77">
        <v>2010</v>
      </c>
      <c r="K10" s="75">
        <f t="shared" si="0"/>
        <v>12.865650470428996</v>
      </c>
      <c r="L10" s="75">
        <f t="shared" si="1"/>
        <v>27.272116661538266</v>
      </c>
      <c r="M10" s="9"/>
    </row>
    <row r="11" spans="1:14" s="6" customFormat="1" ht="12.75" customHeight="1">
      <c r="A11" s="18"/>
      <c r="B11" s="30">
        <v>2020</v>
      </c>
      <c r="C11" s="71">
        <v>12120</v>
      </c>
      <c r="D11" s="71">
        <v>1118014</v>
      </c>
      <c r="E11" s="72"/>
      <c r="F11" s="76">
        <v>2021</v>
      </c>
      <c r="G11" s="71">
        <v>1509.2270000000001</v>
      </c>
      <c r="H11" s="71">
        <v>59030.133000000002</v>
      </c>
      <c r="I11" s="68"/>
      <c r="J11" s="77">
        <v>2020</v>
      </c>
      <c r="K11" s="75">
        <f t="shared" si="0"/>
        <v>8.0306010957927469</v>
      </c>
      <c r="L11" s="75">
        <f t="shared" si="1"/>
        <v>18.93971677143265</v>
      </c>
      <c r="M11" s="9"/>
    </row>
    <row r="12" spans="1:14" s="6" customFormat="1" ht="12.75" customHeight="1">
      <c r="A12" s="18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8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8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8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9" t="s">
        <v>82</v>
      </c>
    </row>
    <row r="18" spans="2:14">
      <c r="N18" s="17"/>
    </row>
    <row r="19" spans="2:14" ht="23.1" customHeight="1">
      <c r="B19" s="221" t="s">
        <v>83</v>
      </c>
      <c r="C19" s="221"/>
      <c r="D19" s="221"/>
      <c r="E19" s="81"/>
      <c r="F19" s="222" t="s">
        <v>80</v>
      </c>
      <c r="G19" s="222"/>
      <c r="H19" s="222"/>
      <c r="I19" s="82"/>
      <c r="J19" s="222" t="s">
        <v>84</v>
      </c>
      <c r="K19" s="222"/>
      <c r="L19" s="222"/>
    </row>
    <row r="20" spans="2:14">
      <c r="J20" s="68"/>
      <c r="K20" s="68"/>
      <c r="L20" s="68"/>
    </row>
    <row r="21" spans="2:14">
      <c r="B21" s="69" t="s">
        <v>76</v>
      </c>
      <c r="C21" s="57" t="s">
        <v>1</v>
      </c>
      <c r="D21" s="57" t="s">
        <v>2</v>
      </c>
      <c r="E21" s="70"/>
      <c r="F21" s="69" t="s">
        <v>76</v>
      </c>
      <c r="G21" s="57" t="s">
        <v>1</v>
      </c>
      <c r="H21" s="57" t="s">
        <v>2</v>
      </c>
      <c r="I21" s="70"/>
      <c r="J21" s="69" t="s">
        <v>76</v>
      </c>
      <c r="K21" s="69" t="s">
        <v>1</v>
      </c>
      <c r="L21" s="69" t="s">
        <v>2</v>
      </c>
    </row>
    <row r="22" spans="2:14">
      <c r="B22" s="73">
        <v>1951</v>
      </c>
      <c r="C22" s="83">
        <v>69409</v>
      </c>
      <c r="D22" s="83">
        <v>1631467</v>
      </c>
      <c r="E22" s="80"/>
      <c r="F22" s="73">
        <v>1951</v>
      </c>
      <c r="G22" s="33">
        <v>1566.961</v>
      </c>
      <c r="H22" s="33">
        <v>47515.536999999997</v>
      </c>
      <c r="I22" s="84"/>
      <c r="J22" s="85">
        <v>1951</v>
      </c>
      <c r="K22" s="75">
        <f t="shared" ref="K22:L29" si="2">C22/G22</f>
        <v>44.295295160504949</v>
      </c>
      <c r="L22" s="75">
        <f t="shared" si="2"/>
        <v>34.335442741602606</v>
      </c>
    </row>
    <row r="23" spans="2:14">
      <c r="B23" s="73">
        <v>1961</v>
      </c>
      <c r="C23" s="83">
        <v>83603</v>
      </c>
      <c r="D23" s="83">
        <v>2035039</v>
      </c>
      <c r="E23" s="80"/>
      <c r="F23" s="73">
        <v>1961</v>
      </c>
      <c r="G23" s="33">
        <v>1735.3489999999999</v>
      </c>
      <c r="H23" s="33">
        <v>50623.569000000003</v>
      </c>
      <c r="I23" s="84"/>
      <c r="J23" s="85">
        <v>1961</v>
      </c>
      <c r="K23" s="75">
        <f t="shared" si="2"/>
        <v>48.176476316867678</v>
      </c>
      <c r="L23" s="75">
        <f t="shared" si="2"/>
        <v>40.199437538668995</v>
      </c>
    </row>
    <row r="24" spans="2:14">
      <c r="B24" s="73">
        <v>1971</v>
      </c>
      <c r="C24" s="83">
        <v>97266</v>
      </c>
      <c r="D24" s="83">
        <v>2389102</v>
      </c>
      <c r="E24" s="80"/>
      <c r="F24" s="73">
        <v>1971</v>
      </c>
      <c r="G24" s="33">
        <v>1853.578</v>
      </c>
      <c r="H24" s="33">
        <v>54136.546999999999</v>
      </c>
      <c r="I24" s="84"/>
      <c r="J24" s="85">
        <v>1971</v>
      </c>
      <c r="K24" s="75">
        <f t="shared" si="2"/>
        <v>52.474727257228992</v>
      </c>
      <c r="L24" s="75">
        <f t="shared" si="2"/>
        <v>44.131037762715088</v>
      </c>
    </row>
    <row r="25" spans="2:14">
      <c r="B25" s="73">
        <v>1981</v>
      </c>
      <c r="C25" s="83">
        <v>110227</v>
      </c>
      <c r="D25" s="83">
        <v>3044262</v>
      </c>
      <c r="E25" s="80"/>
      <c r="F25" s="73">
        <v>1981</v>
      </c>
      <c r="G25" s="33">
        <v>1807.893</v>
      </c>
      <c r="H25" s="33">
        <v>56556.911</v>
      </c>
      <c r="I25" s="84"/>
      <c r="J25" s="85">
        <v>1981</v>
      </c>
      <c r="K25" s="75">
        <f t="shared" si="2"/>
        <v>60.969869345143763</v>
      </c>
      <c r="L25" s="75">
        <f t="shared" si="2"/>
        <v>53.826525285300676</v>
      </c>
    </row>
    <row r="26" spans="2:14">
      <c r="B26" s="73">
        <v>1991</v>
      </c>
      <c r="C26" s="83">
        <v>102167</v>
      </c>
      <c r="D26" s="83">
        <v>3161689</v>
      </c>
      <c r="E26" s="80"/>
      <c r="F26" s="73">
        <v>1991</v>
      </c>
      <c r="G26" s="33">
        <v>1676.2819999999999</v>
      </c>
      <c r="H26" s="33">
        <v>56778.031000000003</v>
      </c>
      <c r="I26" s="84"/>
      <c r="J26" s="85">
        <v>1991</v>
      </c>
      <c r="K26" s="75">
        <f t="shared" si="2"/>
        <v>60.948575478350307</v>
      </c>
      <c r="L26" s="75">
        <f t="shared" si="2"/>
        <v>55.685076504326119</v>
      </c>
    </row>
    <row r="27" spans="2:14">
      <c r="B27" s="76">
        <v>2001</v>
      </c>
      <c r="C27" s="83">
        <v>110333</v>
      </c>
      <c r="D27" s="83">
        <v>3566745</v>
      </c>
      <c r="E27" s="80"/>
      <c r="F27" s="76">
        <v>2001</v>
      </c>
      <c r="G27" s="33">
        <v>1571.7829999999999</v>
      </c>
      <c r="H27" s="33">
        <v>56995.743999999999</v>
      </c>
      <c r="I27" s="84"/>
      <c r="J27" s="85">
        <v>2001</v>
      </c>
      <c r="K27" s="75">
        <f t="shared" si="2"/>
        <v>70.196076684885895</v>
      </c>
      <c r="L27" s="75">
        <f t="shared" si="2"/>
        <v>62.57914626046464</v>
      </c>
    </row>
    <row r="28" spans="2:14">
      <c r="B28" s="76">
        <v>2011</v>
      </c>
      <c r="C28" s="83">
        <v>139684</v>
      </c>
      <c r="D28" s="83">
        <v>4775856</v>
      </c>
      <c r="E28" s="80"/>
      <c r="F28" s="76">
        <v>2011</v>
      </c>
      <c r="G28" s="33">
        <v>1570.694</v>
      </c>
      <c r="H28" s="33">
        <v>59433.743999999999</v>
      </c>
      <c r="I28" s="84"/>
      <c r="J28" s="85">
        <v>2011</v>
      </c>
      <c r="K28" s="75">
        <f t="shared" si="2"/>
        <v>88.931389564103512</v>
      </c>
      <c r="L28" s="75">
        <f t="shared" si="2"/>
        <v>80.35596747867676</v>
      </c>
    </row>
    <row r="29" spans="2:14">
      <c r="B29" s="76">
        <v>2021</v>
      </c>
      <c r="C29" s="83">
        <v>141965</v>
      </c>
      <c r="D29" s="83">
        <v>5144482</v>
      </c>
      <c r="E29" s="80"/>
      <c r="F29" s="76">
        <v>2021</v>
      </c>
      <c r="G29" s="33">
        <v>1509.2270000000001</v>
      </c>
      <c r="H29" s="33">
        <v>59030.133000000002</v>
      </c>
      <c r="I29" s="84"/>
      <c r="J29" s="85">
        <v>2023</v>
      </c>
      <c r="K29" s="75">
        <f t="shared" si="2"/>
        <v>94.064709947542681</v>
      </c>
      <c r="L29" s="75">
        <f t="shared" si="2"/>
        <v>87.150100102264716</v>
      </c>
    </row>
    <row r="30" spans="2:14" ht="14.4">
      <c r="G30"/>
    </row>
    <row r="31" spans="2:14" ht="14.4">
      <c r="G31"/>
    </row>
    <row r="32" spans="2:14" ht="14.4">
      <c r="G32"/>
    </row>
    <row r="33" spans="7:7" ht="14.4">
      <c r="G33"/>
    </row>
    <row r="34" spans="7:7" ht="14.4">
      <c r="G34"/>
    </row>
    <row r="35" spans="7:7" ht="14.4">
      <c r="G35"/>
    </row>
    <row r="36" spans="7:7" ht="14.4">
      <c r="G36"/>
    </row>
    <row r="37" spans="7:7" ht="14.4">
      <c r="G37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3" sqref="H13"/>
    </sheetView>
  </sheetViews>
  <sheetFormatPr defaultRowHeight="14.4"/>
  <cols>
    <col min="1" max="1" width="3.109375" style="18" customWidth="1"/>
    <col min="2" max="2" width="14.88671875" style="20" bestFit="1" customWidth="1"/>
    <col min="3" max="3" width="8.5546875" style="20" customWidth="1"/>
    <col min="4" max="5" width="9.88671875" style="20" customWidth="1"/>
  </cols>
  <sheetData>
    <row r="2" spans="2:8" ht="32.85" customHeight="1">
      <c r="B2" s="30"/>
      <c r="C2" s="30"/>
      <c r="D2" s="95" t="s">
        <v>1</v>
      </c>
      <c r="E2" s="95" t="s">
        <v>2</v>
      </c>
      <c r="H2" s="56" t="s">
        <v>228</v>
      </c>
    </row>
    <row r="3" spans="2:8">
      <c r="B3" s="95" t="s">
        <v>85</v>
      </c>
      <c r="C3" s="21" t="s">
        <v>190</v>
      </c>
      <c r="D3" s="96">
        <v>4.8475904624728248</v>
      </c>
      <c r="E3" s="96">
        <v>6.3594478498222431</v>
      </c>
    </row>
    <row r="4" spans="2:8">
      <c r="B4" s="95"/>
      <c r="C4" s="21" t="s">
        <v>191</v>
      </c>
      <c r="D4" s="96">
        <v>8.0422869972858013</v>
      </c>
      <c r="E4" s="96">
        <v>14.335683517239115</v>
      </c>
      <c r="F4" s="1"/>
    </row>
    <row r="5" spans="2:8" ht="24">
      <c r="B5" s="95" t="s">
        <v>193</v>
      </c>
      <c r="C5" s="196" t="s">
        <v>192</v>
      </c>
      <c r="D5" s="96">
        <v>11.858408739426242</v>
      </c>
      <c r="E5" s="96">
        <v>10.42</v>
      </c>
      <c r="F5" s="1"/>
    </row>
    <row r="6" spans="2:8" ht="24">
      <c r="B6" s="95" t="s">
        <v>86</v>
      </c>
      <c r="C6" s="21" t="s">
        <v>194</v>
      </c>
      <c r="D6" s="96">
        <v>28.006247487344314</v>
      </c>
      <c r="E6" s="96">
        <v>25.68955238471332</v>
      </c>
      <c r="F6" s="1"/>
    </row>
    <row r="7" spans="2:8">
      <c r="B7" s="95"/>
      <c r="C7" s="95" t="s">
        <v>87</v>
      </c>
      <c r="D7" s="96">
        <v>47.245466313470821</v>
      </c>
      <c r="E7" s="96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9" t="s">
        <v>88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J3" sqref="J3:J7"/>
    </sheetView>
  </sheetViews>
  <sheetFormatPr defaultColWidth="8.88671875" defaultRowHeight="14.4"/>
  <cols>
    <col min="1" max="1" width="3.109375" style="18" customWidth="1"/>
    <col min="2" max="2" width="12.109375" style="98" customWidth="1"/>
    <col min="3" max="3" width="8.88671875" style="98"/>
    <col min="4" max="9" width="7.88671875" style="98" customWidth="1"/>
    <col min="10" max="16384" width="8.88671875" style="15"/>
  </cols>
  <sheetData>
    <row r="2" spans="2:11">
      <c r="B2" s="108" t="s">
        <v>89</v>
      </c>
      <c r="C2" s="97"/>
      <c r="D2" s="100" t="s">
        <v>90</v>
      </c>
      <c r="E2" s="100" t="s">
        <v>91</v>
      </c>
      <c r="F2" s="100" t="s">
        <v>92</v>
      </c>
      <c r="G2" s="100" t="s">
        <v>93</v>
      </c>
      <c r="H2" s="100" t="s">
        <v>94</v>
      </c>
      <c r="I2" s="100" t="s">
        <v>70</v>
      </c>
      <c r="K2" s="158" t="s">
        <v>221</v>
      </c>
    </row>
    <row r="3" spans="2:11">
      <c r="B3" s="97" t="s">
        <v>95</v>
      </c>
      <c r="C3" s="97" t="s">
        <v>2</v>
      </c>
      <c r="D3" s="99">
        <v>44.847549632057969</v>
      </c>
      <c r="E3" s="99">
        <v>16.8061633974805</v>
      </c>
      <c r="F3" s="99">
        <v>16.187305224869906</v>
      </c>
      <c r="G3" s="99">
        <v>14.217298207079349</v>
      </c>
      <c r="H3" s="99">
        <v>7.9416835385122759</v>
      </c>
      <c r="I3" s="99">
        <v>100</v>
      </c>
      <c r="J3" s="237"/>
    </row>
    <row r="4" spans="2:11" ht="11.1" customHeight="1">
      <c r="B4" s="97"/>
      <c r="C4" s="97" t="s">
        <v>1</v>
      </c>
      <c r="D4" s="99">
        <v>31.429735028879648</v>
      </c>
      <c r="E4" s="99">
        <v>55.256308551931632</v>
      </c>
      <c r="F4" s="99">
        <v>9.3900649758960384</v>
      </c>
      <c r="G4" s="99">
        <v>2.9638453844296633</v>
      </c>
      <c r="H4" s="99">
        <v>0.96004605886301464</v>
      </c>
      <c r="I4" s="99">
        <v>100</v>
      </c>
      <c r="J4" s="237"/>
    </row>
    <row r="5" spans="2:11">
      <c r="B5" s="97" t="s">
        <v>67</v>
      </c>
      <c r="C5" s="97"/>
      <c r="D5" s="99"/>
      <c r="E5" s="99"/>
      <c r="F5" s="99"/>
      <c r="G5" s="99"/>
      <c r="H5" s="99"/>
      <c r="I5" s="99"/>
      <c r="J5" s="237"/>
    </row>
    <row r="6" spans="2:11">
      <c r="B6" s="97" t="s">
        <v>96</v>
      </c>
      <c r="C6" s="97" t="s">
        <v>2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  <c r="J6" s="237"/>
    </row>
    <row r="7" spans="2:11">
      <c r="B7" s="97"/>
      <c r="C7" s="97" t="s">
        <v>1</v>
      </c>
      <c r="D7" s="99">
        <v>25.213675213675213</v>
      </c>
      <c r="E7" s="99">
        <v>24.358974358974358</v>
      </c>
      <c r="F7" s="99">
        <v>25.641025641025639</v>
      </c>
      <c r="G7" s="99">
        <v>18.376068376068378</v>
      </c>
      <c r="H7" s="99">
        <v>6.4102564102564097</v>
      </c>
      <c r="I7" s="99">
        <v>100</v>
      </c>
      <c r="J7" s="237"/>
    </row>
    <row r="9" spans="2:11">
      <c r="B9" s="110"/>
      <c r="D9" s="111"/>
      <c r="E9" s="111"/>
      <c r="F9" s="111"/>
      <c r="G9" s="111"/>
      <c r="H9" s="111"/>
      <c r="I9" s="111"/>
    </row>
    <row r="10" spans="2:11">
      <c r="D10" s="112"/>
      <c r="E10" s="112"/>
      <c r="F10" s="112"/>
      <c r="G10" s="112"/>
      <c r="H10" s="112"/>
      <c r="I10" s="112"/>
    </row>
    <row r="11" spans="2:11">
      <c r="D11" s="112"/>
      <c r="E11" s="112"/>
      <c r="F11" s="112"/>
      <c r="G11" s="112"/>
      <c r="H11" s="112"/>
      <c r="I11" s="112"/>
    </row>
    <row r="12" spans="2:11">
      <c r="D12" s="113"/>
      <c r="E12" s="113"/>
      <c r="F12" s="113"/>
      <c r="G12" s="113"/>
      <c r="H12" s="113"/>
      <c r="I12" s="113"/>
    </row>
    <row r="13" spans="2:11">
      <c r="D13" s="112"/>
      <c r="E13" s="112"/>
      <c r="F13" s="112"/>
      <c r="G13" s="112"/>
      <c r="H13" s="112"/>
      <c r="I13" s="112"/>
    </row>
    <row r="14" spans="2:11">
      <c r="D14" s="112"/>
      <c r="E14" s="112"/>
      <c r="F14" s="112"/>
      <c r="G14" s="112"/>
      <c r="H14" s="112"/>
      <c r="I14" s="112"/>
    </row>
    <row r="17" spans="11:11">
      <c r="K17" s="39" t="s">
        <v>97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zoomScaleNormal="100" workbookViewId="0">
      <selection activeCell="I19" sqref="I19"/>
    </sheetView>
  </sheetViews>
  <sheetFormatPr defaultRowHeight="14.4"/>
  <cols>
    <col min="1" max="1" width="3.109375" style="18" customWidth="1"/>
    <col min="2" max="2" width="13.88671875" style="20" customWidth="1"/>
    <col min="3" max="21" width="7.109375" style="20" customWidth="1"/>
  </cols>
  <sheetData>
    <row r="2" spans="1:22" s="12" customFormat="1" ht="36">
      <c r="A2" s="18"/>
      <c r="B2" s="127" t="s">
        <v>98</v>
      </c>
      <c r="C2" s="90">
        <v>1861</v>
      </c>
      <c r="D2" s="90">
        <v>1871</v>
      </c>
      <c r="E2" s="90">
        <v>1881</v>
      </c>
      <c r="F2" s="90"/>
      <c r="G2" s="90">
        <v>1901</v>
      </c>
      <c r="H2" s="90">
        <v>1911</v>
      </c>
      <c r="I2" s="90">
        <v>1921</v>
      </c>
      <c r="J2" s="90">
        <v>1931</v>
      </c>
      <c r="K2" s="90">
        <v>1936</v>
      </c>
      <c r="L2" s="90"/>
      <c r="M2" s="90">
        <v>1951</v>
      </c>
      <c r="N2" s="90">
        <v>1961</v>
      </c>
      <c r="O2" s="90">
        <v>1971</v>
      </c>
      <c r="P2" s="90">
        <v>1981</v>
      </c>
      <c r="Q2" s="90">
        <v>1991</v>
      </c>
      <c r="R2" s="90">
        <v>2001</v>
      </c>
      <c r="S2" s="90">
        <v>2011</v>
      </c>
      <c r="T2" s="90">
        <v>2021</v>
      </c>
      <c r="U2" s="90">
        <v>2024</v>
      </c>
    </row>
    <row r="3" spans="1:22">
      <c r="B3" s="30" t="s">
        <v>99</v>
      </c>
      <c r="C3" s="103">
        <v>100</v>
      </c>
      <c r="D3" s="103">
        <v>105.79088471849867</v>
      </c>
      <c r="E3" s="103">
        <v>119.29469993813157</v>
      </c>
      <c r="F3" s="103"/>
      <c r="G3" s="103">
        <v>155.74757681996289</v>
      </c>
      <c r="H3" s="103">
        <v>191.99835017529387</v>
      </c>
      <c r="I3" s="103">
        <v>223.36976696226026</v>
      </c>
      <c r="J3" s="103">
        <v>243.65436172406683</v>
      </c>
      <c r="K3" s="103">
        <v>261.76531243555371</v>
      </c>
      <c r="L3" s="103"/>
      <c r="M3" s="103">
        <v>283.95545473293464</v>
      </c>
      <c r="N3" s="103">
        <v>323.44400907403593</v>
      </c>
      <c r="O3" s="103">
        <v>336.92307692307691</v>
      </c>
      <c r="P3" s="103">
        <v>314.66281707568572</v>
      </c>
      <c r="Q3" s="103">
        <v>279.96287894411222</v>
      </c>
      <c r="R3" s="103">
        <v>251.72612909878325</v>
      </c>
      <c r="S3" s="103">
        <v>241.77356155908436</v>
      </c>
      <c r="T3" s="103">
        <v>231.47040626933392</v>
      </c>
      <c r="U3" s="103">
        <v>232.65828005774387</v>
      </c>
    </row>
    <row r="4" spans="1:22">
      <c r="B4" s="30" t="s">
        <v>100</v>
      </c>
      <c r="C4" s="103">
        <v>100</v>
      </c>
      <c r="D4" s="103">
        <v>106.98320688773337</v>
      </c>
      <c r="E4" s="103">
        <v>110.26681442332283</v>
      </c>
      <c r="F4" s="103"/>
      <c r="G4" s="103">
        <v>120.77231267581622</v>
      </c>
      <c r="H4" s="103">
        <v>126.41718523570029</v>
      </c>
      <c r="I4" s="103">
        <v>135.78382064615124</v>
      </c>
      <c r="J4" s="103">
        <v>141.89071690392976</v>
      </c>
      <c r="K4" s="103">
        <v>141.90606086437646</v>
      </c>
      <c r="L4" s="103"/>
      <c r="M4" s="103">
        <v>149.78262722700538</v>
      </c>
      <c r="N4" s="103">
        <v>162.10212258119512</v>
      </c>
      <c r="O4" s="103">
        <v>176.81868553405511</v>
      </c>
      <c r="P4" s="103">
        <v>178.17918336032733</v>
      </c>
      <c r="Q4" s="103">
        <v>170.01619640269374</v>
      </c>
      <c r="R4" s="103">
        <v>163.95703691074931</v>
      </c>
      <c r="S4" s="103">
        <v>167.90043474554602</v>
      </c>
      <c r="T4" s="103">
        <v>161.58895234847839</v>
      </c>
      <c r="U4" s="103">
        <v>161.2684340635922</v>
      </c>
    </row>
    <row r="5" spans="1:22">
      <c r="V5" s="39"/>
    </row>
    <row r="7" spans="1:22">
      <c r="B7" s="30"/>
      <c r="C7" s="30">
        <v>1881</v>
      </c>
      <c r="D7" s="30"/>
      <c r="E7" s="30">
        <v>2024</v>
      </c>
      <c r="F7" s="30"/>
      <c r="I7" s="10" t="s">
        <v>222</v>
      </c>
      <c r="L7" s="102"/>
    </row>
    <row r="8" spans="1:22" ht="26.4" customHeight="1">
      <c r="B8" s="95" t="s">
        <v>101</v>
      </c>
      <c r="C8" s="21" t="s">
        <v>99</v>
      </c>
      <c r="D8" s="21" t="s">
        <v>100</v>
      </c>
      <c r="E8" s="21" t="s">
        <v>99</v>
      </c>
      <c r="F8" s="21" t="s">
        <v>100</v>
      </c>
      <c r="I8" s="223"/>
      <c r="J8" s="223"/>
    </row>
    <row r="9" spans="1:22" ht="35.1" customHeight="1">
      <c r="B9" s="101" t="s">
        <v>102</v>
      </c>
      <c r="C9" s="103"/>
      <c r="D9" s="103"/>
      <c r="E9" s="103"/>
      <c r="F9" s="103"/>
      <c r="H9" s="126"/>
      <c r="I9" s="126"/>
      <c r="J9" s="126"/>
      <c r="K9" s="126"/>
    </row>
    <row r="10" spans="1:22">
      <c r="B10" s="101" t="s">
        <v>103</v>
      </c>
      <c r="C10" s="103"/>
      <c r="D10" s="103"/>
      <c r="E10" s="103"/>
      <c r="F10" s="103"/>
      <c r="H10" s="125"/>
      <c r="I10" s="124"/>
      <c r="J10" s="124"/>
    </row>
    <row r="11" spans="1:22">
      <c r="B11" s="101" t="s">
        <v>104</v>
      </c>
      <c r="C11" s="103">
        <v>5.1477592401749162</v>
      </c>
      <c r="D11" s="103">
        <v>6.6377876098746178</v>
      </c>
      <c r="E11" s="103">
        <v>27.323961140263791</v>
      </c>
      <c r="F11" s="103">
        <v>30.326415894078934</v>
      </c>
      <c r="H11" s="125"/>
      <c r="I11" s="124"/>
      <c r="J11" s="124"/>
    </row>
    <row r="12" spans="1:22">
      <c r="B12" s="122"/>
      <c r="C12" s="123"/>
      <c r="D12" s="123"/>
      <c r="E12" s="124"/>
      <c r="F12" s="124"/>
      <c r="G12" s="124"/>
      <c r="H12" s="125"/>
      <c r="I12" s="124"/>
      <c r="J12" s="124"/>
    </row>
    <row r="13" spans="1:22">
      <c r="C13" s="123"/>
      <c r="D13" s="123"/>
      <c r="E13" s="124"/>
      <c r="F13" s="124"/>
      <c r="G13" s="124"/>
      <c r="H13" s="124"/>
      <c r="I13" s="124"/>
      <c r="J13" s="124"/>
    </row>
    <row r="18" spans="9:9">
      <c r="I18" s="17" t="s">
        <v>175</v>
      </c>
    </row>
    <row r="19" spans="9:9">
      <c r="I19" s="209" t="s">
        <v>234</v>
      </c>
    </row>
    <row r="20" spans="9:9">
      <c r="I20" s="16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opLeftCell="A4" zoomScaleNormal="100" workbookViewId="0">
      <selection activeCell="E21" sqref="E21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5" width="8.88671875" style="20"/>
  </cols>
  <sheetData>
    <row r="2" spans="2:7">
      <c r="B2" s="104"/>
      <c r="G2" s="56" t="s">
        <v>223</v>
      </c>
    </row>
    <row r="4" spans="2:7">
      <c r="B4" s="30"/>
      <c r="C4" s="30"/>
      <c r="D4" s="106" t="s">
        <v>105</v>
      </c>
      <c r="E4" s="106" t="s">
        <v>106</v>
      </c>
    </row>
    <row r="5" spans="2:7">
      <c r="B5" s="30">
        <v>1951</v>
      </c>
      <c r="C5" s="30" t="s">
        <v>99</v>
      </c>
      <c r="D5" s="107">
        <v>6.983237180434922</v>
      </c>
      <c r="E5" s="107">
        <v>2.0308052409684492</v>
      </c>
    </row>
    <row r="6" spans="2:7">
      <c r="B6" s="30"/>
      <c r="C6" s="30" t="s">
        <v>100</v>
      </c>
      <c r="D6" s="107">
        <v>3.8860109987233624</v>
      </c>
      <c r="E6" s="107">
        <v>0.99909162329372481</v>
      </c>
    </row>
    <row r="7" spans="2:7">
      <c r="B7" s="30">
        <v>1991</v>
      </c>
      <c r="C7" s="30" t="s">
        <v>99</v>
      </c>
      <c r="D7" s="107">
        <v>23.90850990203614</v>
      </c>
      <c r="E7" s="107">
        <v>6.2574070047680435</v>
      </c>
    </row>
    <row r="8" spans="2:7">
      <c r="B8" s="30"/>
      <c r="C8" s="30" t="s">
        <v>100</v>
      </c>
      <c r="D8" s="107">
        <v>19.853519326614936</v>
      </c>
      <c r="E8" s="107">
        <v>3.6021840531540645</v>
      </c>
    </row>
    <row r="9" spans="2:7">
      <c r="B9" s="30">
        <v>2024</v>
      </c>
      <c r="C9" s="30" t="s">
        <v>99</v>
      </c>
      <c r="D9" s="107">
        <v>39.799999999999997</v>
      </c>
      <c r="E9" s="107">
        <v>21.31</v>
      </c>
    </row>
    <row r="10" spans="2:7">
      <c r="B10" s="30"/>
      <c r="C10" s="30" t="s">
        <v>100</v>
      </c>
      <c r="D10" s="107">
        <v>40.46</v>
      </c>
      <c r="E10" s="107">
        <v>15.47</v>
      </c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9" t="s">
        <v>3</v>
      </c>
    </row>
    <row r="17" spans="4:7">
      <c r="D17" s="105"/>
      <c r="G17" s="17" t="s">
        <v>239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22"/>
  <sheetViews>
    <sheetView zoomScale="98" zoomScaleNormal="98" workbookViewId="0">
      <selection activeCell="I17" sqref="I17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7" width="8.88671875" style="20"/>
  </cols>
  <sheetData>
    <row r="2" spans="2:9">
      <c r="B2" s="102" t="s">
        <v>107</v>
      </c>
      <c r="I2" s="10" t="s">
        <v>224</v>
      </c>
    </row>
    <row r="4" spans="2:9">
      <c r="B4" s="30"/>
      <c r="C4" s="30"/>
      <c r="D4" s="49" t="s">
        <v>68</v>
      </c>
      <c r="E4" s="49" t="s">
        <v>69</v>
      </c>
      <c r="F4" s="49" t="s">
        <v>70</v>
      </c>
    </row>
    <row r="5" spans="2:9">
      <c r="B5" s="30">
        <v>1951</v>
      </c>
      <c r="C5" s="30" t="s">
        <v>99</v>
      </c>
      <c r="D5" s="34">
        <v>81.250168634389084</v>
      </c>
      <c r="E5" s="34">
        <v>21.371599637388353</v>
      </c>
      <c r="F5" s="34">
        <v>49.926016333387864</v>
      </c>
    </row>
    <row r="6" spans="2:9">
      <c r="B6" s="30"/>
      <c r="C6" s="30" t="s">
        <v>100</v>
      </c>
      <c r="D6" s="34">
        <v>85.643629147377425</v>
      </c>
      <c r="E6" s="34">
        <v>23.065249505423779</v>
      </c>
      <c r="F6" s="34">
        <v>53.487921304256467</v>
      </c>
    </row>
    <row r="7" spans="2:9">
      <c r="B7" s="30" t="s">
        <v>67</v>
      </c>
      <c r="C7" s="30"/>
      <c r="D7" s="30"/>
      <c r="E7" s="30"/>
      <c r="F7" s="30"/>
    </row>
    <row r="8" spans="2:9">
      <c r="B8" s="30">
        <v>2024</v>
      </c>
      <c r="C8" s="30" t="s">
        <v>99</v>
      </c>
      <c r="D8" s="34">
        <v>73.546631627295824</v>
      </c>
      <c r="E8" s="34">
        <v>62.821233301722224</v>
      </c>
      <c r="F8" s="34">
        <v>68.202250140743175</v>
      </c>
    </row>
    <row r="9" spans="2:9">
      <c r="B9" s="30"/>
      <c r="C9" s="30" t="s">
        <v>100</v>
      </c>
      <c r="D9" s="34">
        <v>72.219045737908857</v>
      </c>
      <c r="E9" s="34">
        <v>59.395808956493987</v>
      </c>
      <c r="F9" s="34">
        <v>65.881014845542225</v>
      </c>
    </row>
    <row r="15" spans="2:9">
      <c r="B15" s="102" t="s">
        <v>108</v>
      </c>
    </row>
    <row r="16" spans="2:9">
      <c r="I16" s="39" t="s">
        <v>109</v>
      </c>
    </row>
    <row r="17" spans="2:16">
      <c r="I17" s="39" t="s">
        <v>240</v>
      </c>
    </row>
    <row r="18" spans="2:16">
      <c r="B18" s="30"/>
      <c r="C18" s="30">
        <v>1951</v>
      </c>
      <c r="D18" s="30"/>
      <c r="E18" s="30" t="s">
        <v>67</v>
      </c>
      <c r="F18" s="65">
        <v>2024</v>
      </c>
      <c r="G18" s="30"/>
    </row>
    <row r="19" spans="2:16">
      <c r="B19" s="30"/>
      <c r="C19" s="30" t="s">
        <v>99</v>
      </c>
      <c r="D19" s="30" t="s">
        <v>100</v>
      </c>
      <c r="E19" s="30"/>
      <c r="F19" s="30" t="s">
        <v>99</v>
      </c>
      <c r="G19" s="30" t="s">
        <v>100</v>
      </c>
    </row>
    <row r="20" spans="2:16">
      <c r="B20" s="101" t="s">
        <v>110</v>
      </c>
      <c r="C20" s="107">
        <v>1.7</v>
      </c>
      <c r="D20" s="107">
        <v>30.1</v>
      </c>
      <c r="E20" s="107"/>
      <c r="F20" s="107">
        <v>0.32541942144551783</v>
      </c>
      <c r="G20" s="107">
        <v>3.0403345636677077</v>
      </c>
      <c r="I20" s="5"/>
      <c r="K20" s="136"/>
      <c r="L20" s="136"/>
      <c r="M20" s="136"/>
      <c r="N20" s="136"/>
      <c r="O20" s="136"/>
      <c r="P20" s="136"/>
    </row>
    <row r="21" spans="2:16">
      <c r="B21" s="101" t="s">
        <v>111</v>
      </c>
      <c r="C21" s="107">
        <v>45</v>
      </c>
      <c r="D21" s="107">
        <v>34.4</v>
      </c>
      <c r="E21" s="107"/>
      <c r="F21" s="107">
        <v>17.63280747834682</v>
      </c>
      <c r="G21" s="107">
        <v>20.670318607802379</v>
      </c>
      <c r="I21" s="5"/>
      <c r="K21" s="136"/>
      <c r="L21" s="136"/>
      <c r="M21" s="136"/>
      <c r="N21" s="136"/>
      <c r="O21" s="136"/>
      <c r="P21" s="136"/>
    </row>
    <row r="22" spans="2:16">
      <c r="B22" s="101" t="s">
        <v>86</v>
      </c>
      <c r="C22" s="107">
        <v>53.3</v>
      </c>
      <c r="D22" s="107">
        <v>35.5</v>
      </c>
      <c r="E22" s="107"/>
      <c r="F22" s="107">
        <v>82.041773100207649</v>
      </c>
      <c r="G22" s="107">
        <v>76.289346828529915</v>
      </c>
      <c r="I22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109375" style="8" customWidth="1"/>
    <col min="2" max="2" width="6.109375" style="20" customWidth="1"/>
    <col min="3" max="5" width="9.88671875" style="20" customWidth="1"/>
  </cols>
  <sheetData>
    <row r="1" spans="2:12">
      <c r="B1" s="29"/>
      <c r="C1" s="29"/>
      <c r="D1" s="29"/>
    </row>
    <row r="2" spans="2:12">
      <c r="B2" s="138"/>
      <c r="C2" s="139" t="s">
        <v>102</v>
      </c>
      <c r="D2" s="139" t="s">
        <v>103</v>
      </c>
      <c r="E2" s="139" t="s">
        <v>104</v>
      </c>
      <c r="G2" s="56" t="s">
        <v>229</v>
      </c>
    </row>
    <row r="3" spans="2:12">
      <c r="B3" s="140">
        <v>1881</v>
      </c>
      <c r="C3" s="141">
        <v>281291</v>
      </c>
      <c r="D3" s="33">
        <v>554523</v>
      </c>
      <c r="E3" s="138">
        <v>56559</v>
      </c>
    </row>
    <row r="4" spans="2:12">
      <c r="B4" s="140">
        <v>1901</v>
      </c>
      <c r="C4" s="141">
        <v>335290</v>
      </c>
      <c r="D4" s="33">
        <v>670156</v>
      </c>
      <c r="E4" s="138">
        <v>71244</v>
      </c>
      <c r="L4" s="142"/>
    </row>
    <row r="5" spans="2:12">
      <c r="B5" s="140">
        <v>1911</v>
      </c>
      <c r="C5" s="141">
        <v>353801</v>
      </c>
      <c r="D5" s="33">
        <v>764710</v>
      </c>
      <c r="E5" s="138">
        <v>75948</v>
      </c>
      <c r="L5" s="132"/>
    </row>
    <row r="6" spans="2:12">
      <c r="B6" s="140">
        <v>1921</v>
      </c>
      <c r="C6" s="35">
        <v>335216</v>
      </c>
      <c r="D6" s="35">
        <v>898566</v>
      </c>
      <c r="E6" s="138">
        <v>88056</v>
      </c>
      <c r="L6" s="133"/>
    </row>
    <row r="7" spans="2:12">
      <c r="B7" s="140">
        <v>1931</v>
      </c>
      <c r="C7" s="141">
        <v>317482</v>
      </c>
      <c r="D7" s="33">
        <v>1009375</v>
      </c>
      <c r="E7" s="138">
        <v>109564</v>
      </c>
      <c r="L7" s="132"/>
    </row>
    <row r="8" spans="2:12">
      <c r="B8" s="140">
        <v>1936</v>
      </c>
      <c r="C8" s="141">
        <v>326016</v>
      </c>
      <c r="D8" s="33">
        <v>1018710</v>
      </c>
      <c r="E8" s="138">
        <v>122045</v>
      </c>
      <c r="L8" s="132"/>
    </row>
    <row r="9" spans="2:12">
      <c r="B9" s="140">
        <v>1951</v>
      </c>
      <c r="C9" s="141">
        <v>266076</v>
      </c>
      <c r="D9" s="33">
        <v>1134238</v>
      </c>
      <c r="E9" s="138">
        <v>166647</v>
      </c>
      <c r="L9" s="132"/>
    </row>
    <row r="10" spans="2:12">
      <c r="B10" s="143">
        <v>1961</v>
      </c>
      <c r="C10" s="141">
        <v>270609</v>
      </c>
      <c r="D10" s="33">
        <v>1241193</v>
      </c>
      <c r="E10" s="138">
        <v>223547</v>
      </c>
      <c r="L10" s="132"/>
    </row>
    <row r="11" spans="2:12">
      <c r="B11" s="143">
        <v>1971</v>
      </c>
      <c r="C11" s="141">
        <v>343691</v>
      </c>
      <c r="D11" s="33">
        <v>1222321</v>
      </c>
      <c r="E11" s="138">
        <v>287566</v>
      </c>
      <c r="L11" s="133"/>
    </row>
    <row r="12" spans="2:12">
      <c r="B12" s="140">
        <v>1981</v>
      </c>
      <c r="C12" s="144">
        <v>280730</v>
      </c>
      <c r="D12" s="35">
        <v>1187201</v>
      </c>
      <c r="E12" s="138">
        <v>339962</v>
      </c>
    </row>
    <row r="13" spans="2:12">
      <c r="B13" s="143">
        <v>1991</v>
      </c>
      <c r="C13" s="141">
        <v>177291</v>
      </c>
      <c r="D13" s="33">
        <v>1136967</v>
      </c>
      <c r="E13" s="138">
        <v>362024</v>
      </c>
    </row>
    <row r="14" spans="2:12">
      <c r="B14" s="143">
        <v>2001</v>
      </c>
      <c r="C14" s="141">
        <v>166496</v>
      </c>
      <c r="D14" s="33">
        <v>1002974</v>
      </c>
      <c r="E14" s="138">
        <v>402313</v>
      </c>
    </row>
    <row r="15" spans="2:12">
      <c r="B15" s="143">
        <v>2011</v>
      </c>
      <c r="C15" s="141">
        <v>180830</v>
      </c>
      <c r="D15" s="33">
        <v>958847</v>
      </c>
      <c r="E15" s="138">
        <v>431017</v>
      </c>
      <c r="G15" s="17" t="s">
        <v>3</v>
      </c>
    </row>
    <row r="16" spans="2:12">
      <c r="B16" s="143">
        <v>2021</v>
      </c>
      <c r="C16" s="141">
        <v>163054</v>
      </c>
      <c r="D16" s="33">
        <v>910519</v>
      </c>
      <c r="E16" s="138">
        <v>435654</v>
      </c>
      <c r="G16" s="16"/>
    </row>
    <row r="17" spans="2:19">
      <c r="B17" s="143">
        <v>2024</v>
      </c>
      <c r="C17" s="141">
        <v>155675</v>
      </c>
      <c r="D17" s="33">
        <v>913432</v>
      </c>
      <c r="E17" s="138">
        <v>441036</v>
      </c>
    </row>
    <row r="21" spans="2:19">
      <c r="C21"/>
      <c r="D21"/>
      <c r="E21"/>
    </row>
    <row r="22" spans="2:19">
      <c r="C22"/>
      <c r="D22" s="145"/>
      <c r="E22" s="145"/>
      <c r="F22" s="145"/>
      <c r="G22" s="145"/>
      <c r="H22" s="145"/>
      <c r="I22" s="145"/>
      <c r="J22" s="146"/>
      <c r="R22" s="129"/>
      <c r="S22" s="129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I1" workbookViewId="0">
      <selection activeCell="O19" sqref="O19"/>
    </sheetView>
  </sheetViews>
  <sheetFormatPr defaultRowHeight="14.4"/>
  <sheetData>
    <row r="2" spans="1:27">
      <c r="A2" s="20" t="s">
        <v>7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N2" s="20"/>
      <c r="O2" s="56" t="s">
        <v>230</v>
      </c>
    </row>
    <row r="3" spans="1:27">
      <c r="A3" s="30"/>
      <c r="B3" s="30" t="s">
        <v>114</v>
      </c>
      <c r="C3" s="30" t="s">
        <v>115</v>
      </c>
      <c r="D3" s="30" t="s">
        <v>116</v>
      </c>
      <c r="E3" s="20"/>
      <c r="F3" s="30" t="s">
        <v>114</v>
      </c>
      <c r="G3" s="30" t="s">
        <v>115</v>
      </c>
      <c r="H3" s="30" t="s">
        <v>116</v>
      </c>
      <c r="I3" s="20"/>
      <c r="J3" s="30" t="s">
        <v>114</v>
      </c>
      <c r="K3" s="30" t="s">
        <v>115</v>
      </c>
      <c r="L3" s="30" t="s">
        <v>116</v>
      </c>
      <c r="M3" s="20"/>
      <c r="N3" s="20"/>
      <c r="O3" s="20"/>
    </row>
    <row r="4" spans="1:27">
      <c r="A4" s="30" t="s">
        <v>117</v>
      </c>
      <c r="B4" s="159">
        <v>51977</v>
      </c>
      <c r="C4" s="159">
        <v>50617</v>
      </c>
      <c r="D4" s="159">
        <v>102594</v>
      </c>
      <c r="E4" s="20"/>
      <c r="F4" s="30">
        <v>45607</v>
      </c>
      <c r="G4" s="30">
        <v>43480</v>
      </c>
      <c r="H4" s="30">
        <v>89087</v>
      </c>
      <c r="I4" s="20"/>
      <c r="J4" s="160">
        <v>22645</v>
      </c>
      <c r="K4" s="160">
        <v>21291</v>
      </c>
      <c r="L4" s="160">
        <v>43936</v>
      </c>
      <c r="M4" s="20"/>
      <c r="N4" s="20"/>
      <c r="O4" s="20"/>
    </row>
    <row r="5" spans="1:27">
      <c r="A5" s="30" t="s">
        <v>118</v>
      </c>
      <c r="B5" s="159">
        <v>46535</v>
      </c>
      <c r="C5" s="159">
        <v>45234</v>
      </c>
      <c r="D5" s="159">
        <v>91769</v>
      </c>
      <c r="E5" s="20"/>
      <c r="F5" s="30">
        <v>46484</v>
      </c>
      <c r="G5" s="30">
        <v>44886</v>
      </c>
      <c r="H5" s="30">
        <v>91370</v>
      </c>
      <c r="I5" s="20"/>
      <c r="J5" s="160">
        <v>26542</v>
      </c>
      <c r="K5" s="160">
        <v>24814</v>
      </c>
      <c r="L5" s="160">
        <v>51356</v>
      </c>
      <c r="M5" s="20"/>
      <c r="N5" s="20"/>
      <c r="O5" s="20"/>
      <c r="P5" s="161" t="s">
        <v>119</v>
      </c>
      <c r="Q5" s="161"/>
      <c r="R5" s="161"/>
      <c r="S5" s="161"/>
      <c r="T5" s="161"/>
      <c r="U5" s="161" t="s">
        <v>120</v>
      </c>
      <c r="V5" s="161"/>
      <c r="W5" s="161"/>
      <c r="X5" s="161"/>
      <c r="Y5" s="161"/>
      <c r="Z5" s="161" t="s">
        <v>121</v>
      </c>
      <c r="AA5" s="161"/>
    </row>
    <row r="6" spans="1:27">
      <c r="A6" s="30" t="s">
        <v>122</v>
      </c>
      <c r="B6" s="159">
        <v>43553</v>
      </c>
      <c r="C6" s="159">
        <v>43375</v>
      </c>
      <c r="D6" s="159">
        <v>86928</v>
      </c>
      <c r="E6" s="20"/>
      <c r="F6" s="30">
        <v>53576</v>
      </c>
      <c r="G6" s="30">
        <v>52361</v>
      </c>
      <c r="H6" s="30">
        <v>105937</v>
      </c>
      <c r="I6" s="20"/>
      <c r="J6" s="160">
        <v>31141</v>
      </c>
      <c r="K6" s="160">
        <v>29242</v>
      </c>
      <c r="L6" s="160">
        <v>60383</v>
      </c>
      <c r="M6" s="20"/>
      <c r="N6" s="20"/>
      <c r="O6" s="20"/>
    </row>
    <row r="7" spans="1:27">
      <c r="A7" s="30" t="s">
        <v>123</v>
      </c>
      <c r="B7" s="159">
        <v>40984</v>
      </c>
      <c r="C7" s="159">
        <v>44450</v>
      </c>
      <c r="D7" s="159">
        <v>85434</v>
      </c>
      <c r="E7" s="20"/>
      <c r="F7" s="30">
        <v>51000</v>
      </c>
      <c r="G7" s="30">
        <v>51285</v>
      </c>
      <c r="H7" s="30">
        <v>102285</v>
      </c>
      <c r="I7" s="20"/>
      <c r="J7" s="160">
        <v>34974</v>
      </c>
      <c r="K7" s="160">
        <v>32264</v>
      </c>
      <c r="L7" s="160">
        <v>67238</v>
      </c>
      <c r="M7" s="20"/>
      <c r="N7" s="20"/>
      <c r="O7" s="20"/>
    </row>
    <row r="8" spans="1:27">
      <c r="A8" s="30" t="s">
        <v>124</v>
      </c>
      <c r="B8" s="159">
        <v>38050</v>
      </c>
      <c r="C8" s="159">
        <v>39445</v>
      </c>
      <c r="D8" s="159">
        <v>77495</v>
      </c>
      <c r="E8" s="20"/>
      <c r="F8" s="30">
        <v>58398</v>
      </c>
      <c r="G8" s="30">
        <v>59206</v>
      </c>
      <c r="H8" s="30">
        <v>117604</v>
      </c>
      <c r="I8" s="20"/>
      <c r="J8" s="160">
        <v>36725</v>
      </c>
      <c r="K8" s="160">
        <v>32877</v>
      </c>
      <c r="L8" s="160">
        <v>69602</v>
      </c>
      <c r="M8" s="20"/>
      <c r="N8" s="20"/>
      <c r="O8" s="20"/>
    </row>
    <row r="9" spans="1:27">
      <c r="A9" s="30" t="s">
        <v>125</v>
      </c>
      <c r="B9" s="159">
        <v>32168</v>
      </c>
      <c r="C9" s="159">
        <v>34435</v>
      </c>
      <c r="D9" s="159">
        <v>66603</v>
      </c>
      <c r="E9" s="20"/>
      <c r="F9" s="30">
        <v>61449</v>
      </c>
      <c r="G9" s="30">
        <v>64589</v>
      </c>
      <c r="H9" s="30">
        <v>126038</v>
      </c>
      <c r="I9" s="20"/>
      <c r="J9" s="160">
        <v>39085</v>
      </c>
      <c r="K9" s="160">
        <v>33598</v>
      </c>
      <c r="L9" s="160">
        <v>72683</v>
      </c>
      <c r="M9" s="20"/>
      <c r="N9" s="20"/>
      <c r="O9" s="20"/>
    </row>
    <row r="10" spans="1:27">
      <c r="A10" s="30" t="s">
        <v>126</v>
      </c>
      <c r="B10" s="159">
        <v>29878</v>
      </c>
      <c r="C10" s="159">
        <v>31765</v>
      </c>
      <c r="D10" s="159">
        <v>61643</v>
      </c>
      <c r="E10" s="20"/>
      <c r="F10" s="30">
        <v>48849</v>
      </c>
      <c r="G10" s="30">
        <v>53691</v>
      </c>
      <c r="H10" s="30">
        <v>102540</v>
      </c>
      <c r="I10" s="20"/>
      <c r="J10" s="160">
        <v>39021</v>
      </c>
      <c r="K10" s="160">
        <v>36137</v>
      </c>
      <c r="L10" s="160">
        <v>75158</v>
      </c>
      <c r="M10" s="20"/>
      <c r="N10" s="20"/>
      <c r="O10" s="20"/>
    </row>
    <row r="11" spans="1:27">
      <c r="A11" s="30" t="s">
        <v>127</v>
      </c>
      <c r="B11" s="159">
        <v>26793</v>
      </c>
      <c r="C11" s="159">
        <v>27796</v>
      </c>
      <c r="D11" s="159">
        <v>54589</v>
      </c>
      <c r="E11" s="20"/>
      <c r="F11" s="30">
        <v>61037</v>
      </c>
      <c r="G11" s="30">
        <v>66553</v>
      </c>
      <c r="H11" s="30">
        <v>127590</v>
      </c>
      <c r="I11" s="20"/>
      <c r="J11" s="160">
        <v>39249</v>
      </c>
      <c r="K11" s="160">
        <v>37526</v>
      </c>
      <c r="L11" s="160">
        <v>76775</v>
      </c>
      <c r="M11" s="20"/>
      <c r="N11" s="20"/>
      <c r="O11" s="20"/>
    </row>
    <row r="12" spans="1:27">
      <c r="A12" s="30" t="s">
        <v>128</v>
      </c>
      <c r="B12" s="159">
        <v>24972</v>
      </c>
      <c r="C12" s="159">
        <v>26892</v>
      </c>
      <c r="D12" s="159">
        <v>51864</v>
      </c>
      <c r="E12" s="20"/>
      <c r="F12" s="30">
        <v>64164</v>
      </c>
      <c r="G12" s="30">
        <v>67838</v>
      </c>
      <c r="H12" s="30">
        <v>132002</v>
      </c>
      <c r="I12" s="20"/>
      <c r="J12" s="160">
        <v>40734</v>
      </c>
      <c r="K12" s="160">
        <v>39544</v>
      </c>
      <c r="L12" s="160">
        <v>80278</v>
      </c>
      <c r="M12" s="20"/>
      <c r="N12" s="20"/>
      <c r="O12" s="20"/>
    </row>
    <row r="13" spans="1:27">
      <c r="A13" s="30" t="s">
        <v>129</v>
      </c>
      <c r="B13" s="159">
        <v>20675</v>
      </c>
      <c r="C13" s="159">
        <v>21345</v>
      </c>
      <c r="D13" s="159">
        <v>42020</v>
      </c>
      <c r="E13" s="20"/>
      <c r="F13" s="30">
        <v>58314</v>
      </c>
      <c r="G13" s="30">
        <v>62058</v>
      </c>
      <c r="H13" s="30">
        <v>120372</v>
      </c>
      <c r="I13" s="20"/>
      <c r="J13" s="160">
        <v>47806</v>
      </c>
      <c r="K13" s="160">
        <v>49315</v>
      </c>
      <c r="L13" s="160">
        <v>97121</v>
      </c>
      <c r="M13" s="20"/>
      <c r="N13" s="20"/>
      <c r="O13" s="20"/>
    </row>
    <row r="14" spans="1:27">
      <c r="A14" s="30" t="s">
        <v>130</v>
      </c>
      <c r="B14" s="159">
        <v>21511</v>
      </c>
      <c r="C14" s="159">
        <v>23134</v>
      </c>
      <c r="D14" s="159">
        <v>44645</v>
      </c>
      <c r="E14" s="20"/>
      <c r="F14" s="30">
        <v>50502</v>
      </c>
      <c r="G14" s="30">
        <v>57622</v>
      </c>
      <c r="H14" s="30">
        <v>108124</v>
      </c>
      <c r="I14" s="20"/>
      <c r="J14" s="160">
        <v>59872</v>
      </c>
      <c r="K14" s="160">
        <v>61492</v>
      </c>
      <c r="L14" s="160">
        <v>121364</v>
      </c>
      <c r="M14" s="20"/>
      <c r="N14" s="20"/>
      <c r="O14" s="20"/>
    </row>
    <row r="15" spans="1:27">
      <c r="A15" s="30" t="s">
        <v>131</v>
      </c>
      <c r="B15" s="159">
        <v>17894</v>
      </c>
      <c r="C15" s="159">
        <v>17344</v>
      </c>
      <c r="D15" s="159">
        <v>35238</v>
      </c>
      <c r="E15" s="20"/>
      <c r="F15" s="30">
        <v>43266</v>
      </c>
      <c r="G15" s="30">
        <v>51964</v>
      </c>
      <c r="H15" s="30">
        <v>95230</v>
      </c>
      <c r="I15" s="20"/>
      <c r="J15" s="160">
        <v>63628</v>
      </c>
      <c r="K15" s="160">
        <v>66667</v>
      </c>
      <c r="L15" s="160">
        <v>130295</v>
      </c>
      <c r="M15" s="20"/>
      <c r="N15" s="20"/>
      <c r="O15" s="20"/>
    </row>
    <row r="16" spans="1:27">
      <c r="A16" s="30" t="s">
        <v>132</v>
      </c>
      <c r="B16" s="159">
        <v>17392</v>
      </c>
      <c r="C16" s="159">
        <v>17479</v>
      </c>
      <c r="D16" s="159">
        <v>34871</v>
      </c>
      <c r="E16" s="20"/>
      <c r="F16" s="30">
        <v>37433</v>
      </c>
      <c r="G16" s="30">
        <v>44702</v>
      </c>
      <c r="H16" s="30">
        <v>82135</v>
      </c>
      <c r="I16" s="20"/>
      <c r="J16" s="160">
        <v>59482</v>
      </c>
      <c r="K16" s="160">
        <v>63436</v>
      </c>
      <c r="L16" s="160">
        <v>122918</v>
      </c>
      <c r="M16" s="20"/>
      <c r="N16" s="20"/>
      <c r="O16" s="20"/>
    </row>
    <row r="17" spans="1:15">
      <c r="A17" s="30" t="s">
        <v>133</v>
      </c>
      <c r="B17" s="159">
        <v>11410</v>
      </c>
      <c r="C17" s="159">
        <v>10445</v>
      </c>
      <c r="D17" s="159">
        <v>21855</v>
      </c>
      <c r="E17" s="20"/>
      <c r="F17" s="30">
        <v>29766</v>
      </c>
      <c r="G17" s="30">
        <v>34985</v>
      </c>
      <c r="H17" s="30">
        <v>64751</v>
      </c>
      <c r="I17" s="20"/>
      <c r="J17" s="160">
        <v>49705</v>
      </c>
      <c r="K17" s="160">
        <v>54273</v>
      </c>
      <c r="L17" s="160">
        <v>103978</v>
      </c>
      <c r="M17" s="20"/>
      <c r="N17" s="20"/>
      <c r="O17" s="20"/>
    </row>
    <row r="18" spans="1:15">
      <c r="A18" s="30" t="s">
        <v>134</v>
      </c>
      <c r="B18" s="159">
        <v>9180</v>
      </c>
      <c r="C18" s="159">
        <v>8738</v>
      </c>
      <c r="D18" s="159">
        <v>17918</v>
      </c>
      <c r="E18" s="20"/>
      <c r="F18" s="30">
        <v>21942</v>
      </c>
      <c r="G18" s="30">
        <v>25960</v>
      </c>
      <c r="H18" s="30">
        <v>47902</v>
      </c>
      <c r="I18" s="20"/>
      <c r="J18" s="160">
        <v>42503</v>
      </c>
      <c r="K18" s="160">
        <v>48796</v>
      </c>
      <c r="L18" s="160">
        <v>91299</v>
      </c>
      <c r="M18" s="20"/>
      <c r="N18" s="20"/>
      <c r="O18" s="20"/>
    </row>
    <row r="19" spans="1:15">
      <c r="A19" s="30" t="s">
        <v>135</v>
      </c>
      <c r="B19" s="159">
        <v>5409</v>
      </c>
      <c r="C19" s="159">
        <v>4412</v>
      </c>
      <c r="D19" s="159">
        <v>9821</v>
      </c>
      <c r="E19" s="20"/>
      <c r="F19" s="30">
        <v>13850</v>
      </c>
      <c r="G19" s="30">
        <v>17302</v>
      </c>
      <c r="H19" s="30">
        <v>31152</v>
      </c>
      <c r="I19" s="20"/>
      <c r="J19" s="160">
        <v>39881</v>
      </c>
      <c r="K19" s="160">
        <v>49868</v>
      </c>
      <c r="L19" s="160">
        <v>89749</v>
      </c>
      <c r="M19" s="20"/>
      <c r="N19" s="20"/>
      <c r="O19" s="17" t="s">
        <v>3</v>
      </c>
    </row>
    <row r="20" spans="1:15">
      <c r="A20" s="30" t="s">
        <v>136</v>
      </c>
      <c r="B20" s="159">
        <v>2549</v>
      </c>
      <c r="C20" s="159">
        <v>2376</v>
      </c>
      <c r="D20" s="159">
        <v>4925</v>
      </c>
      <c r="E20" s="20"/>
      <c r="F20" s="30">
        <v>6685</v>
      </c>
      <c r="G20" s="30">
        <v>8686</v>
      </c>
      <c r="H20" s="30">
        <v>15371</v>
      </c>
      <c r="I20" s="20"/>
      <c r="J20" s="160">
        <v>29592</v>
      </c>
      <c r="K20" s="160">
        <v>41634</v>
      </c>
      <c r="L20" s="160">
        <v>71226</v>
      </c>
      <c r="M20" s="20"/>
      <c r="N20" s="20"/>
      <c r="O20" s="20"/>
    </row>
    <row r="21" spans="1:15">
      <c r="A21" s="30" t="s">
        <v>137</v>
      </c>
      <c r="B21" s="159">
        <v>783</v>
      </c>
      <c r="C21" s="159">
        <v>701</v>
      </c>
      <c r="D21" s="159">
        <v>1484</v>
      </c>
      <c r="E21" s="20"/>
      <c r="F21" s="30">
        <v>2438</v>
      </c>
      <c r="G21" s="30">
        <v>3637</v>
      </c>
      <c r="H21" s="30">
        <v>6075</v>
      </c>
      <c r="I21" s="20"/>
      <c r="J21" s="160">
        <v>19798</v>
      </c>
      <c r="K21" s="160">
        <v>33099</v>
      </c>
      <c r="L21" s="160">
        <v>52897</v>
      </c>
      <c r="M21" s="20"/>
      <c r="N21" s="20"/>
      <c r="O21" s="20"/>
    </row>
    <row r="22" spans="1:15">
      <c r="A22" s="30" t="s">
        <v>138</v>
      </c>
      <c r="B22" s="159">
        <v>198</v>
      </c>
      <c r="C22" s="159">
        <v>251</v>
      </c>
      <c r="D22" s="159">
        <v>449</v>
      </c>
      <c r="E22" s="20"/>
      <c r="F22" s="30">
        <v>470</v>
      </c>
      <c r="G22" s="30">
        <v>739</v>
      </c>
      <c r="H22" s="30">
        <v>1209</v>
      </c>
      <c r="I22" s="20"/>
      <c r="J22" s="160">
        <v>7461</v>
      </c>
      <c r="K22" s="160">
        <v>17062</v>
      </c>
      <c r="L22" s="160">
        <v>24523</v>
      </c>
      <c r="M22" s="20"/>
      <c r="N22" s="20"/>
      <c r="O22" s="20"/>
    </row>
    <row r="23" spans="1:15">
      <c r="A23" s="30" t="s">
        <v>139</v>
      </c>
      <c r="B23" s="159">
        <v>55</v>
      </c>
      <c r="C23" s="159">
        <v>52</v>
      </c>
      <c r="D23" s="159">
        <v>107</v>
      </c>
      <c r="E23" s="20"/>
      <c r="F23" s="30">
        <v>65</v>
      </c>
      <c r="G23" s="30">
        <v>122</v>
      </c>
      <c r="H23" s="30">
        <v>187</v>
      </c>
      <c r="I23" s="20"/>
      <c r="J23" s="160">
        <v>1597</v>
      </c>
      <c r="K23" s="160">
        <v>5767</v>
      </c>
      <c r="L23" s="160">
        <v>7364</v>
      </c>
      <c r="M23" s="20"/>
      <c r="N23" s="20"/>
      <c r="O23" s="20"/>
    </row>
    <row r="24" spans="1:15">
      <c r="A24" s="30"/>
      <c r="B24" s="159"/>
      <c r="C24" s="159"/>
      <c r="D24" s="15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30" t="s">
        <v>140</v>
      </c>
      <c r="B25" s="159">
        <v>72</v>
      </c>
      <c r="C25" s="159">
        <v>49</v>
      </c>
      <c r="D25" s="159">
        <v>121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30"/>
      <c r="B30" s="30" t="s">
        <v>114</v>
      </c>
      <c r="C30" s="30" t="s">
        <v>115</v>
      </c>
      <c r="D30" s="20"/>
      <c r="E30" s="30"/>
      <c r="F30" s="30" t="s">
        <v>114</v>
      </c>
      <c r="G30" s="30" t="s">
        <v>115</v>
      </c>
      <c r="H30" s="20"/>
      <c r="I30" s="30"/>
      <c r="J30" s="30" t="s">
        <v>114</v>
      </c>
      <c r="K30" s="30" t="s">
        <v>115</v>
      </c>
      <c r="L30" s="20"/>
      <c r="M30" s="20"/>
      <c r="N30" s="20"/>
      <c r="O30" s="20"/>
    </row>
    <row r="31" spans="1:15">
      <c r="A31" s="30" t="s">
        <v>117</v>
      </c>
      <c r="B31" s="30">
        <f>-100*B4/SUM($B$4:$C$23)</f>
        <v>-5.8253722042651628</v>
      </c>
      <c r="C31" s="30">
        <f>100*C4/SUM($B$4:$C$23)</f>
        <v>5.6729488978450036</v>
      </c>
      <c r="D31" s="20"/>
      <c r="E31" s="30" t="s">
        <v>117</v>
      </c>
      <c r="F31" s="30">
        <f>-100*F4/SUM($F$4:$G$23)</f>
        <v>-2.9105382967412718</v>
      </c>
      <c r="G31" s="30">
        <f>100*G4/SUM($F$4:$G$23)</f>
        <v>2.7747978411715417</v>
      </c>
      <c r="H31" s="20"/>
      <c r="I31" s="30" t="s">
        <v>117</v>
      </c>
      <c r="J31" s="30">
        <f>-100*J4/SUM($J$4:$K$23)</f>
        <v>-1.4995268659987828</v>
      </c>
      <c r="K31" s="30">
        <f>100*K4/SUM($J$4:$K$23)</f>
        <v>1.4098664828430156</v>
      </c>
      <c r="L31" s="20"/>
      <c r="M31" s="20"/>
      <c r="N31" s="20"/>
      <c r="O31" s="20"/>
    </row>
    <row r="32" spans="1:15">
      <c r="A32" s="30" t="s">
        <v>118</v>
      </c>
      <c r="B32" s="30">
        <f t="shared" ref="B32:B50" si="0">-100*B5/SUM($B$4:$C$23)</f>
        <v>-5.2154548266633194</v>
      </c>
      <c r="C32" s="30">
        <f t="shared" ref="C32:C50" si="1">100*C5/SUM($B$4:$C$23)</f>
        <v>5.0696440019187401</v>
      </c>
      <c r="D32" s="20"/>
      <c r="E32" s="30" t="s">
        <v>118</v>
      </c>
      <c r="F32" s="30">
        <f t="shared" ref="F32:F50" si="2">-100*F5/SUM($F$4:$G$23)</f>
        <v>-2.9665065052672017</v>
      </c>
      <c r="G32" s="30">
        <f t="shared" ref="G32:G50" si="3">100*G5/SUM($F$4:$G$23)</f>
        <v>2.8645256646464081</v>
      </c>
      <c r="H32" s="20"/>
      <c r="I32" s="30" t="s">
        <v>118</v>
      </c>
      <c r="J32" s="30">
        <f t="shared" ref="J32:J50" si="4">-100*J5/SUM($J$4:$K$23)</f>
        <v>-1.7575818978732478</v>
      </c>
      <c r="K32" s="30">
        <f>100*K5/SUM($J$4:$K$23)</f>
        <v>1.643155648173716</v>
      </c>
      <c r="L32" s="20"/>
      <c r="M32" s="20"/>
      <c r="N32" s="20"/>
      <c r="O32" s="20"/>
    </row>
    <row r="33" spans="1:15">
      <c r="A33" s="30" t="s">
        <v>122</v>
      </c>
      <c r="B33" s="30">
        <f t="shared" si="0"/>
        <v>-4.8812443121449993</v>
      </c>
      <c r="C33" s="30">
        <f t="shared" si="1"/>
        <v>4.8612947911576549</v>
      </c>
      <c r="D33" s="20"/>
      <c r="E33" s="30" t="s">
        <v>122</v>
      </c>
      <c r="F33" s="30">
        <f t="shared" si="2"/>
        <v>-3.4191023260949058</v>
      </c>
      <c r="G33" s="30">
        <f t="shared" si="3"/>
        <v>3.3415637019683322</v>
      </c>
      <c r="H33" s="20"/>
      <c r="I33" s="30" t="s">
        <v>122</v>
      </c>
      <c r="J33" s="30">
        <f>-100*J6/SUM($J$4:$K$23)</f>
        <v>-2.0621225936881475</v>
      </c>
      <c r="K33" s="30">
        <f t="shared" ref="K33:K50" si="5">100*K6/SUM($J$4:$K$23)</f>
        <v>1.9363729130287661</v>
      </c>
      <c r="L33" s="20"/>
      <c r="M33" s="20"/>
      <c r="N33" s="20"/>
      <c r="O33" s="20"/>
    </row>
    <row r="34" spans="1:15">
      <c r="A34" s="30" t="s">
        <v>123</v>
      </c>
      <c r="B34" s="30">
        <f t="shared" si="0"/>
        <v>-4.5933211693557423</v>
      </c>
      <c r="C34" s="30">
        <f t="shared" si="1"/>
        <v>4.9817764488059426</v>
      </c>
      <c r="D34" s="20"/>
      <c r="E34" s="30" t="s">
        <v>123</v>
      </c>
      <c r="F34" s="30">
        <f t="shared" si="2"/>
        <v>-3.2547076793870429</v>
      </c>
      <c r="G34" s="30">
        <f t="shared" si="3"/>
        <v>3.2728957517130293</v>
      </c>
      <c r="H34" s="20"/>
      <c r="I34" s="30" t="s">
        <v>123</v>
      </c>
      <c r="J34" s="30">
        <f t="shared" si="4"/>
        <v>-2.3159396163144814</v>
      </c>
      <c r="K34" s="30">
        <f t="shared" si="5"/>
        <v>2.1364864122139426</v>
      </c>
      <c r="L34" s="20"/>
      <c r="M34" s="20"/>
      <c r="N34" s="20"/>
      <c r="O34" s="20"/>
    </row>
    <row r="35" spans="1:15">
      <c r="A35" s="30" t="s">
        <v>124</v>
      </c>
      <c r="B35" s="30">
        <f t="shared" si="0"/>
        <v>-4.2644903009463695</v>
      </c>
      <c r="C35" s="30">
        <f t="shared" si="1"/>
        <v>4.4208362659876359</v>
      </c>
      <c r="D35" s="20"/>
      <c r="E35" s="30" t="s">
        <v>124</v>
      </c>
      <c r="F35" s="30">
        <f t="shared" si="2"/>
        <v>-3.7268317462910692</v>
      </c>
      <c r="G35" s="30">
        <f t="shared" si="3"/>
        <v>3.7783965267801816</v>
      </c>
      <c r="H35" s="20"/>
      <c r="I35" s="30" t="s">
        <v>124</v>
      </c>
      <c r="J35" s="30">
        <f t="shared" si="4"/>
        <v>-2.4318889005875604</v>
      </c>
      <c r="K35" s="30">
        <f t="shared" si="5"/>
        <v>2.1770785945436955</v>
      </c>
      <c r="L35" s="20"/>
      <c r="M35" s="20"/>
      <c r="N35" s="20"/>
      <c r="O35" s="20"/>
    </row>
    <row r="36" spans="1:15">
      <c r="A36" s="30" t="s">
        <v>125</v>
      </c>
      <c r="B36" s="30">
        <f t="shared" si="0"/>
        <v>-3.6052595006791801</v>
      </c>
      <c r="C36" s="30">
        <f t="shared" si="1"/>
        <v>3.8593357033663134</v>
      </c>
      <c r="D36" s="20"/>
      <c r="E36" s="30" t="s">
        <v>125</v>
      </c>
      <c r="F36" s="30">
        <f t="shared" si="2"/>
        <v>-3.9215398468755764</v>
      </c>
      <c r="G36" s="30">
        <f t="shared" si="3"/>
        <v>4.1219277314496026</v>
      </c>
      <c r="H36" s="20"/>
      <c r="I36" s="30" t="s">
        <v>125</v>
      </c>
      <c r="J36" s="30">
        <f t="shared" si="4"/>
        <v>-2.5881654916123837</v>
      </c>
      <c r="K36" s="30">
        <f t="shared" si="5"/>
        <v>2.2248224174796691</v>
      </c>
      <c r="L36" s="20"/>
      <c r="M36" s="20"/>
      <c r="N36" s="20"/>
      <c r="O36" s="20"/>
    </row>
    <row r="37" spans="1:15">
      <c r="A37" s="30" t="s">
        <v>126</v>
      </c>
      <c r="B37" s="30">
        <f t="shared" si="0"/>
        <v>-3.3486055508981769</v>
      </c>
      <c r="C37" s="30">
        <f t="shared" si="1"/>
        <v>3.5600928885561478</v>
      </c>
      <c r="D37" s="20"/>
      <c r="E37" s="30" t="s">
        <v>126</v>
      </c>
      <c r="F37" s="30">
        <f t="shared" si="2"/>
        <v>-3.1174355966740714</v>
      </c>
      <c r="G37" s="30">
        <f t="shared" si="3"/>
        <v>3.4264413728229357</v>
      </c>
      <c r="H37" s="20"/>
      <c r="I37" s="30" t="s">
        <v>126</v>
      </c>
      <c r="J37" s="30">
        <f t="shared" si="4"/>
        <v>-2.5839274823642531</v>
      </c>
      <c r="K37" s="30">
        <f t="shared" si="5"/>
        <v>2.3929521906203584</v>
      </c>
      <c r="L37" s="20"/>
      <c r="M37" s="20"/>
      <c r="N37" s="20"/>
      <c r="O37" s="20"/>
    </row>
    <row r="38" spans="1:15">
      <c r="A38" s="30" t="s">
        <v>127</v>
      </c>
      <c r="B38" s="30">
        <f t="shared" si="0"/>
        <v>-3.0028512124377418</v>
      </c>
      <c r="C38" s="30">
        <f t="shared" si="1"/>
        <v>3.1152634009226094</v>
      </c>
      <c r="D38" s="20"/>
      <c r="E38" s="30" t="s">
        <v>127</v>
      </c>
      <c r="F38" s="30">
        <f t="shared" si="2"/>
        <v>-3.89524691424994</v>
      </c>
      <c r="G38" s="30">
        <f t="shared" si="3"/>
        <v>4.2472658860048211</v>
      </c>
      <c r="H38" s="20"/>
      <c r="I38" s="30" t="s">
        <v>127</v>
      </c>
      <c r="J38" s="30">
        <f t="shared" si="4"/>
        <v>-2.599025390310719</v>
      </c>
      <c r="K38" s="30">
        <f t="shared" si="5"/>
        <v>2.4849302350836973</v>
      </c>
      <c r="L38" s="20"/>
      <c r="M38" s="20"/>
      <c r="N38" s="20"/>
      <c r="O38" s="20"/>
    </row>
    <row r="39" spans="1:15">
      <c r="A39" s="30" t="s">
        <v>128</v>
      </c>
      <c r="B39" s="30">
        <f t="shared" si="0"/>
        <v>-2.7987608881795727</v>
      </c>
      <c r="C39" s="30">
        <f t="shared" si="1"/>
        <v>3.0139467325374447</v>
      </c>
      <c r="D39" s="20"/>
      <c r="E39" s="30" t="s">
        <v>128</v>
      </c>
      <c r="F39" s="30">
        <f t="shared" si="2"/>
        <v>-4.0948051674547097</v>
      </c>
      <c r="G39" s="30">
        <f t="shared" si="3"/>
        <v>4.3292717559658476</v>
      </c>
      <c r="H39" s="20"/>
      <c r="I39" s="30" t="s">
        <v>128</v>
      </c>
      <c r="J39" s="30">
        <f t="shared" si="4"/>
        <v>-2.6973604486462541</v>
      </c>
      <c r="K39" s="30">
        <f t="shared" si="5"/>
        <v>2.618559964188822</v>
      </c>
      <c r="L39" s="20"/>
      <c r="M39" s="20"/>
      <c r="N39" s="20"/>
      <c r="O39" s="20"/>
    </row>
    <row r="40" spans="1:15">
      <c r="A40" s="30" t="s">
        <v>129</v>
      </c>
      <c r="B40" s="30">
        <f t="shared" si="0"/>
        <v>-2.3171704854682309</v>
      </c>
      <c r="C40" s="30">
        <f t="shared" si="1"/>
        <v>2.3922613790722802</v>
      </c>
      <c r="D40" s="20"/>
      <c r="E40" s="30" t="s">
        <v>129</v>
      </c>
      <c r="F40" s="30">
        <f t="shared" si="2"/>
        <v>-3.721471051289726</v>
      </c>
      <c r="G40" s="30">
        <f t="shared" si="3"/>
        <v>3.9604048856353158</v>
      </c>
      <c r="H40" s="20"/>
      <c r="I40" s="30" t="s">
        <v>129</v>
      </c>
      <c r="J40" s="30">
        <f t="shared" si="4"/>
        <v>-3.165660470564708</v>
      </c>
      <c r="K40" s="30">
        <f t="shared" si="5"/>
        <v>3.2655847823682924</v>
      </c>
      <c r="L40" s="20"/>
      <c r="M40" s="20"/>
      <c r="N40" s="20"/>
      <c r="O40" s="20"/>
    </row>
    <row r="41" spans="1:15">
      <c r="A41" s="30" t="s">
        <v>130</v>
      </c>
      <c r="B41" s="30">
        <f t="shared" si="0"/>
        <v>-2.4108659885323878</v>
      </c>
      <c r="C41" s="30">
        <f t="shared" si="1"/>
        <v>2.5927652725911514</v>
      </c>
      <c r="D41" s="20"/>
      <c r="E41" s="30" t="s">
        <v>130</v>
      </c>
      <c r="F41" s="30">
        <f t="shared" si="2"/>
        <v>-3.222926416164793</v>
      </c>
      <c r="G41" s="30">
        <f t="shared" si="3"/>
        <v>3.6773091353262779</v>
      </c>
      <c r="H41" s="20"/>
      <c r="I41" s="30" t="s">
        <v>130</v>
      </c>
      <c r="J41" s="30">
        <f t="shared" si="4"/>
        <v>-3.9646576516263692</v>
      </c>
      <c r="K41" s="30">
        <f t="shared" si="5"/>
        <v>4.07193226071968</v>
      </c>
      <c r="L41" s="20"/>
      <c r="M41" s="20"/>
      <c r="N41" s="20"/>
      <c r="O41" s="20"/>
    </row>
    <row r="42" spans="1:15">
      <c r="A42" s="30" t="s">
        <v>131</v>
      </c>
      <c r="B42" s="30">
        <f t="shared" si="0"/>
        <v>-2.0054872390311256</v>
      </c>
      <c r="C42" s="30">
        <f t="shared" si="1"/>
        <v>1.9438454606994438</v>
      </c>
      <c r="D42" s="20"/>
      <c r="E42" s="30" t="s">
        <v>131</v>
      </c>
      <c r="F42" s="30">
        <f t="shared" si="2"/>
        <v>-2.761140832477643</v>
      </c>
      <c r="G42" s="30">
        <f t="shared" si="3"/>
        <v>3.3162280363072214</v>
      </c>
      <c r="H42" s="20"/>
      <c r="I42" s="30" t="s">
        <v>131</v>
      </c>
      <c r="J42" s="30">
        <f t="shared" si="4"/>
        <v>-4.2133758193760462</v>
      </c>
      <c r="K42" s="30">
        <f t="shared" si="5"/>
        <v>4.4146150397677575</v>
      </c>
      <c r="L42" s="20"/>
      <c r="M42" s="20"/>
      <c r="N42" s="20"/>
      <c r="O42" s="20"/>
    </row>
    <row r="43" spans="1:15">
      <c r="A43" s="30" t="s">
        <v>132</v>
      </c>
      <c r="B43" s="30">
        <f t="shared" si="0"/>
        <v>-1.9492251068083906</v>
      </c>
      <c r="C43" s="30">
        <f t="shared" si="1"/>
        <v>1.9589757153808565</v>
      </c>
      <c r="D43" s="20"/>
      <c r="E43" s="30" t="s">
        <v>132</v>
      </c>
      <c r="F43" s="30">
        <f t="shared" si="2"/>
        <v>-2.3888916188724543</v>
      </c>
      <c r="G43" s="30">
        <f t="shared" si="3"/>
        <v>2.8527831898815608</v>
      </c>
      <c r="H43" s="20"/>
      <c r="I43" s="30" t="s">
        <v>132</v>
      </c>
      <c r="J43" s="30">
        <f t="shared" si="4"/>
        <v>-3.938832282770572</v>
      </c>
      <c r="K43" s="30">
        <f t="shared" si="5"/>
        <v>4.2006617916316538</v>
      </c>
      <c r="L43" s="20"/>
      <c r="M43" s="20"/>
      <c r="N43" s="20"/>
      <c r="O43" s="20"/>
    </row>
    <row r="44" spans="1:15">
      <c r="A44" s="30" t="s">
        <v>133</v>
      </c>
      <c r="B44" s="30">
        <f t="shared" si="0"/>
        <v>-1.2787867104808954</v>
      </c>
      <c r="C44" s="30">
        <f t="shared" si="1"/>
        <v>1.1706334084989443</v>
      </c>
      <c r="D44" s="20"/>
      <c r="E44" s="30" t="s">
        <v>133</v>
      </c>
      <c r="F44" s="30">
        <f t="shared" si="2"/>
        <v>-1.8996005644046023</v>
      </c>
      <c r="G44" s="30">
        <f t="shared" si="3"/>
        <v>2.2326656502618762</v>
      </c>
      <c r="H44" s="20"/>
      <c r="I44" s="30" t="s">
        <v>133</v>
      </c>
      <c r="J44" s="30">
        <f t="shared" si="4"/>
        <v>-3.2914101512240892</v>
      </c>
      <c r="K44" s="30">
        <f t="shared" si="5"/>
        <v>3.5938980613094258</v>
      </c>
      <c r="L44" s="20"/>
      <c r="M44" s="20"/>
      <c r="N44" s="20"/>
      <c r="O44" s="20"/>
    </row>
    <row r="45" spans="1:15">
      <c r="A45" s="30" t="s">
        <v>134</v>
      </c>
      <c r="B45" s="30">
        <f t="shared" si="0"/>
        <v>-1.0288573183360754</v>
      </c>
      <c r="C45" s="30">
        <f t="shared" si="1"/>
        <v>0.97931974374952369</v>
      </c>
      <c r="D45" s="20"/>
      <c r="E45" s="30" t="s">
        <v>134</v>
      </c>
      <c r="F45" s="30">
        <f t="shared" si="2"/>
        <v>-1.400290115708049</v>
      </c>
      <c r="G45" s="30">
        <f t="shared" si="3"/>
        <v>1.6567100266056398</v>
      </c>
      <c r="H45" s="20"/>
      <c r="I45" s="30" t="s">
        <v>134</v>
      </c>
      <c r="J45" s="30">
        <f t="shared" si="4"/>
        <v>-2.8145016730203696</v>
      </c>
      <c r="K45" s="30">
        <f t="shared" si="5"/>
        <v>3.2312171761217314</v>
      </c>
      <c r="L45" s="20"/>
      <c r="M45" s="20"/>
      <c r="N45" s="20"/>
      <c r="O45" s="20"/>
    </row>
    <row r="46" spans="1:15">
      <c r="A46" s="30" t="s">
        <v>135</v>
      </c>
      <c r="B46" s="30">
        <f t="shared" si="0"/>
        <v>-0.60621887090194249</v>
      </c>
      <c r="C46" s="30">
        <f t="shared" si="1"/>
        <v>0.49447913818069333</v>
      </c>
      <c r="D46" s="20"/>
      <c r="E46" s="30" t="s">
        <v>135</v>
      </c>
      <c r="F46" s="30">
        <f t="shared" si="2"/>
        <v>-0.88387649724530482</v>
      </c>
      <c r="G46" s="30">
        <f t="shared" si="3"/>
        <v>1.104175534681463</v>
      </c>
      <c r="H46" s="20"/>
      <c r="I46" s="30" t="s">
        <v>135</v>
      </c>
      <c r="J46" s="30">
        <f t="shared" si="4"/>
        <v>-2.6408757316360107</v>
      </c>
      <c r="K46" s="30">
        <f t="shared" si="5"/>
        <v>3.3022038310279225</v>
      </c>
      <c r="L46" s="20"/>
      <c r="M46" s="20"/>
      <c r="N46" s="20"/>
      <c r="O46" s="20"/>
    </row>
    <row r="47" spans="1:15">
      <c r="A47" s="30" t="s">
        <v>136</v>
      </c>
      <c r="B47" s="30">
        <f t="shared" si="0"/>
        <v>-0.28568162357719568</v>
      </c>
      <c r="C47" s="30">
        <f t="shared" si="1"/>
        <v>0.26629248239286657</v>
      </c>
      <c r="D47" s="20"/>
      <c r="E47" s="30" t="s">
        <v>136</v>
      </c>
      <c r="F47" s="30">
        <f t="shared" si="2"/>
        <v>-0.42662197719024275</v>
      </c>
      <c r="G47" s="30">
        <f t="shared" si="3"/>
        <v>0.5543213902579579</v>
      </c>
      <c r="H47" s="20"/>
      <c r="I47" s="30" t="s">
        <v>136</v>
      </c>
      <c r="J47" s="30">
        <f t="shared" si="4"/>
        <v>-1.9595495261044815</v>
      </c>
      <c r="K47" s="30">
        <f t="shared" si="5"/>
        <v>2.7569574536980936</v>
      </c>
      <c r="L47" s="20"/>
      <c r="M47" s="20"/>
      <c r="N47" s="20"/>
      <c r="O47" s="20"/>
    </row>
    <row r="48" spans="1:15">
      <c r="A48" s="30" t="s">
        <v>137</v>
      </c>
      <c r="B48" s="30">
        <f t="shared" si="0"/>
        <v>-8.7755477152194672E-2</v>
      </c>
      <c r="C48" s="30">
        <f t="shared" si="1"/>
        <v>7.8565248382743882E-2</v>
      </c>
      <c r="D48" s="20"/>
      <c r="E48" s="30" t="s">
        <v>137</v>
      </c>
      <c r="F48" s="30">
        <f t="shared" si="2"/>
        <v>-0.15558779063422765</v>
      </c>
      <c r="G48" s="30">
        <f t="shared" si="3"/>
        <v>0.23210532999864067</v>
      </c>
      <c r="H48" s="20"/>
      <c r="I48" s="30" t="s">
        <v>137</v>
      </c>
      <c r="J48" s="30">
        <f t="shared" si="4"/>
        <v>-1.311001673351464</v>
      </c>
      <c r="K48" s="30">
        <f t="shared" si="5"/>
        <v>2.1917791891231491</v>
      </c>
      <c r="L48" s="20"/>
      <c r="M48" s="20"/>
      <c r="N48" s="20"/>
      <c r="O48" s="20"/>
    </row>
    <row r="49" spans="1:15">
      <c r="A49" s="30" t="s">
        <v>138</v>
      </c>
      <c r="B49" s="30">
        <f t="shared" si="0"/>
        <v>-2.219104019940555E-2</v>
      </c>
      <c r="C49" s="30">
        <f t="shared" si="1"/>
        <v>2.8131066111367641E-2</v>
      </c>
      <c r="D49" s="20"/>
      <c r="E49" s="30" t="s">
        <v>138</v>
      </c>
      <c r="F49" s="30">
        <f t="shared" si="2"/>
        <v>-2.9994364888468825E-2</v>
      </c>
      <c r="G49" s="30">
        <f t="shared" si="3"/>
        <v>4.7161352452294601E-2</v>
      </c>
      <c r="H49" s="20"/>
      <c r="I49" s="30" t="s">
        <v>138</v>
      </c>
      <c r="J49" s="30">
        <f t="shared" si="4"/>
        <v>-0.49405917187974913</v>
      </c>
      <c r="K49" s="30">
        <f t="shared" si="5"/>
        <v>1.1298267779938722</v>
      </c>
      <c r="L49" s="20"/>
      <c r="M49" s="20"/>
      <c r="N49" s="20"/>
      <c r="O49" s="20"/>
    </row>
    <row r="50" spans="1:15">
      <c r="A50" s="30" t="s">
        <v>139</v>
      </c>
      <c r="B50" s="30">
        <f t="shared" si="0"/>
        <v>-6.1641778331682079E-3</v>
      </c>
      <c r="C50" s="30">
        <f t="shared" si="1"/>
        <v>5.827949951359033E-3</v>
      </c>
      <c r="D50" s="20"/>
      <c r="E50" s="30" t="s">
        <v>139</v>
      </c>
      <c r="F50" s="30">
        <f t="shared" si="2"/>
        <v>-4.1481568462776036E-3</v>
      </c>
      <c r="G50" s="30">
        <f t="shared" si="3"/>
        <v>7.785771311474887E-3</v>
      </c>
      <c r="H50" s="20"/>
      <c r="I50" s="30" t="s">
        <v>139</v>
      </c>
      <c r="J50" s="30">
        <f t="shared" si="4"/>
        <v>-0.10575157451976402</v>
      </c>
      <c r="K50" s="30">
        <f t="shared" si="5"/>
        <v>0.38188436459328684</v>
      </c>
      <c r="L50" s="20"/>
      <c r="M50" s="20"/>
      <c r="N50" s="20"/>
      <c r="O50" s="20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19" sqref="F19"/>
    </sheetView>
  </sheetViews>
  <sheetFormatPr defaultRowHeight="14.4"/>
  <sheetData>
    <row r="1" spans="1:201" s="150" customFormat="1" ht="13.2">
      <c r="A1" s="147"/>
      <c r="B1" s="148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8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  <c r="DN1" s="149"/>
      <c r="DO1" s="149"/>
      <c r="DP1" s="149"/>
      <c r="DQ1" s="149"/>
      <c r="DR1" s="149"/>
      <c r="DS1" s="149"/>
      <c r="DT1" s="149"/>
      <c r="DU1" s="149"/>
      <c r="DV1" s="149"/>
      <c r="DW1" s="149"/>
      <c r="DX1" s="149"/>
      <c r="DY1" s="149"/>
      <c r="DZ1" s="149"/>
    </row>
    <row r="2" spans="1:201" s="150" customFormat="1">
      <c r="A2" s="162"/>
      <c r="B2" s="163" t="s">
        <v>114</v>
      </c>
      <c r="C2" s="163" t="s">
        <v>115</v>
      </c>
      <c r="D2" s="163" t="s">
        <v>141</v>
      </c>
      <c r="E2"/>
      <c r="F2" s="56" t="s">
        <v>231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1" customFormat="1" ht="13.2">
      <c r="A3" s="164">
        <v>1974</v>
      </c>
      <c r="B3" s="165">
        <v>69.099999999999994</v>
      </c>
      <c r="C3" s="166">
        <v>75.900000000000006</v>
      </c>
      <c r="D3" s="167">
        <v>72.400000000000006</v>
      </c>
    </row>
    <row r="4" spans="1:201">
      <c r="A4" s="49">
        <v>1975</v>
      </c>
      <c r="B4" s="166">
        <v>69.7</v>
      </c>
      <c r="C4" s="166">
        <v>76.400000000000006</v>
      </c>
      <c r="D4" s="166">
        <v>72.900000000000006</v>
      </c>
    </row>
    <row r="5" spans="1:201">
      <c r="A5" s="164">
        <v>1976</v>
      </c>
      <c r="B5" s="166">
        <v>70.599999999999994</v>
      </c>
      <c r="C5" s="166">
        <v>77.2</v>
      </c>
      <c r="D5" s="166">
        <v>73.8</v>
      </c>
    </row>
    <row r="6" spans="1:201">
      <c r="A6" s="49">
        <v>1977</v>
      </c>
      <c r="B6" s="166">
        <v>70.8</v>
      </c>
      <c r="C6" s="166">
        <v>77.599999999999994</v>
      </c>
      <c r="D6" s="166">
        <v>74.099999999999994</v>
      </c>
    </row>
    <row r="7" spans="1:201">
      <c r="A7" s="164">
        <v>1978</v>
      </c>
      <c r="B7" s="166">
        <v>70.8</v>
      </c>
      <c r="C7" s="166">
        <v>77.7</v>
      </c>
      <c r="D7" s="166">
        <v>74.2</v>
      </c>
    </row>
    <row r="8" spans="1:201">
      <c r="A8" s="49">
        <v>1979</v>
      </c>
      <c r="B8" s="166">
        <v>70.727999999999994</v>
      </c>
      <c r="C8" s="166">
        <v>77.768000000000001</v>
      </c>
      <c r="D8" s="166">
        <v>74.17</v>
      </c>
    </row>
    <row r="9" spans="1:201">
      <c r="A9" s="164">
        <v>1980</v>
      </c>
      <c r="B9" s="166">
        <v>70.926000000000002</v>
      </c>
      <c r="C9" s="166">
        <v>78.046999999999997</v>
      </c>
      <c r="D9" s="166">
        <v>74.408000000000001</v>
      </c>
    </row>
    <row r="10" spans="1:201">
      <c r="A10" s="49">
        <v>1981</v>
      </c>
      <c r="B10" s="166">
        <v>71.5</v>
      </c>
      <c r="C10" s="166">
        <v>78.400000000000006</v>
      </c>
      <c r="D10" s="166">
        <v>74.900000000000006</v>
      </c>
    </row>
    <row r="11" spans="1:201">
      <c r="A11" s="164">
        <v>1982</v>
      </c>
      <c r="B11" s="166">
        <v>71.653999999999996</v>
      </c>
      <c r="C11" s="166">
        <v>78.472999999999999</v>
      </c>
      <c r="D11" s="166">
        <v>74.986999999999995</v>
      </c>
    </row>
    <row r="12" spans="1:201">
      <c r="A12" s="49">
        <v>1983</v>
      </c>
      <c r="B12" s="166">
        <v>71.409000000000006</v>
      </c>
      <c r="C12" s="166">
        <v>78.617000000000004</v>
      </c>
      <c r="D12" s="166">
        <v>74.933999999999997</v>
      </c>
    </row>
    <row r="13" spans="1:201">
      <c r="A13" s="164">
        <v>1984</v>
      </c>
      <c r="B13" s="166">
        <v>72.268000000000001</v>
      </c>
      <c r="C13" s="166">
        <v>78.765000000000001</v>
      </c>
      <c r="D13" s="166">
        <v>75.442999999999998</v>
      </c>
    </row>
    <row r="14" spans="1:201">
      <c r="A14" s="49">
        <v>1985</v>
      </c>
      <c r="B14" s="166">
        <v>72.400000000000006</v>
      </c>
      <c r="C14" s="166">
        <v>79</v>
      </c>
      <c r="D14" s="166">
        <v>75.599999999999994</v>
      </c>
    </row>
    <row r="15" spans="1:201">
      <c r="A15" s="164">
        <v>1986</v>
      </c>
      <c r="B15" s="166">
        <v>72.656999999999996</v>
      </c>
      <c r="C15" s="166">
        <v>79.507999999999996</v>
      </c>
      <c r="D15" s="166">
        <v>76.006</v>
      </c>
    </row>
    <row r="16" spans="1:201">
      <c r="A16" s="49">
        <v>1987</v>
      </c>
      <c r="B16" s="166">
        <v>73.099999999999994</v>
      </c>
      <c r="C16" s="166">
        <v>79.8</v>
      </c>
      <c r="D16" s="166">
        <v>76.400000000000006</v>
      </c>
    </row>
    <row r="17" spans="1:6">
      <c r="A17" s="164">
        <v>1988</v>
      </c>
      <c r="B17" s="166">
        <v>73.055999999999997</v>
      </c>
      <c r="C17" s="166">
        <v>79.864999999999995</v>
      </c>
      <c r="D17" s="166">
        <v>76.384</v>
      </c>
    </row>
    <row r="18" spans="1:6">
      <c r="A18" s="49">
        <v>1989</v>
      </c>
      <c r="B18" s="166">
        <v>73.400000000000006</v>
      </c>
      <c r="C18" s="166">
        <v>80.2</v>
      </c>
      <c r="D18" s="166">
        <v>76.7</v>
      </c>
    </row>
    <row r="19" spans="1:6">
      <c r="A19" s="164">
        <v>1990</v>
      </c>
      <c r="B19" s="166">
        <v>73.2</v>
      </c>
      <c r="C19" s="166">
        <v>80.2</v>
      </c>
      <c r="D19" s="166">
        <v>76.599999999999994</v>
      </c>
      <c r="F19" s="17" t="s">
        <v>29</v>
      </c>
    </row>
    <row r="20" spans="1:6">
      <c r="A20" s="49">
        <v>1991</v>
      </c>
      <c r="B20" s="166">
        <v>73.718999999999994</v>
      </c>
      <c r="C20" s="166">
        <v>80.63</v>
      </c>
      <c r="D20" s="166">
        <v>77.094999999999999</v>
      </c>
    </row>
    <row r="21" spans="1:6">
      <c r="A21" s="164">
        <v>1992</v>
      </c>
      <c r="B21" s="166">
        <v>73.989000000000004</v>
      </c>
      <c r="C21" s="166">
        <v>80.715000000000003</v>
      </c>
      <c r="D21" s="166">
        <v>77.274000000000001</v>
      </c>
    </row>
    <row r="22" spans="1:6">
      <c r="A22" s="49">
        <v>1993</v>
      </c>
      <c r="B22" s="166">
        <v>73.900000000000006</v>
      </c>
      <c r="C22" s="166">
        <v>80.7</v>
      </c>
      <c r="D22" s="166">
        <v>77.2</v>
      </c>
    </row>
    <row r="23" spans="1:6">
      <c r="A23" s="164">
        <v>1994</v>
      </c>
      <c r="B23" s="166">
        <v>74.188000000000002</v>
      </c>
      <c r="C23" s="166">
        <v>80.745000000000005</v>
      </c>
      <c r="D23" s="166">
        <v>77.391000000000005</v>
      </c>
    </row>
    <row r="24" spans="1:6">
      <c r="A24" s="49">
        <v>1995</v>
      </c>
      <c r="B24" s="166">
        <v>74.2</v>
      </c>
      <c r="C24" s="166">
        <v>80.8</v>
      </c>
      <c r="D24" s="166">
        <v>77.400000000000006</v>
      </c>
    </row>
    <row r="25" spans="1:6">
      <c r="A25" s="164">
        <v>1996</v>
      </c>
      <c r="B25" s="166">
        <v>74.7</v>
      </c>
      <c r="C25" s="166">
        <v>81.3</v>
      </c>
      <c r="D25" s="166">
        <v>77.900000000000006</v>
      </c>
    </row>
    <row r="26" spans="1:6">
      <c r="A26" s="49">
        <v>1997</v>
      </c>
      <c r="B26" s="166">
        <v>74.8</v>
      </c>
      <c r="C26" s="166">
        <v>81.5</v>
      </c>
      <c r="D26" s="166">
        <v>78.099999999999994</v>
      </c>
    </row>
    <row r="27" spans="1:6">
      <c r="A27" s="164">
        <v>1998</v>
      </c>
      <c r="B27" s="166">
        <v>75.400000000000006</v>
      </c>
      <c r="C27" s="166">
        <v>81.7</v>
      </c>
      <c r="D27" s="166">
        <v>78.5</v>
      </c>
    </row>
    <row r="28" spans="1:6">
      <c r="A28" s="49">
        <v>1999</v>
      </c>
      <c r="B28" s="166">
        <v>75.7</v>
      </c>
      <c r="C28" s="166">
        <v>82</v>
      </c>
      <c r="D28" s="166">
        <v>78.8</v>
      </c>
    </row>
    <row r="29" spans="1:6">
      <c r="A29" s="164">
        <v>2000</v>
      </c>
      <c r="B29" s="166">
        <v>76.260000000000005</v>
      </c>
      <c r="C29" s="166">
        <v>82.358000000000004</v>
      </c>
      <c r="D29" s="166">
        <v>79.238</v>
      </c>
    </row>
    <row r="30" spans="1:6">
      <c r="A30" s="49">
        <v>2001</v>
      </c>
      <c r="B30" s="166">
        <v>76.8</v>
      </c>
      <c r="C30" s="166">
        <v>82.7</v>
      </c>
      <c r="D30" s="166">
        <v>79.7</v>
      </c>
    </row>
    <row r="31" spans="1:6">
      <c r="A31" s="164">
        <v>2002</v>
      </c>
      <c r="B31" s="166">
        <v>77.099999999999994</v>
      </c>
      <c r="C31" s="166">
        <v>82.8</v>
      </c>
      <c r="D31" s="166">
        <v>79.900000000000006</v>
      </c>
    </row>
    <row r="32" spans="1:6">
      <c r="A32" s="49">
        <v>2003</v>
      </c>
      <c r="B32" s="166">
        <v>77.099999999999994</v>
      </c>
      <c r="C32" s="166">
        <v>82.4</v>
      </c>
      <c r="D32" s="166">
        <v>79.7</v>
      </c>
    </row>
    <row r="33" spans="1:4">
      <c r="A33" s="164">
        <v>2004</v>
      </c>
      <c r="B33" s="166">
        <v>78</v>
      </c>
      <c r="C33" s="166">
        <v>83.6</v>
      </c>
      <c r="D33" s="166">
        <v>80.7</v>
      </c>
    </row>
    <row r="34" spans="1:4">
      <c r="A34" s="49">
        <v>2005</v>
      </c>
      <c r="B34" s="166">
        <v>77.900000000000006</v>
      </c>
      <c r="C34" s="166">
        <v>83.7</v>
      </c>
      <c r="D34" s="166">
        <v>80.7</v>
      </c>
    </row>
    <row r="35" spans="1:4">
      <c r="A35" s="164">
        <v>2006</v>
      </c>
      <c r="B35" s="166">
        <v>78.5</v>
      </c>
      <c r="C35" s="166">
        <v>83.6</v>
      </c>
      <c r="D35" s="166">
        <v>81</v>
      </c>
    </row>
    <row r="36" spans="1:4">
      <c r="A36" s="49">
        <v>2007</v>
      </c>
      <c r="B36" s="166">
        <v>78.599999999999994</v>
      </c>
      <c r="C36" s="166">
        <v>83.9</v>
      </c>
      <c r="D36" s="166">
        <v>81.2</v>
      </c>
    </row>
    <row r="37" spans="1:4">
      <c r="A37" s="164">
        <v>2008</v>
      </c>
      <c r="B37" s="166">
        <v>78.7</v>
      </c>
      <c r="C37" s="166">
        <v>83.7</v>
      </c>
      <c r="D37" s="166">
        <v>81.2</v>
      </c>
    </row>
    <row r="38" spans="1:4">
      <c r="A38" s="49">
        <v>2009</v>
      </c>
      <c r="B38" s="166">
        <v>78.599999999999994</v>
      </c>
      <c r="C38" s="166">
        <v>83.9</v>
      </c>
      <c r="D38" s="166">
        <v>81.2</v>
      </c>
    </row>
    <row r="39" spans="1:4">
      <c r="A39" s="164">
        <v>2010</v>
      </c>
      <c r="B39" s="166">
        <v>79.2</v>
      </c>
      <c r="C39" s="166">
        <v>84.2</v>
      </c>
      <c r="D39" s="166">
        <v>81.7</v>
      </c>
    </row>
    <row r="40" spans="1:4">
      <c r="A40" s="49">
        <v>2011</v>
      </c>
      <c r="B40" s="166">
        <v>79.3</v>
      </c>
      <c r="C40" s="166">
        <v>84.3</v>
      </c>
      <c r="D40" s="166">
        <v>81.8</v>
      </c>
    </row>
    <row r="41" spans="1:4">
      <c r="A41" s="164">
        <v>2012</v>
      </c>
      <c r="B41" s="166">
        <v>79.599999999999994</v>
      </c>
      <c r="C41" s="166">
        <v>84.5</v>
      </c>
      <c r="D41" s="166">
        <v>82</v>
      </c>
    </row>
    <row r="42" spans="1:4">
      <c r="A42" s="49">
        <v>2013</v>
      </c>
      <c r="B42" s="166">
        <v>79.599999999999994</v>
      </c>
      <c r="C42" s="166">
        <v>84.7</v>
      </c>
      <c r="D42" s="166">
        <v>82.1</v>
      </c>
    </row>
    <row r="43" spans="1:4">
      <c r="A43" s="164">
        <v>2014</v>
      </c>
      <c r="B43" s="166">
        <v>80.3</v>
      </c>
      <c r="C43" s="166">
        <v>85.1</v>
      </c>
      <c r="D43" s="166">
        <v>82.6</v>
      </c>
    </row>
    <row r="44" spans="1:4">
      <c r="A44" s="49">
        <v>2015</v>
      </c>
      <c r="B44" s="166">
        <v>79.900000000000006</v>
      </c>
      <c r="C44" s="166">
        <v>84.6</v>
      </c>
      <c r="D44" s="166">
        <v>82.2</v>
      </c>
    </row>
    <row r="45" spans="1:4">
      <c r="A45" s="164">
        <v>2016</v>
      </c>
      <c r="B45" s="166">
        <v>80.599999999999994</v>
      </c>
      <c r="C45" s="166">
        <v>85.2</v>
      </c>
      <c r="D45" s="166">
        <v>82.8</v>
      </c>
    </row>
    <row r="46" spans="1:4">
      <c r="A46" s="49">
        <v>2017</v>
      </c>
      <c r="B46" s="166">
        <v>80.5</v>
      </c>
      <c r="C46" s="166">
        <v>84.8</v>
      </c>
      <c r="D46" s="166">
        <v>82.6</v>
      </c>
    </row>
    <row r="47" spans="1:4">
      <c r="A47" s="164">
        <v>2018</v>
      </c>
      <c r="B47" s="166">
        <v>80.400000000000006</v>
      </c>
      <c r="C47" s="166">
        <v>84.9</v>
      </c>
      <c r="D47" s="166">
        <v>82.6</v>
      </c>
    </row>
    <row r="48" spans="1:4">
      <c r="A48" s="49">
        <v>2019</v>
      </c>
      <c r="B48" s="166">
        <v>80.8</v>
      </c>
      <c r="C48" s="166">
        <v>85.4</v>
      </c>
      <c r="D48" s="166">
        <v>83.1</v>
      </c>
    </row>
    <row r="49" spans="1:4">
      <c r="A49" s="164">
        <v>2020</v>
      </c>
      <c r="B49" s="166">
        <v>79.3</v>
      </c>
      <c r="C49" s="166">
        <v>84.1</v>
      </c>
      <c r="D49" s="166">
        <v>81.7</v>
      </c>
    </row>
    <row r="50" spans="1:4">
      <c r="A50" s="49">
        <v>2021</v>
      </c>
      <c r="B50" s="166">
        <v>80.599999999999994</v>
      </c>
      <c r="C50" s="166">
        <v>85</v>
      </c>
      <c r="D50" s="166">
        <v>82.7</v>
      </c>
    </row>
    <row r="51" spans="1:4">
      <c r="A51" s="164">
        <v>2022</v>
      </c>
      <c r="B51" s="166">
        <v>80.400000000000006</v>
      </c>
      <c r="C51" s="166">
        <v>84.7</v>
      </c>
      <c r="D51" s="166">
        <v>82.5</v>
      </c>
    </row>
    <row r="52" spans="1:4">
      <c r="A52" s="49">
        <v>2023</v>
      </c>
      <c r="B52" s="166">
        <v>81</v>
      </c>
      <c r="C52" s="166">
        <v>85.2</v>
      </c>
      <c r="D52" s="166">
        <v>83.1</v>
      </c>
    </row>
    <row r="53" spans="1:4">
      <c r="A53" s="164">
        <v>2024</v>
      </c>
      <c r="B53" s="166">
        <v>81.599999999999994</v>
      </c>
      <c r="C53" s="166">
        <v>85.8</v>
      </c>
      <c r="D53" s="166">
        <v>83.6</v>
      </c>
    </row>
    <row r="54" spans="1:4">
      <c r="A54" s="49">
        <v>2025</v>
      </c>
      <c r="B54" s="166">
        <v>81.8</v>
      </c>
      <c r="C54" s="166">
        <v>85.8</v>
      </c>
      <c r="D54" s="166">
        <v>83.7</v>
      </c>
    </row>
    <row r="55" spans="1:4">
      <c r="A55" s="20" t="s">
        <v>142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20" sqref="F20"/>
    </sheetView>
  </sheetViews>
  <sheetFormatPr defaultRowHeight="14.4"/>
  <sheetData>
    <row r="2" spans="1:6" ht="24.6">
      <c r="A2" s="30"/>
      <c r="B2" s="168" t="s">
        <v>143</v>
      </c>
      <c r="C2" s="168" t="s">
        <v>144</v>
      </c>
      <c r="F2" s="56" t="s">
        <v>232</v>
      </c>
    </row>
    <row r="3" spans="1:6">
      <c r="A3" s="30">
        <v>1952</v>
      </c>
      <c r="B3" s="30">
        <v>1.39</v>
      </c>
      <c r="C3" s="30">
        <v>28.97</v>
      </c>
    </row>
    <row r="4" spans="1:6">
      <c r="A4" s="30">
        <v>1953</v>
      </c>
      <c r="B4" s="30">
        <v>1.42</v>
      </c>
      <c r="C4" s="30">
        <v>29.02</v>
      </c>
    </row>
    <row r="5" spans="1:6">
      <c r="A5" s="30">
        <v>1954</v>
      </c>
      <c r="B5" s="30">
        <v>1.38</v>
      </c>
      <c r="C5" s="30">
        <v>28.96</v>
      </c>
    </row>
    <row r="6" spans="1:6">
      <c r="A6" s="30">
        <v>1955</v>
      </c>
      <c r="B6" s="30">
        <v>1.38</v>
      </c>
      <c r="C6" s="30">
        <v>28.93</v>
      </c>
    </row>
    <row r="7" spans="1:6">
      <c r="A7" s="30">
        <v>1956</v>
      </c>
      <c r="B7" s="30">
        <v>1.43</v>
      </c>
      <c r="C7" s="30">
        <v>28.84</v>
      </c>
    </row>
    <row r="8" spans="1:6">
      <c r="A8" s="30">
        <v>1957</v>
      </c>
      <c r="B8" s="30">
        <v>1.48</v>
      </c>
      <c r="C8" s="30">
        <v>28.74</v>
      </c>
    </row>
    <row r="9" spans="1:6">
      <c r="A9" s="30">
        <v>1958</v>
      </c>
      <c r="B9" s="30">
        <v>1.5</v>
      </c>
      <c r="C9" s="30">
        <v>28.67</v>
      </c>
    </row>
    <row r="10" spans="1:6">
      <c r="A10" s="30">
        <v>1959</v>
      </c>
      <c r="B10" s="30">
        <v>1.54</v>
      </c>
      <c r="C10" s="30">
        <v>28.58</v>
      </c>
    </row>
    <row r="11" spans="1:6">
      <c r="A11" s="30">
        <v>1960</v>
      </c>
      <c r="B11" s="30">
        <v>1.56</v>
      </c>
      <c r="C11" s="30">
        <v>28.62</v>
      </c>
    </row>
    <row r="12" spans="1:6">
      <c r="A12" s="30">
        <v>1961</v>
      </c>
      <c r="B12" s="30">
        <v>1.6</v>
      </c>
      <c r="C12" s="30">
        <v>28.48</v>
      </c>
    </row>
    <row r="13" spans="1:6">
      <c r="A13" s="30">
        <v>1962</v>
      </c>
      <c r="B13" s="30">
        <v>1.74</v>
      </c>
      <c r="C13" s="30">
        <v>28.31</v>
      </c>
    </row>
    <row r="14" spans="1:6">
      <c r="A14" s="30">
        <v>1963</v>
      </c>
      <c r="B14" s="30">
        <v>1.91</v>
      </c>
      <c r="C14" s="30">
        <v>28.24</v>
      </c>
    </row>
    <row r="15" spans="1:6">
      <c r="A15" s="30">
        <v>1964</v>
      </c>
      <c r="B15" s="30">
        <v>2.0699999999999998</v>
      </c>
      <c r="C15" s="30">
        <v>28.18</v>
      </c>
    </row>
    <row r="16" spans="1:6">
      <c r="A16" s="30">
        <v>1965</v>
      </c>
      <c r="B16" s="30">
        <v>2.06</v>
      </c>
      <c r="C16" s="30">
        <v>28.15</v>
      </c>
    </row>
    <row r="17" spans="1:6">
      <c r="A17" s="30">
        <v>1966</v>
      </c>
      <c r="B17" s="30">
        <v>2.0299999999999998</v>
      </c>
      <c r="C17" s="30">
        <v>28.21</v>
      </c>
    </row>
    <row r="18" spans="1:6">
      <c r="A18" s="30">
        <v>1967</v>
      </c>
      <c r="B18" s="30">
        <v>1.89</v>
      </c>
      <c r="C18" s="30">
        <v>28.16</v>
      </c>
    </row>
    <row r="19" spans="1:6">
      <c r="A19" s="30">
        <v>1968</v>
      </c>
      <c r="B19" s="30">
        <v>1.9</v>
      </c>
      <c r="C19" s="30">
        <v>28.11</v>
      </c>
      <c r="F19" s="17" t="s">
        <v>183</v>
      </c>
    </row>
    <row r="20" spans="1:6">
      <c r="A20" s="30">
        <v>1969</v>
      </c>
      <c r="B20" s="30">
        <v>1.94</v>
      </c>
      <c r="C20" s="30">
        <v>28.15</v>
      </c>
      <c r="F20" s="17"/>
    </row>
    <row r="21" spans="1:6">
      <c r="A21" s="30">
        <v>1970</v>
      </c>
      <c r="B21" s="30">
        <v>1.88</v>
      </c>
      <c r="C21" s="30">
        <v>28</v>
      </c>
    </row>
    <row r="22" spans="1:6">
      <c r="A22" s="30">
        <v>1971</v>
      </c>
      <c r="B22" s="30">
        <v>1.9</v>
      </c>
      <c r="C22" s="30">
        <v>27.96</v>
      </c>
    </row>
    <row r="23" spans="1:6">
      <c r="A23" s="30">
        <v>1972</v>
      </c>
      <c r="B23" s="30">
        <v>1.87</v>
      </c>
      <c r="C23" s="30">
        <v>27.81</v>
      </c>
    </row>
    <row r="24" spans="1:6">
      <c r="A24" s="30">
        <v>1973</v>
      </c>
      <c r="B24" s="30">
        <v>1.8</v>
      </c>
      <c r="C24" s="30">
        <v>27.65</v>
      </c>
    </row>
    <row r="25" spans="1:6">
      <c r="A25" s="30">
        <v>1974</v>
      </c>
      <c r="B25" s="30">
        <v>1.79</v>
      </c>
      <c r="C25" s="30">
        <v>27.6</v>
      </c>
    </row>
    <row r="26" spans="1:6">
      <c r="A26" s="30">
        <v>1975</v>
      </c>
      <c r="B26" s="30">
        <v>1.68</v>
      </c>
      <c r="C26" s="30">
        <v>27.48</v>
      </c>
    </row>
    <row r="27" spans="1:6">
      <c r="A27" s="30">
        <v>1976</v>
      </c>
      <c r="B27" s="30">
        <v>1.52</v>
      </c>
      <c r="C27" s="30">
        <v>27.47</v>
      </c>
    </row>
    <row r="28" spans="1:6">
      <c r="A28" s="30">
        <v>1977</v>
      </c>
      <c r="B28" s="30">
        <v>1.43</v>
      </c>
      <c r="C28" s="30">
        <v>27.56</v>
      </c>
    </row>
    <row r="29" spans="1:6">
      <c r="A29" s="30">
        <v>1978</v>
      </c>
      <c r="B29" s="30">
        <v>1.31</v>
      </c>
      <c r="C29" s="30">
        <v>27.68</v>
      </c>
    </row>
    <row r="30" spans="1:6">
      <c r="A30" s="30">
        <v>1979</v>
      </c>
      <c r="B30" s="30">
        <v>1.18</v>
      </c>
      <c r="C30" s="30">
        <v>27.74</v>
      </c>
    </row>
    <row r="31" spans="1:6">
      <c r="A31" s="30">
        <v>1980</v>
      </c>
      <c r="B31" s="30">
        <v>1.1100000000000001</v>
      </c>
      <c r="C31" s="30">
        <v>27.87</v>
      </c>
    </row>
    <row r="32" spans="1:6">
      <c r="A32" s="30">
        <v>1981</v>
      </c>
      <c r="B32" s="30">
        <v>1.0900000000000001</v>
      </c>
      <c r="C32" s="30">
        <v>28</v>
      </c>
    </row>
    <row r="33" spans="1:3">
      <c r="A33" s="30">
        <v>1982</v>
      </c>
      <c r="B33" s="30">
        <v>1.08</v>
      </c>
      <c r="C33" s="30">
        <v>28.13</v>
      </c>
    </row>
    <row r="34" spans="1:3">
      <c r="A34" s="30">
        <v>1983</v>
      </c>
      <c r="B34" s="30">
        <v>1.06</v>
      </c>
      <c r="C34" s="30">
        <v>28.35</v>
      </c>
    </row>
    <row r="35" spans="1:3">
      <c r="A35" s="30">
        <v>1984</v>
      </c>
      <c r="B35" s="30">
        <v>1.03</v>
      </c>
      <c r="C35" s="30">
        <v>28.54</v>
      </c>
    </row>
    <row r="36" spans="1:3">
      <c r="A36" s="30">
        <v>1985</v>
      </c>
      <c r="B36" s="30">
        <v>1.02</v>
      </c>
      <c r="C36" s="30">
        <v>28.93</v>
      </c>
    </row>
    <row r="37" spans="1:3">
      <c r="A37" s="30">
        <v>1986</v>
      </c>
      <c r="B37" s="30">
        <v>0.96</v>
      </c>
      <c r="C37" s="30">
        <v>28.98</v>
      </c>
    </row>
    <row r="38" spans="1:3">
      <c r="A38" s="30">
        <v>1987</v>
      </c>
      <c r="B38" s="30">
        <v>0.98</v>
      </c>
      <c r="C38" s="30">
        <v>29.22</v>
      </c>
    </row>
    <row r="39" spans="1:3">
      <c r="A39" s="30">
        <v>1988</v>
      </c>
      <c r="B39" s="30">
        <v>1.02</v>
      </c>
      <c r="C39" s="30">
        <v>29.44</v>
      </c>
    </row>
    <row r="40" spans="1:3">
      <c r="A40" s="30">
        <v>1989</v>
      </c>
      <c r="B40" s="30">
        <v>1</v>
      </c>
      <c r="C40" s="30">
        <v>29.7</v>
      </c>
    </row>
    <row r="41" spans="1:3">
      <c r="A41" s="30">
        <v>1990</v>
      </c>
      <c r="B41" s="30">
        <v>1.01</v>
      </c>
      <c r="C41" s="30">
        <v>29.81</v>
      </c>
    </row>
    <row r="42" spans="1:3">
      <c r="A42" s="30">
        <v>1991</v>
      </c>
      <c r="B42" s="30">
        <v>1</v>
      </c>
      <c r="C42" s="30">
        <v>30.05</v>
      </c>
    </row>
    <row r="43" spans="1:3">
      <c r="A43" s="30">
        <v>1992</v>
      </c>
      <c r="B43" s="30">
        <v>1.03</v>
      </c>
      <c r="C43" s="30">
        <v>30.42</v>
      </c>
    </row>
    <row r="44" spans="1:3">
      <c r="A44" s="30">
        <v>1993</v>
      </c>
      <c r="B44" s="30">
        <v>0.97</v>
      </c>
      <c r="C44" s="30">
        <v>30.36</v>
      </c>
    </row>
    <row r="45" spans="1:3">
      <c r="A45" s="30">
        <v>1994</v>
      </c>
      <c r="B45" s="30">
        <v>0.94</v>
      </c>
      <c r="C45" s="30">
        <v>30.57</v>
      </c>
    </row>
    <row r="46" spans="1:3">
      <c r="A46" s="30">
        <v>1995</v>
      </c>
      <c r="B46" s="30">
        <v>0.94</v>
      </c>
      <c r="C46" s="30">
        <v>30.84</v>
      </c>
    </row>
    <row r="47" spans="1:3">
      <c r="A47" s="30">
        <v>1996</v>
      </c>
      <c r="B47" s="30">
        <v>0.97</v>
      </c>
      <c r="C47" s="30">
        <v>30.99</v>
      </c>
    </row>
    <row r="48" spans="1:3">
      <c r="A48" s="30">
        <v>1997</v>
      </c>
      <c r="B48" s="30">
        <v>0.98</v>
      </c>
      <c r="C48" s="30">
        <v>31.14</v>
      </c>
    </row>
    <row r="49" spans="1:3">
      <c r="A49" s="30">
        <v>1998</v>
      </c>
      <c r="B49" s="30">
        <v>0.99</v>
      </c>
      <c r="C49" s="30">
        <v>31.3</v>
      </c>
    </row>
    <row r="50" spans="1:3">
      <c r="A50" s="30">
        <v>1999</v>
      </c>
      <c r="B50" s="30">
        <v>0.99</v>
      </c>
      <c r="C50" s="30">
        <v>31.29</v>
      </c>
    </row>
    <row r="51" spans="1:3">
      <c r="A51" s="30">
        <v>2000</v>
      </c>
      <c r="B51" s="30">
        <v>1.03</v>
      </c>
      <c r="C51" s="30">
        <v>31.27</v>
      </c>
    </row>
    <row r="52" spans="1:3">
      <c r="A52" s="30">
        <v>2001</v>
      </c>
      <c r="B52" s="30">
        <v>1.06</v>
      </c>
      <c r="C52" s="30">
        <v>31.2</v>
      </c>
    </row>
    <row r="53" spans="1:3">
      <c r="A53" s="30">
        <v>2002</v>
      </c>
      <c r="B53" s="30">
        <v>1.0900000000000001</v>
      </c>
      <c r="C53" s="30">
        <v>31.35</v>
      </c>
    </row>
    <row r="54" spans="1:3">
      <c r="A54" s="30">
        <v>2003</v>
      </c>
      <c r="B54" s="30">
        <v>1.1100000000000001</v>
      </c>
      <c r="C54" s="30">
        <v>31.45</v>
      </c>
    </row>
    <row r="55" spans="1:3">
      <c r="A55" s="30">
        <v>2004</v>
      </c>
      <c r="B55" s="30">
        <v>1.18</v>
      </c>
      <c r="C55" s="30">
        <v>31.23</v>
      </c>
    </row>
    <row r="56" spans="1:3">
      <c r="A56" s="30">
        <v>2005</v>
      </c>
      <c r="B56" s="30">
        <v>1.19</v>
      </c>
      <c r="C56" s="30">
        <v>31.31</v>
      </c>
    </row>
    <row r="57" spans="1:3">
      <c r="A57" s="30">
        <v>2006</v>
      </c>
      <c r="B57" s="30">
        <v>1.24</v>
      </c>
      <c r="C57" s="30">
        <v>31.41</v>
      </c>
    </row>
    <row r="58" spans="1:3">
      <c r="A58" s="30">
        <v>2007</v>
      </c>
      <c r="B58" s="30">
        <v>1.28</v>
      </c>
      <c r="C58" s="30">
        <v>31.36</v>
      </c>
    </row>
    <row r="59" spans="1:3">
      <c r="A59" s="30">
        <v>2008</v>
      </c>
      <c r="B59" s="30">
        <v>1.35</v>
      </c>
      <c r="C59" s="30">
        <v>31.24</v>
      </c>
    </row>
    <row r="60" spans="1:3">
      <c r="A60" s="30">
        <v>2009</v>
      </c>
      <c r="B60" s="30">
        <v>1.36</v>
      </c>
      <c r="C60" s="30">
        <v>31.49</v>
      </c>
    </row>
    <row r="61" spans="1:3">
      <c r="A61" s="30">
        <v>2010</v>
      </c>
      <c r="B61" s="30">
        <v>1.35</v>
      </c>
      <c r="C61" s="30">
        <v>31.52</v>
      </c>
    </row>
    <row r="62" spans="1:3">
      <c r="A62" s="30">
        <v>2011</v>
      </c>
      <c r="B62" s="30">
        <v>1.33</v>
      </c>
      <c r="C62" s="30">
        <v>31.55</v>
      </c>
    </row>
    <row r="63" spans="1:3">
      <c r="A63" s="30">
        <v>2012</v>
      </c>
      <c r="B63" s="30">
        <v>1.38</v>
      </c>
      <c r="C63" s="30">
        <v>31.48</v>
      </c>
    </row>
    <row r="64" spans="1:3">
      <c r="A64" s="30">
        <v>2013</v>
      </c>
      <c r="B64" s="30">
        <v>1.35</v>
      </c>
      <c r="C64" s="30">
        <v>31.58</v>
      </c>
    </row>
    <row r="65" spans="1:3">
      <c r="A65" s="30">
        <v>2014</v>
      </c>
      <c r="B65" s="30">
        <v>1.35</v>
      </c>
      <c r="C65" s="30">
        <v>31.74</v>
      </c>
    </row>
    <row r="66" spans="1:3">
      <c r="A66" s="30">
        <v>2015</v>
      </c>
      <c r="B66" s="30">
        <v>1.32</v>
      </c>
      <c r="C66" s="30">
        <v>31.81</v>
      </c>
    </row>
    <row r="67" spans="1:3">
      <c r="A67" s="30">
        <v>2016</v>
      </c>
      <c r="B67" s="30">
        <v>1.31</v>
      </c>
      <c r="C67" s="30">
        <v>31.87</v>
      </c>
    </row>
    <row r="68" spans="1:3">
      <c r="A68" s="30">
        <v>2017</v>
      </c>
      <c r="B68" s="30">
        <v>1.29</v>
      </c>
      <c r="C68" s="30">
        <v>32.01</v>
      </c>
    </row>
    <row r="69" spans="1:3">
      <c r="A69" s="30">
        <v>2018</v>
      </c>
      <c r="B69" s="30">
        <v>1.24</v>
      </c>
      <c r="C69" s="30">
        <v>31.95</v>
      </c>
    </row>
    <row r="70" spans="1:3">
      <c r="A70" s="30">
        <v>2019</v>
      </c>
      <c r="B70" s="30">
        <v>1.21</v>
      </c>
      <c r="C70" s="30">
        <v>32.21</v>
      </c>
    </row>
    <row r="71" spans="1:3">
      <c r="A71" s="30">
        <v>2020</v>
      </c>
      <c r="B71" s="30">
        <v>1.23</v>
      </c>
      <c r="C71" s="30">
        <v>32.17</v>
      </c>
    </row>
    <row r="72" spans="1:3">
      <c r="A72" s="30">
        <v>2021</v>
      </c>
      <c r="B72" s="30">
        <v>1.21</v>
      </c>
      <c r="C72" s="30">
        <v>32.409999999999997</v>
      </c>
    </row>
    <row r="73" spans="1:3">
      <c r="A73" s="30">
        <v>2022</v>
      </c>
      <c r="B73" s="30">
        <v>1.2</v>
      </c>
      <c r="C73" s="30">
        <v>32.44</v>
      </c>
    </row>
    <row r="74" spans="1:3">
      <c r="A74" s="30">
        <v>2023</v>
      </c>
      <c r="B74" s="30">
        <v>1.17</v>
      </c>
      <c r="C74" s="30">
        <v>32.57</v>
      </c>
    </row>
    <row r="75" spans="1:3">
      <c r="A75" s="30">
        <v>2024</v>
      </c>
      <c r="B75" s="30">
        <v>1.17</v>
      </c>
      <c r="C75" s="30">
        <v>32.53</v>
      </c>
    </row>
    <row r="76" spans="1:3">
      <c r="A76" s="30">
        <v>2025</v>
      </c>
      <c r="B76" s="30">
        <v>1.1100000000000001</v>
      </c>
      <c r="C76" s="30">
        <v>32.700000000000003</v>
      </c>
    </row>
    <row r="77" spans="1:3">
      <c r="A77" s="20" t="s">
        <v>145</v>
      </c>
      <c r="B77" s="20"/>
      <c r="C77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B1" workbookViewId="0">
      <selection activeCell="H11" sqref="H11:I12"/>
    </sheetView>
  </sheetViews>
  <sheetFormatPr defaultRowHeight="14.4"/>
  <cols>
    <col min="1" max="1" width="7.109375" style="153" customWidth="1"/>
    <col min="2" max="9" width="8.33203125" style="153" customWidth="1"/>
    <col min="10" max="10" width="9.88671875" style="153" customWidth="1"/>
  </cols>
  <sheetData>
    <row r="2" spans="1:12">
      <c r="A2" s="224" t="s">
        <v>146</v>
      </c>
      <c r="B2" s="226" t="s">
        <v>147</v>
      </c>
      <c r="C2" s="226"/>
      <c r="D2" s="226"/>
      <c r="E2" s="169"/>
      <c r="F2" s="226" t="s">
        <v>148</v>
      </c>
      <c r="G2" s="226"/>
      <c r="H2" s="226"/>
      <c r="I2" s="226"/>
      <c r="J2" s="227" t="s">
        <v>149</v>
      </c>
    </row>
    <row r="3" spans="1:12" ht="48">
      <c r="A3" s="225"/>
      <c r="B3" s="170" t="s">
        <v>150</v>
      </c>
      <c r="C3" s="170" t="s">
        <v>151</v>
      </c>
      <c r="D3" s="170" t="s">
        <v>70</v>
      </c>
      <c r="E3" s="170"/>
      <c r="F3" s="171" t="s">
        <v>152</v>
      </c>
      <c r="G3" s="171" t="s">
        <v>64</v>
      </c>
      <c r="H3" s="171" t="s">
        <v>65</v>
      </c>
      <c r="I3" s="171" t="s">
        <v>153</v>
      </c>
      <c r="J3" s="228"/>
      <c r="L3" s="56" t="s">
        <v>184</v>
      </c>
    </row>
    <row r="4" spans="1:12">
      <c r="A4" s="172">
        <v>1951</v>
      </c>
      <c r="B4" s="173">
        <v>61400</v>
      </c>
      <c r="C4" s="173">
        <v>236232</v>
      </c>
      <c r="D4" s="173">
        <v>297632</v>
      </c>
      <c r="E4" s="173"/>
      <c r="F4" s="173">
        <v>915170</v>
      </c>
      <c r="G4" s="173">
        <v>146675</v>
      </c>
      <c r="H4" s="173">
        <v>76538</v>
      </c>
      <c r="I4" s="173">
        <v>21188</v>
      </c>
      <c r="J4" s="174">
        <v>1457193</v>
      </c>
    </row>
    <row r="5" spans="1:12">
      <c r="A5" s="172">
        <v>1961</v>
      </c>
      <c r="B5" s="173">
        <v>42731</v>
      </c>
      <c r="C5" s="173">
        <v>179474</v>
      </c>
      <c r="D5" s="173">
        <v>222205</v>
      </c>
      <c r="E5" s="173"/>
      <c r="F5" s="173">
        <v>1028731</v>
      </c>
      <c r="G5" s="173">
        <v>237542</v>
      </c>
      <c r="H5" s="173">
        <v>99188</v>
      </c>
      <c r="I5" s="173">
        <v>29716</v>
      </c>
      <c r="J5" s="174">
        <v>1617382</v>
      </c>
      <c r="L5" s="152"/>
    </row>
    <row r="6" spans="1:12">
      <c r="A6" s="172">
        <v>1971</v>
      </c>
      <c r="B6" s="173">
        <v>28660</v>
      </c>
      <c r="C6" s="173">
        <v>346064</v>
      </c>
      <c r="D6" s="173">
        <v>374724</v>
      </c>
      <c r="E6" s="173"/>
      <c r="F6" s="173">
        <v>828817</v>
      </c>
      <c r="G6" s="173">
        <v>325393</v>
      </c>
      <c r="H6" s="173">
        <v>148064</v>
      </c>
      <c r="I6" s="173">
        <v>38202</v>
      </c>
      <c r="J6" s="174">
        <v>1715200</v>
      </c>
    </row>
    <row r="7" spans="1:12">
      <c r="A7" s="172">
        <v>1981</v>
      </c>
      <c r="B7" s="173">
        <v>17531</v>
      </c>
      <c r="C7" s="173">
        <v>228645</v>
      </c>
      <c r="D7" s="173">
        <v>246176</v>
      </c>
      <c r="E7" s="173"/>
      <c r="F7" s="173">
        <v>734684</v>
      </c>
      <c r="G7" s="173">
        <v>448896</v>
      </c>
      <c r="H7" s="173">
        <v>236426</v>
      </c>
      <c r="I7" s="173">
        <v>57676</v>
      </c>
      <c r="J7" s="174">
        <v>1723858</v>
      </c>
    </row>
    <row r="8" spans="1:12">
      <c r="A8" s="172">
        <v>1991</v>
      </c>
      <c r="B8" s="174">
        <v>13044</v>
      </c>
      <c r="C8" s="174">
        <v>127831</v>
      </c>
      <c r="D8" s="174">
        <v>140875</v>
      </c>
      <c r="E8" s="174"/>
      <c r="F8" s="174">
        <v>545836</v>
      </c>
      <c r="G8" s="174">
        <v>502415</v>
      </c>
      <c r="H8" s="174">
        <v>346277</v>
      </c>
      <c r="I8" s="174">
        <v>75364</v>
      </c>
      <c r="J8" s="174">
        <v>1610767</v>
      </c>
    </row>
    <row r="9" spans="1:12">
      <c r="A9" s="172">
        <v>2001</v>
      </c>
      <c r="B9" s="174">
        <v>9070</v>
      </c>
      <c r="C9" s="174">
        <v>99220</v>
      </c>
      <c r="D9" s="174">
        <v>108290</v>
      </c>
      <c r="E9" s="174"/>
      <c r="F9" s="174">
        <v>400386</v>
      </c>
      <c r="G9" s="174">
        <v>445466</v>
      </c>
      <c r="H9" s="174">
        <v>422333</v>
      </c>
      <c r="I9" s="174">
        <v>129676</v>
      </c>
      <c r="J9" s="174">
        <v>1506151</v>
      </c>
    </row>
    <row r="10" spans="1:12">
      <c r="A10" s="172">
        <v>2011</v>
      </c>
      <c r="B10" s="174">
        <v>11165</v>
      </c>
      <c r="C10" s="174">
        <v>87851</v>
      </c>
      <c r="D10" s="174">
        <v>99016</v>
      </c>
      <c r="E10" s="174"/>
      <c r="F10" s="174">
        <v>301713</v>
      </c>
      <c r="G10" s="174">
        <v>436995</v>
      </c>
      <c r="H10" s="174">
        <v>482747</v>
      </c>
      <c r="I10" s="174">
        <v>179222</v>
      </c>
      <c r="J10" s="174">
        <v>1499693</v>
      </c>
    </row>
    <row r="11" spans="1:12">
      <c r="A11" s="172">
        <v>2021</v>
      </c>
      <c r="B11" s="173">
        <v>5029</v>
      </c>
      <c r="C11" s="173">
        <v>39017</v>
      </c>
      <c r="D11" s="173">
        <v>44046</v>
      </c>
      <c r="E11" s="173"/>
      <c r="F11" s="173">
        <v>195670</v>
      </c>
      <c r="G11" s="173">
        <v>400963</v>
      </c>
      <c r="H11" s="124">
        <v>551958</v>
      </c>
      <c r="I11" s="124">
        <v>227845</v>
      </c>
      <c r="J11" s="173">
        <v>1420482</v>
      </c>
    </row>
    <row r="12" spans="1:12">
      <c r="A12" s="175">
        <v>2024</v>
      </c>
      <c r="B12" s="176">
        <v>3970</v>
      </c>
      <c r="C12" s="176">
        <v>40250</v>
      </c>
      <c r="D12" s="176">
        <v>44220</v>
      </c>
      <c r="E12" s="176"/>
      <c r="F12" s="176">
        <v>167996</v>
      </c>
      <c r="G12" s="176">
        <v>388610</v>
      </c>
      <c r="H12" s="208">
        <v>573334</v>
      </c>
      <c r="I12" s="208">
        <v>251680</v>
      </c>
      <c r="J12" s="176">
        <v>1425840</v>
      </c>
    </row>
    <row r="13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L16" s="17" t="s">
        <v>154</v>
      </c>
    </row>
    <row r="17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L17" s="17" t="s">
        <v>185</v>
      </c>
    </row>
    <row r="18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L18" s="16"/>
    </row>
    <row r="19" spans="1:12">
      <c r="A19" s="30"/>
      <c r="B19" s="30" t="s">
        <v>150</v>
      </c>
      <c r="C19" s="30" t="s">
        <v>155</v>
      </c>
      <c r="D19" s="30" t="s">
        <v>64</v>
      </c>
      <c r="E19" s="30" t="s">
        <v>65</v>
      </c>
      <c r="F19" s="30" t="s">
        <v>66</v>
      </c>
      <c r="G19" s="20"/>
      <c r="H19" s="20"/>
      <c r="I19" s="20"/>
      <c r="J19" s="20"/>
    </row>
    <row r="20" spans="1:12">
      <c r="A20" s="177">
        <v>1951</v>
      </c>
      <c r="B20" s="178">
        <f>B4*100/$J4</f>
        <v>4.2135804934555683</v>
      </c>
      <c r="C20" s="178">
        <f>(C4+F4)*100/$J4</f>
        <v>79.015065265891337</v>
      </c>
      <c r="D20" s="178">
        <f>G4*100/$J4</f>
        <v>10.065584998006441</v>
      </c>
      <c r="E20" s="178">
        <f>H4*100/$J4</f>
        <v>5.2524270978518288</v>
      </c>
      <c r="F20" s="178">
        <f>I4*100/$J4</f>
        <v>1.4540283956895208</v>
      </c>
      <c r="G20" s="20"/>
      <c r="H20" s="20"/>
      <c r="I20" s="20"/>
      <c r="J20" s="20"/>
    </row>
    <row r="21" spans="1:12">
      <c r="A21" s="177">
        <v>1961</v>
      </c>
      <c r="B21" s="178">
        <f t="shared" ref="B21:B28" si="0">B5*100/$J5</f>
        <v>2.6419856286270034</v>
      </c>
      <c r="C21" s="178">
        <f t="shared" ref="C21:C28" si="1">(C5+F5)*100/$J5</f>
        <v>74.701276507343351</v>
      </c>
      <c r="D21" s="178">
        <f t="shared" ref="D21:F28" si="2">G5*100/$J5</f>
        <v>14.686821047841512</v>
      </c>
      <c r="E21" s="178">
        <f t="shared" si="2"/>
        <v>6.1326266769384103</v>
      </c>
      <c r="F21" s="178">
        <f t="shared" si="2"/>
        <v>1.8372901392497258</v>
      </c>
      <c r="G21" s="20"/>
      <c r="H21" s="20"/>
      <c r="I21" s="20"/>
      <c r="J21" s="20"/>
    </row>
    <row r="22" spans="1:12">
      <c r="A22" s="177">
        <v>1971</v>
      </c>
      <c r="B22" s="178">
        <f t="shared" si="0"/>
        <v>1.6709421641791045</v>
      </c>
      <c r="C22" s="178">
        <f t="shared" si="1"/>
        <v>68.498192630597018</v>
      </c>
      <c r="D22" s="178">
        <f t="shared" si="2"/>
        <v>18.971140391791046</v>
      </c>
      <c r="E22" s="178">
        <f t="shared" si="2"/>
        <v>8.6324626865671643</v>
      </c>
      <c r="F22" s="178">
        <f t="shared" si="2"/>
        <v>2.2272621268656718</v>
      </c>
      <c r="G22" s="20"/>
      <c r="H22" s="20"/>
      <c r="I22" s="20"/>
      <c r="J22" s="20"/>
    </row>
    <row r="23" spans="1:12">
      <c r="A23" s="177">
        <v>1981</v>
      </c>
      <c r="B23" s="178">
        <f t="shared" si="0"/>
        <v>1.0169631141312103</v>
      </c>
      <c r="C23" s="178">
        <f t="shared" si="1"/>
        <v>55.882155026690135</v>
      </c>
      <c r="D23" s="178">
        <f t="shared" si="2"/>
        <v>26.040195886204085</v>
      </c>
      <c r="E23" s="178">
        <f t="shared" si="2"/>
        <v>13.714934756807116</v>
      </c>
      <c r="F23" s="178">
        <f t="shared" si="2"/>
        <v>3.3457512161674567</v>
      </c>
      <c r="G23" s="20"/>
      <c r="H23" s="20"/>
      <c r="I23" s="20"/>
      <c r="J23" s="20"/>
    </row>
    <row r="24" spans="1:12">
      <c r="A24" s="177">
        <v>1991</v>
      </c>
      <c r="B24" s="178">
        <f t="shared" si="0"/>
        <v>0.80980054843437943</v>
      </c>
      <c r="C24" s="178">
        <f t="shared" si="1"/>
        <v>41.822746554902103</v>
      </c>
      <c r="D24" s="178">
        <f t="shared" si="2"/>
        <v>31.191041286542372</v>
      </c>
      <c r="E24" s="178">
        <f t="shared" si="2"/>
        <v>21.497646773245293</v>
      </c>
      <c r="F24" s="178">
        <f t="shared" si="2"/>
        <v>4.6787648368758488</v>
      </c>
      <c r="G24" s="20"/>
      <c r="H24" s="20"/>
      <c r="I24" s="20"/>
      <c r="J24" s="20"/>
    </row>
    <row r="25" spans="1:12">
      <c r="A25" s="177">
        <v>2001</v>
      </c>
      <c r="B25" s="178">
        <f t="shared" si="0"/>
        <v>0.60219725645038247</v>
      </c>
      <c r="C25" s="178">
        <f t="shared" si="1"/>
        <v>33.171043275209456</v>
      </c>
      <c r="D25" s="178">
        <f t="shared" si="2"/>
        <v>29.576450170002875</v>
      </c>
      <c r="E25" s="178">
        <f t="shared" si="2"/>
        <v>28.040548391230363</v>
      </c>
      <c r="F25" s="178">
        <f t="shared" si="2"/>
        <v>8.6097609071069243</v>
      </c>
      <c r="G25" s="20"/>
      <c r="H25" s="20"/>
      <c r="I25" s="20"/>
      <c r="J25" s="20"/>
    </row>
    <row r="26" spans="1:12">
      <c r="A26" s="177">
        <v>2011</v>
      </c>
      <c r="B26" s="178">
        <f t="shared" si="0"/>
        <v>0.74448570474090359</v>
      </c>
      <c r="C26" s="178">
        <f t="shared" si="1"/>
        <v>25.976249805793586</v>
      </c>
      <c r="D26" s="178">
        <f t="shared" si="2"/>
        <v>29.138963774585864</v>
      </c>
      <c r="E26" s="178">
        <f t="shared" si="2"/>
        <v>32.189721496332915</v>
      </c>
      <c r="F26" s="178">
        <f t="shared" si="2"/>
        <v>11.950579218546729</v>
      </c>
      <c r="G26" s="20"/>
      <c r="H26" s="20"/>
      <c r="I26" s="20"/>
      <c r="J26" s="20"/>
    </row>
    <row r="27" spans="1:12">
      <c r="A27" s="177">
        <v>2021</v>
      </c>
      <c r="B27" s="178">
        <f t="shared" si="0"/>
        <v>0.35403475721621253</v>
      </c>
      <c r="C27" s="178">
        <f t="shared" si="1"/>
        <v>16.521645469636361</v>
      </c>
      <c r="D27" s="178">
        <f t="shared" si="2"/>
        <v>28.227249623719274</v>
      </c>
      <c r="E27" s="178">
        <f t="shared" si="2"/>
        <v>38.857092170122534</v>
      </c>
      <c r="F27" s="178">
        <f t="shared" si="2"/>
        <v>16.039977979305615</v>
      </c>
      <c r="G27" s="20"/>
      <c r="H27" s="20"/>
      <c r="I27" s="20"/>
      <c r="J27" s="20"/>
    </row>
    <row r="28" spans="1:12">
      <c r="A28" s="177">
        <v>2024</v>
      </c>
      <c r="B28" s="178">
        <f t="shared" si="0"/>
        <v>0.27843236267743926</v>
      </c>
      <c r="C28" s="178">
        <f t="shared" si="1"/>
        <v>14.60514503731134</v>
      </c>
      <c r="D28" s="178">
        <f t="shared" si="2"/>
        <v>27.254811199012511</v>
      </c>
      <c r="E28" s="178">
        <f t="shared" si="2"/>
        <v>40.210262020984125</v>
      </c>
      <c r="F28" s="178">
        <f t="shared" si="2"/>
        <v>17.651349380014587</v>
      </c>
      <c r="G28" s="20"/>
      <c r="H28" s="20"/>
      <c r="I28" s="20"/>
      <c r="J28" s="20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C1" zoomScale="91" zoomScaleNormal="91" workbookViewId="0">
      <selection activeCell="K25" sqref="K25:K27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4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30"/>
      <c r="B4" s="229" t="s">
        <v>156</v>
      </c>
      <c r="C4" s="230"/>
      <c r="D4" s="231"/>
      <c r="E4" s="90"/>
      <c r="F4" s="232" t="s">
        <v>157</v>
      </c>
      <c r="G4" s="233"/>
      <c r="H4" s="234"/>
      <c r="I4" s="180"/>
    </row>
    <row r="5" spans="1:11" ht="31.65" customHeight="1">
      <c r="A5" s="181" t="s">
        <v>158</v>
      </c>
      <c r="B5" s="21" t="s">
        <v>159</v>
      </c>
      <c r="C5" s="21" t="s">
        <v>160</v>
      </c>
      <c r="D5" s="21" t="s">
        <v>161</v>
      </c>
      <c r="E5" s="21"/>
      <c r="F5" s="21" t="s">
        <v>162</v>
      </c>
      <c r="G5" s="21" t="s">
        <v>163</v>
      </c>
      <c r="H5" s="21" t="s">
        <v>160</v>
      </c>
      <c r="I5" s="182"/>
    </row>
    <row r="6" spans="1:11">
      <c r="A6" s="57">
        <v>1961</v>
      </c>
      <c r="B6" s="183">
        <v>111.922</v>
      </c>
      <c r="C6" s="183">
        <v>93.236000000000004</v>
      </c>
      <c r="D6" s="183">
        <v>43.454000000000001</v>
      </c>
      <c r="E6" s="90"/>
      <c r="F6" s="184">
        <v>205.31</v>
      </c>
      <c r="G6" s="185">
        <v>482.17</v>
      </c>
      <c r="H6" s="185">
        <v>399.48</v>
      </c>
      <c r="I6" s="186"/>
      <c r="K6" s="10" t="s">
        <v>186</v>
      </c>
    </row>
    <row r="7" spans="1:11">
      <c r="A7" s="57">
        <v>1970</v>
      </c>
      <c r="B7" s="183">
        <v>91.370999999999995</v>
      </c>
      <c r="C7" s="183">
        <v>78.733000000000004</v>
      </c>
      <c r="D7" s="183">
        <v>52.777000000000001</v>
      </c>
      <c r="E7" s="187"/>
      <c r="F7" s="184">
        <v>141.16</v>
      </c>
      <c r="G7" s="185">
        <v>430.91</v>
      </c>
      <c r="H7" s="185">
        <v>374.17</v>
      </c>
      <c r="I7" s="186"/>
    </row>
    <row r="8" spans="1:11">
      <c r="A8" s="57">
        <v>1982</v>
      </c>
      <c r="B8" s="183">
        <v>80.186000000000007</v>
      </c>
      <c r="C8" s="183">
        <v>72.028000000000006</v>
      </c>
      <c r="D8" s="183">
        <v>39.573999999999998</v>
      </c>
      <c r="E8" s="187"/>
      <c r="F8" s="184">
        <v>115.58</v>
      </c>
      <c r="G8" s="185">
        <v>368.32</v>
      </c>
      <c r="H8" s="185">
        <v>330.23</v>
      </c>
      <c r="I8" s="186"/>
    </row>
    <row r="9" spans="1:11">
      <c r="A9" s="57">
        <v>1990</v>
      </c>
      <c r="B9" s="183">
        <v>72.478999999999999</v>
      </c>
      <c r="C9" s="183">
        <v>66.515000000000001</v>
      </c>
      <c r="D9" s="183">
        <v>26.51</v>
      </c>
      <c r="E9" s="187"/>
      <c r="F9" s="184">
        <v>92.48</v>
      </c>
      <c r="G9" s="185">
        <v>331.89</v>
      </c>
      <c r="H9" s="185">
        <v>303.79000000000002</v>
      </c>
      <c r="I9" s="186"/>
    </row>
    <row r="10" spans="1:11">
      <c r="A10" s="57">
        <v>2000</v>
      </c>
      <c r="B10" s="188">
        <v>44.265999999999998</v>
      </c>
      <c r="C10" s="183">
        <v>38.161999999999999</v>
      </c>
      <c r="D10" s="183">
        <v>11.26</v>
      </c>
      <c r="E10" s="187"/>
      <c r="F10" s="184">
        <v>64.709999999999994</v>
      </c>
      <c r="G10" s="185">
        <v>183.47</v>
      </c>
      <c r="H10" s="185">
        <v>155.49</v>
      </c>
      <c r="I10" s="186"/>
    </row>
    <row r="11" spans="1:11">
      <c r="A11" s="57">
        <v>2010</v>
      </c>
      <c r="B11" s="188">
        <v>20.207999999999998</v>
      </c>
      <c r="C11" s="188">
        <v>17.603000000000002</v>
      </c>
      <c r="D11" s="188">
        <v>2.5419999999999998</v>
      </c>
      <c r="E11" s="189"/>
      <c r="F11" s="184">
        <v>43.78</v>
      </c>
      <c r="G11" s="185">
        <v>98.04</v>
      </c>
      <c r="H11" s="185">
        <v>85.26</v>
      </c>
      <c r="I11" s="186"/>
    </row>
    <row r="12" spans="1:11">
      <c r="A12" s="57">
        <v>2020</v>
      </c>
      <c r="B12" s="183">
        <v>12.872999999999999</v>
      </c>
      <c r="C12" s="183">
        <v>10.067</v>
      </c>
      <c r="D12" s="190">
        <v>3.8719999999999999</v>
      </c>
      <c r="E12" s="191"/>
      <c r="F12" s="184">
        <v>43.92</v>
      </c>
      <c r="G12" s="185">
        <v>73.56</v>
      </c>
      <c r="H12" s="185">
        <v>50.76</v>
      </c>
      <c r="I12" s="186"/>
    </row>
    <row r="13" spans="1:11">
      <c r="A13" s="20"/>
      <c r="B13" s="20"/>
      <c r="C13" s="20"/>
      <c r="D13" s="20"/>
      <c r="E13" s="20"/>
      <c r="F13" s="20"/>
      <c r="G13" s="20"/>
      <c r="H13" s="20"/>
      <c r="I13" s="186"/>
    </row>
    <row r="14" spans="1:11">
      <c r="A14" s="20"/>
      <c r="B14" s="20"/>
      <c r="C14" s="20"/>
      <c r="D14" s="20"/>
      <c r="E14" s="20"/>
      <c r="F14" s="20"/>
      <c r="G14" s="20"/>
      <c r="H14" s="20"/>
      <c r="I14" s="186"/>
    </row>
    <row r="15" spans="1:11" ht="36">
      <c r="A15" s="181" t="s">
        <v>158</v>
      </c>
      <c r="B15" s="21" t="s">
        <v>165</v>
      </c>
      <c r="C15" s="21" t="s">
        <v>160</v>
      </c>
      <c r="D15" s="21" t="s">
        <v>161</v>
      </c>
      <c r="E15" s="181" t="s">
        <v>158</v>
      </c>
      <c r="F15" s="21" t="s">
        <v>166</v>
      </c>
      <c r="G15" s="30"/>
      <c r="H15" s="21" t="s">
        <v>167</v>
      </c>
      <c r="I15" s="21" t="s">
        <v>168</v>
      </c>
    </row>
    <row r="16" spans="1:11">
      <c r="A16" s="57">
        <v>1961</v>
      </c>
      <c r="B16" s="192">
        <f>+B6</f>
        <v>111.922</v>
      </c>
      <c r="C16" s="192">
        <f t="shared" ref="C16:D16" si="0">+C6</f>
        <v>93.236000000000004</v>
      </c>
      <c r="D16" s="192">
        <f t="shared" si="0"/>
        <v>43.454000000000001</v>
      </c>
      <c r="E16" s="57">
        <v>1961</v>
      </c>
      <c r="F16" s="192">
        <f>+F6</f>
        <v>205.31</v>
      </c>
      <c r="G16" s="192">
        <f>+G6</f>
        <v>482.17</v>
      </c>
      <c r="H16" s="179">
        <f>+G16-F16</f>
        <v>276.86</v>
      </c>
      <c r="I16" s="192">
        <f t="shared" ref="I16:I22" si="1">+H6</f>
        <v>399.48</v>
      </c>
    </row>
    <row r="17" spans="1:11">
      <c r="A17" s="57">
        <v>1970</v>
      </c>
      <c r="B17" s="192">
        <f t="shared" ref="B17:D17" si="2">+B7</f>
        <v>91.370999999999995</v>
      </c>
      <c r="C17" s="192">
        <f t="shared" si="2"/>
        <v>78.733000000000004</v>
      </c>
      <c r="D17" s="192">
        <f t="shared" si="2"/>
        <v>52.777000000000001</v>
      </c>
      <c r="E17" s="57">
        <v>1970</v>
      </c>
      <c r="F17" s="192">
        <f t="shared" ref="F17:G22" si="3">+F7</f>
        <v>141.16</v>
      </c>
      <c r="G17" s="192">
        <f t="shared" si="3"/>
        <v>430.91</v>
      </c>
      <c r="H17" s="179">
        <f t="shared" ref="H17:H22" si="4">+G17-F17</f>
        <v>289.75</v>
      </c>
      <c r="I17" s="192">
        <f t="shared" si="1"/>
        <v>374.17</v>
      </c>
    </row>
    <row r="18" spans="1:11">
      <c r="A18" s="57">
        <v>1982</v>
      </c>
      <c r="B18" s="192">
        <f t="shared" ref="B18:D18" si="5">+B8</f>
        <v>80.186000000000007</v>
      </c>
      <c r="C18" s="192">
        <f t="shared" si="5"/>
        <v>72.028000000000006</v>
      </c>
      <c r="D18" s="192">
        <f t="shared" si="5"/>
        <v>39.573999999999998</v>
      </c>
      <c r="E18" s="57">
        <v>1982</v>
      </c>
      <c r="F18" s="192">
        <f t="shared" si="3"/>
        <v>115.58</v>
      </c>
      <c r="G18" s="192">
        <f t="shared" si="3"/>
        <v>368.32</v>
      </c>
      <c r="H18" s="179">
        <f t="shared" si="4"/>
        <v>252.74</v>
      </c>
      <c r="I18" s="192">
        <f t="shared" si="1"/>
        <v>330.23</v>
      </c>
    </row>
    <row r="19" spans="1:11">
      <c r="A19" s="57">
        <v>1990</v>
      </c>
      <c r="B19" s="192">
        <f t="shared" ref="B19:D19" si="6">+B9</f>
        <v>72.478999999999999</v>
      </c>
      <c r="C19" s="192">
        <f t="shared" si="6"/>
        <v>66.515000000000001</v>
      </c>
      <c r="D19" s="192">
        <f t="shared" si="6"/>
        <v>26.51</v>
      </c>
      <c r="E19" s="57">
        <v>1990</v>
      </c>
      <c r="F19" s="192">
        <f t="shared" si="3"/>
        <v>92.48</v>
      </c>
      <c r="G19" s="192">
        <f t="shared" si="3"/>
        <v>331.89</v>
      </c>
      <c r="H19" s="179">
        <f t="shared" si="4"/>
        <v>239.40999999999997</v>
      </c>
      <c r="I19" s="192">
        <f t="shared" si="1"/>
        <v>303.79000000000002</v>
      </c>
    </row>
    <row r="20" spans="1:11">
      <c r="A20" s="57">
        <v>2000</v>
      </c>
      <c r="B20" s="192">
        <f t="shared" ref="B20:D20" si="7">+B10</f>
        <v>44.265999999999998</v>
      </c>
      <c r="C20" s="192">
        <f t="shared" si="7"/>
        <v>38.161999999999999</v>
      </c>
      <c r="D20" s="192">
        <f t="shared" si="7"/>
        <v>11.26</v>
      </c>
      <c r="E20" s="57">
        <v>2000</v>
      </c>
      <c r="F20" s="192">
        <f t="shared" si="3"/>
        <v>64.709999999999994</v>
      </c>
      <c r="G20" s="192">
        <f t="shared" si="3"/>
        <v>183.47</v>
      </c>
      <c r="H20" s="179">
        <f t="shared" si="4"/>
        <v>118.76</v>
      </c>
      <c r="I20" s="192">
        <f t="shared" si="1"/>
        <v>155.49</v>
      </c>
    </row>
    <row r="21" spans="1:11">
      <c r="A21" s="57">
        <v>2010</v>
      </c>
      <c r="B21" s="192">
        <f t="shared" ref="B21:D21" si="8">+B11</f>
        <v>20.207999999999998</v>
      </c>
      <c r="C21" s="192">
        <f t="shared" si="8"/>
        <v>17.603000000000002</v>
      </c>
      <c r="D21" s="192">
        <f t="shared" si="8"/>
        <v>2.5419999999999998</v>
      </c>
      <c r="E21" s="57">
        <v>2010</v>
      </c>
      <c r="F21" s="192">
        <f t="shared" si="3"/>
        <v>43.78</v>
      </c>
      <c r="G21" s="192">
        <f t="shared" si="3"/>
        <v>98.04</v>
      </c>
      <c r="H21" s="179">
        <f t="shared" si="4"/>
        <v>54.260000000000005</v>
      </c>
      <c r="I21" s="192">
        <f t="shared" si="1"/>
        <v>85.26</v>
      </c>
    </row>
    <row r="22" spans="1:11">
      <c r="A22" s="57">
        <v>2020</v>
      </c>
      <c r="B22" s="192">
        <f t="shared" ref="B22:D22" si="9">+B12</f>
        <v>12.872999999999999</v>
      </c>
      <c r="C22" s="192">
        <f t="shared" si="9"/>
        <v>10.067</v>
      </c>
      <c r="D22" s="192">
        <f t="shared" si="9"/>
        <v>3.8719999999999999</v>
      </c>
      <c r="E22" s="57">
        <v>2020</v>
      </c>
      <c r="F22" s="192">
        <f t="shared" si="3"/>
        <v>43.92</v>
      </c>
      <c r="G22" s="192">
        <f t="shared" si="3"/>
        <v>73.56</v>
      </c>
      <c r="H22" s="179">
        <f t="shared" si="4"/>
        <v>29.64</v>
      </c>
      <c r="I22" s="192">
        <f t="shared" si="1"/>
        <v>50.76</v>
      </c>
    </row>
    <row r="23" spans="1:11">
      <c r="I23" s="155"/>
    </row>
    <row r="24" spans="1:11">
      <c r="I24" s="155"/>
    </row>
    <row r="25" spans="1:11">
      <c r="I25" s="155"/>
      <c r="K25" s="17" t="s">
        <v>169</v>
      </c>
    </row>
    <row r="26" spans="1:11">
      <c r="I26" s="155"/>
      <c r="K26" s="17" t="s">
        <v>170</v>
      </c>
    </row>
    <row r="27" spans="1:11">
      <c r="I27" s="155"/>
      <c r="K27" s="17" t="s">
        <v>171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G13" sqref="G13"/>
    </sheetView>
  </sheetViews>
  <sheetFormatPr defaultRowHeight="14.4"/>
  <sheetData>
    <row r="2" spans="1:8">
      <c r="B2" s="132" t="s">
        <v>195</v>
      </c>
      <c r="C2" s="132"/>
      <c r="D2" s="132"/>
      <c r="H2" s="56" t="s">
        <v>233</v>
      </c>
    </row>
    <row r="3" spans="1:8">
      <c r="A3" s="199"/>
      <c r="B3" s="200" t="s">
        <v>68</v>
      </c>
      <c r="C3" s="200" t="s">
        <v>69</v>
      </c>
      <c r="D3" s="200" t="s">
        <v>70</v>
      </c>
    </row>
    <row r="4" spans="1:8">
      <c r="A4" s="201">
        <v>1977</v>
      </c>
      <c r="B4" s="202">
        <v>75.400000000000006</v>
      </c>
      <c r="C4" s="202">
        <v>29.6</v>
      </c>
      <c r="D4" s="202">
        <v>51.8</v>
      </c>
    </row>
    <row r="5" spans="1:8">
      <c r="A5" s="201">
        <v>1978</v>
      </c>
      <c r="B5" s="202">
        <v>75.8</v>
      </c>
      <c r="C5" s="202">
        <v>29.7</v>
      </c>
      <c r="D5" s="202">
        <v>52</v>
      </c>
    </row>
    <row r="6" spans="1:8">
      <c r="A6" s="201">
        <v>1979</v>
      </c>
      <c r="B6" s="202">
        <v>74.3</v>
      </c>
      <c r="C6" s="202">
        <v>29.7</v>
      </c>
      <c r="D6" s="202">
        <v>51.4</v>
      </c>
    </row>
    <row r="7" spans="1:8">
      <c r="A7" s="201">
        <v>1980</v>
      </c>
      <c r="B7" s="202">
        <v>73.599999999999994</v>
      </c>
      <c r="C7" s="202">
        <v>30.4</v>
      </c>
      <c r="D7" s="202">
        <v>51.4</v>
      </c>
    </row>
    <row r="8" spans="1:8">
      <c r="A8" s="203">
        <v>1981</v>
      </c>
      <c r="B8" s="202">
        <v>73.099999999999994</v>
      </c>
      <c r="C8" s="202">
        <v>33.200000000000003</v>
      </c>
      <c r="D8" s="202">
        <v>52.7</v>
      </c>
    </row>
    <row r="9" spans="1:8">
      <c r="A9" s="201">
        <v>1982</v>
      </c>
      <c r="B9" s="202">
        <v>71.099999999999994</v>
      </c>
      <c r="C9" s="202">
        <v>31.8</v>
      </c>
      <c r="D9" s="202">
        <v>51</v>
      </c>
    </row>
    <row r="10" spans="1:8">
      <c r="A10" s="201">
        <v>1983</v>
      </c>
      <c r="B10" s="202">
        <v>69.2</v>
      </c>
      <c r="C10" s="202">
        <v>31.5</v>
      </c>
      <c r="D10" s="202">
        <v>50.1</v>
      </c>
    </row>
    <row r="11" spans="1:8">
      <c r="A11" s="201">
        <v>1984</v>
      </c>
      <c r="B11" s="202">
        <v>68.3</v>
      </c>
      <c r="C11" s="202">
        <v>31.8</v>
      </c>
      <c r="D11" s="202">
        <v>49.7</v>
      </c>
    </row>
    <row r="12" spans="1:8">
      <c r="A12" s="201">
        <v>1985</v>
      </c>
      <c r="B12" s="202">
        <v>70.5</v>
      </c>
      <c r="C12" s="202">
        <v>32.700000000000003</v>
      </c>
      <c r="D12" s="202">
        <v>51.2</v>
      </c>
    </row>
    <row r="13" spans="1:8">
      <c r="A13" s="201">
        <v>1986</v>
      </c>
      <c r="B13" s="202">
        <v>70.599999999999994</v>
      </c>
      <c r="C13" s="202">
        <v>34</v>
      </c>
      <c r="D13" s="202">
        <v>51.8</v>
      </c>
    </row>
    <row r="14" spans="1:8">
      <c r="A14" s="201">
        <v>1987</v>
      </c>
      <c r="B14" s="202">
        <v>67.099999999999994</v>
      </c>
      <c r="C14" s="202">
        <v>34.5</v>
      </c>
      <c r="D14" s="202">
        <v>50.6</v>
      </c>
    </row>
    <row r="15" spans="1:8">
      <c r="A15" s="201">
        <v>1988</v>
      </c>
      <c r="B15" s="202">
        <v>67.7</v>
      </c>
      <c r="C15" s="202">
        <v>34.9</v>
      </c>
      <c r="D15" s="202">
        <v>51.2</v>
      </c>
    </row>
    <row r="16" spans="1:8">
      <c r="A16" s="201">
        <v>1989</v>
      </c>
      <c r="B16" s="202">
        <v>67.8</v>
      </c>
      <c r="C16" s="202">
        <v>37.4</v>
      </c>
      <c r="D16" s="202">
        <v>52.4</v>
      </c>
    </row>
    <row r="17" spans="1:24">
      <c r="A17" s="201">
        <v>1990</v>
      </c>
      <c r="B17" s="202">
        <v>67.7</v>
      </c>
      <c r="C17" s="202">
        <v>36.9</v>
      </c>
      <c r="D17" s="202">
        <v>52.2</v>
      </c>
    </row>
    <row r="18" spans="1:24">
      <c r="A18" s="203">
        <v>1991</v>
      </c>
      <c r="B18" s="202">
        <v>67.900000000000006</v>
      </c>
      <c r="C18" s="202">
        <v>37.4</v>
      </c>
      <c r="D18" s="202">
        <v>52.5</v>
      </c>
    </row>
    <row r="19" spans="1:24">
      <c r="A19" s="201" t="s">
        <v>196</v>
      </c>
      <c r="B19" s="202">
        <v>66.599999999999994</v>
      </c>
      <c r="C19" s="202">
        <v>36.700000000000003</v>
      </c>
      <c r="D19" s="202">
        <v>51.5</v>
      </c>
    </row>
    <row r="20" spans="1:24">
      <c r="A20" s="204">
        <v>1993</v>
      </c>
      <c r="B20" s="202">
        <v>66.900000000000006</v>
      </c>
      <c r="C20" s="202">
        <v>44.7</v>
      </c>
      <c r="D20" s="202">
        <v>55.7</v>
      </c>
    </row>
    <row r="21" spans="1:24">
      <c r="A21" s="204">
        <v>1994</v>
      </c>
      <c r="B21" s="202">
        <v>64.599999999999994</v>
      </c>
      <c r="C21" s="202">
        <v>44.4</v>
      </c>
      <c r="D21" s="202">
        <v>54.4</v>
      </c>
      <c r="H21" s="197" t="s">
        <v>197</v>
      </c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</row>
    <row r="22" spans="1:24">
      <c r="A22" s="204">
        <v>1995</v>
      </c>
      <c r="B22" s="202">
        <v>64.2</v>
      </c>
      <c r="C22" s="202">
        <v>45</v>
      </c>
      <c r="D22" s="202">
        <v>54.5</v>
      </c>
      <c r="H22" s="235" t="s">
        <v>198</v>
      </c>
      <c r="I22" s="235"/>
      <c r="J22" s="235"/>
      <c r="K22" s="235"/>
      <c r="L22" s="235"/>
      <c r="M22" s="235"/>
      <c r="N22" s="235"/>
      <c r="O22" s="236"/>
      <c r="P22" s="236"/>
      <c r="Q22" s="236"/>
      <c r="R22" s="236"/>
      <c r="S22" s="236"/>
      <c r="T22" s="236"/>
      <c r="U22" s="236"/>
      <c r="V22" s="236"/>
      <c r="W22" s="236"/>
      <c r="X22" s="236"/>
    </row>
    <row r="23" spans="1:24">
      <c r="A23" s="204">
        <v>1996</v>
      </c>
      <c r="B23" s="202">
        <v>65.599999999999994</v>
      </c>
      <c r="C23" s="202">
        <v>45.5</v>
      </c>
      <c r="D23" s="202">
        <v>55.5</v>
      </c>
    </row>
    <row r="24" spans="1:24">
      <c r="A24" s="204">
        <v>1997</v>
      </c>
      <c r="B24" s="202">
        <v>65</v>
      </c>
      <c r="C24" s="202">
        <v>46.6</v>
      </c>
      <c r="D24" s="202">
        <v>55.7</v>
      </c>
    </row>
    <row r="25" spans="1:24">
      <c r="A25" s="204">
        <v>1998</v>
      </c>
      <c r="B25" s="202">
        <v>65.599999999999994</v>
      </c>
      <c r="C25" s="202">
        <v>48.4</v>
      </c>
      <c r="D25" s="202">
        <v>56.9</v>
      </c>
    </row>
    <row r="26" spans="1:24">
      <c r="A26" s="204">
        <v>1999</v>
      </c>
      <c r="B26" s="202">
        <v>66.5</v>
      </c>
      <c r="C26" s="202">
        <v>50</v>
      </c>
      <c r="D26" s="202">
        <v>58.2</v>
      </c>
    </row>
    <row r="27" spans="1:24">
      <c r="A27" s="204">
        <v>2000</v>
      </c>
      <c r="B27" s="202">
        <v>66.900000000000006</v>
      </c>
      <c r="C27" s="202">
        <v>52</v>
      </c>
      <c r="D27" s="202">
        <v>59.4</v>
      </c>
    </row>
    <row r="28" spans="1:24">
      <c r="A28" s="205">
        <v>2001</v>
      </c>
      <c r="B28" s="202">
        <v>69</v>
      </c>
      <c r="C28" s="202">
        <v>54.2</v>
      </c>
      <c r="D28" s="202">
        <v>61.5</v>
      </c>
    </row>
    <row r="29" spans="1:24">
      <c r="A29" s="204">
        <v>2002</v>
      </c>
      <c r="B29" s="202">
        <v>69.3</v>
      </c>
      <c r="C29" s="202">
        <v>54.3</v>
      </c>
      <c r="D29" s="202">
        <v>61.7</v>
      </c>
    </row>
    <row r="30" spans="1:24">
      <c r="A30" s="204">
        <v>2003</v>
      </c>
      <c r="B30" s="202">
        <v>70.2</v>
      </c>
      <c r="C30" s="202">
        <v>51</v>
      </c>
      <c r="D30" s="202">
        <v>60.5</v>
      </c>
    </row>
    <row r="31" spans="1:24">
      <c r="A31" s="204" t="s">
        <v>199</v>
      </c>
      <c r="B31" s="202">
        <v>70.8</v>
      </c>
      <c r="C31" s="202">
        <v>50.7</v>
      </c>
      <c r="D31" s="202">
        <v>60.6</v>
      </c>
    </row>
    <row r="32" spans="1:24">
      <c r="A32" s="204">
        <v>2005</v>
      </c>
      <c r="B32" s="202">
        <v>71.599999999999994</v>
      </c>
      <c r="C32" s="202">
        <v>50.6</v>
      </c>
      <c r="D32" s="202">
        <v>61</v>
      </c>
    </row>
    <row r="33" spans="1:4">
      <c r="A33" s="204">
        <v>2006</v>
      </c>
      <c r="B33" s="202">
        <v>71.900000000000006</v>
      </c>
      <c r="C33" s="202">
        <v>52.5</v>
      </c>
      <c r="D33" s="202">
        <v>62.1</v>
      </c>
    </row>
    <row r="34" spans="1:4">
      <c r="A34" s="204">
        <v>2007</v>
      </c>
      <c r="B34" s="202">
        <v>72.3</v>
      </c>
      <c r="C34" s="202">
        <v>54.8</v>
      </c>
      <c r="D34" s="202">
        <v>63.5</v>
      </c>
    </row>
    <row r="35" spans="1:4">
      <c r="A35" s="204">
        <v>2008</v>
      </c>
      <c r="B35" s="202">
        <v>72.8</v>
      </c>
      <c r="C35" s="202">
        <v>54.7</v>
      </c>
      <c r="D35" s="202">
        <v>63.6</v>
      </c>
    </row>
    <row r="36" spans="1:4">
      <c r="A36" s="204">
        <v>2009</v>
      </c>
      <c r="B36" s="202">
        <v>72</v>
      </c>
      <c r="C36" s="202">
        <v>54.7</v>
      </c>
      <c r="D36" s="202">
        <v>63.2</v>
      </c>
    </row>
    <row r="37" spans="1:4">
      <c r="A37" s="204">
        <v>2010</v>
      </c>
      <c r="B37" s="202">
        <v>70.900000000000006</v>
      </c>
      <c r="C37" s="202">
        <v>54.8</v>
      </c>
      <c r="D37" s="202">
        <v>62.7</v>
      </c>
    </row>
    <row r="38" spans="1:4">
      <c r="A38" s="206" t="s">
        <v>200</v>
      </c>
      <c r="B38" s="202">
        <v>71</v>
      </c>
      <c r="C38" s="202">
        <v>55.2</v>
      </c>
      <c r="D38" s="202">
        <v>63</v>
      </c>
    </row>
    <row r="39" spans="1:4">
      <c r="A39" s="207" t="s">
        <v>201</v>
      </c>
      <c r="B39" s="202">
        <v>70.099999999999994</v>
      </c>
      <c r="C39" s="202">
        <v>54.1</v>
      </c>
      <c r="D39" s="202">
        <v>62</v>
      </c>
    </row>
    <row r="40" spans="1:4">
      <c r="A40" s="207" t="s">
        <v>202</v>
      </c>
      <c r="B40" s="202">
        <v>67.8</v>
      </c>
      <c r="C40" s="202">
        <v>53.6</v>
      </c>
      <c r="D40" s="202">
        <v>60.6</v>
      </c>
    </row>
    <row r="41" spans="1:4">
      <c r="A41" s="207" t="s">
        <v>203</v>
      </c>
      <c r="B41" s="202">
        <v>67.599999999999994</v>
      </c>
      <c r="C41" s="202">
        <v>54</v>
      </c>
      <c r="D41" s="202">
        <v>60.7</v>
      </c>
    </row>
    <row r="42" spans="1:4">
      <c r="A42" s="207" t="s">
        <v>204</v>
      </c>
      <c r="B42" s="202">
        <v>68.7</v>
      </c>
      <c r="C42" s="202">
        <v>56.2</v>
      </c>
      <c r="D42" s="202">
        <v>62.4</v>
      </c>
    </row>
    <row r="43" spans="1:4">
      <c r="A43" s="207" t="s">
        <v>205</v>
      </c>
      <c r="B43" s="202">
        <v>71.254352419817096</v>
      </c>
      <c r="C43" s="202">
        <v>54.342372902703048</v>
      </c>
      <c r="D43" s="202">
        <v>62.719147236644588</v>
      </c>
    </row>
    <row r="44" spans="1:4">
      <c r="A44" s="207" t="s">
        <v>206</v>
      </c>
      <c r="B44" s="202">
        <v>70.558024839734983</v>
      </c>
      <c r="C44" s="202">
        <v>54.301429863947305</v>
      </c>
      <c r="D44" s="202">
        <v>62.368224034317386</v>
      </c>
    </row>
    <row r="45" spans="1:4">
      <c r="A45" s="207" t="s">
        <v>207</v>
      </c>
      <c r="B45" s="202">
        <v>70.719162999999995</v>
      </c>
      <c r="C45" s="202">
        <v>55.39602</v>
      </c>
      <c r="D45" s="202">
        <v>62.994795000000003</v>
      </c>
    </row>
    <row r="46" spans="1:4">
      <c r="A46" s="207" t="s">
        <v>208</v>
      </c>
      <c r="B46" s="202">
        <v>70.281115</v>
      </c>
      <c r="C46" s="202">
        <v>56.231853000000001</v>
      </c>
      <c r="D46" s="202">
        <v>63.201329000000001</v>
      </c>
    </row>
    <row r="47" spans="1:4">
      <c r="A47" s="207" t="s">
        <v>209</v>
      </c>
      <c r="B47" s="202">
        <v>68.242389000000003</v>
      </c>
      <c r="C47" s="202">
        <v>54.778990999999998</v>
      </c>
      <c r="D47" s="202">
        <v>61.460630999999999</v>
      </c>
    </row>
    <row r="48" spans="1:4">
      <c r="A48" s="207" t="s">
        <v>210</v>
      </c>
      <c r="B48" s="202">
        <v>70.934619999999995</v>
      </c>
      <c r="C48" s="202">
        <v>56.174922000000002</v>
      </c>
      <c r="D48" s="202">
        <v>63.509656</v>
      </c>
    </row>
    <row r="49" spans="1:4">
      <c r="A49" s="207" t="s">
        <v>211</v>
      </c>
      <c r="B49" s="202">
        <v>74.698683000000003</v>
      </c>
      <c r="C49" s="202">
        <v>57.307673999999999</v>
      </c>
      <c r="D49" s="202">
        <v>65.970822999999996</v>
      </c>
    </row>
    <row r="50" spans="1:4">
      <c r="A50" s="207" t="s">
        <v>212</v>
      </c>
      <c r="B50" s="202">
        <v>74.775447</v>
      </c>
      <c r="C50" s="202">
        <v>60.054676000000001</v>
      </c>
      <c r="D50" s="202">
        <v>67.410697999999996</v>
      </c>
    </row>
    <row r="51" spans="1:4">
      <c r="A51" s="207" t="s">
        <v>213</v>
      </c>
      <c r="B51" s="202">
        <v>74.822685000000007</v>
      </c>
      <c r="C51" s="202">
        <v>59.783186000000001</v>
      </c>
      <c r="D51" s="202">
        <v>67.306618999999998</v>
      </c>
    </row>
    <row r="52" spans="1:4">
      <c r="A52" s="207" t="s">
        <v>214</v>
      </c>
      <c r="B52" s="202">
        <v>75.428937000000005</v>
      </c>
      <c r="C52" s="202">
        <v>62.040219999999998</v>
      </c>
      <c r="D52" s="202">
        <v>68.757462000000004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41C16F-1B6E-4CC3-95B1-4CC6DACE8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