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Trasmesse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externalReferences>
    <externalReference r:id="rId23"/>
    <externalReference r:id="rId24"/>
    <externalReference r:id="rId25"/>
  </externalReferences>
  <definedNames>
    <definedName name="_Order1" hidden="1">0</definedName>
    <definedName name="AVAR37" localSheetId="11">'[1]1992'!#REF!</definedName>
    <definedName name="AVAR37" localSheetId="3">#REF!</definedName>
    <definedName name="AVAR37" localSheetId="5">#REF!</definedName>
    <definedName name="AVAR37" localSheetId="7">'[1]1992'!#REF!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[2]HiddenSettings!$B$4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[3]Filters!$A$2:$C$21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[3]Structure!$C$2:$L$108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2" l="1"/>
  <c r="E15" i="2"/>
  <c r="F14" i="2"/>
  <c r="E14" i="2"/>
  <c r="F13" i="2"/>
  <c r="E13" i="2"/>
  <c r="F12" i="2"/>
  <c r="E12" i="2"/>
  <c r="F11" i="2"/>
  <c r="E11" i="2"/>
  <c r="F10" i="2"/>
  <c r="E10" i="2"/>
  <c r="F9" i="2"/>
  <c r="E9" i="2"/>
  <c r="F8" i="2"/>
  <c r="E8" i="2"/>
  <c r="F7" i="2"/>
  <c r="E7" i="2"/>
  <c r="F5" i="2"/>
  <c r="E5" i="2"/>
  <c r="F4" i="2"/>
  <c r="E4" i="2"/>
  <c r="F3" i="2"/>
  <c r="E3" i="2"/>
  <c r="I22" i="75"/>
  <c r="G22" i="75"/>
  <c r="H22" i="75" s="1"/>
  <c r="F22" i="75"/>
  <c r="I21" i="75"/>
  <c r="G21" i="75"/>
  <c r="F21" i="75"/>
  <c r="I20" i="75"/>
  <c r="G20" i="75"/>
  <c r="H20" i="75" s="1"/>
  <c r="F20" i="75"/>
  <c r="I19" i="75"/>
  <c r="G19" i="75"/>
  <c r="H19" i="75" s="1"/>
  <c r="F19" i="75"/>
  <c r="I18" i="75"/>
  <c r="G18" i="75"/>
  <c r="F18" i="75"/>
  <c r="H18" i="75" s="1"/>
  <c r="I17" i="75"/>
  <c r="G17" i="75"/>
  <c r="F17" i="75"/>
  <c r="I16" i="75"/>
  <c r="G16" i="75"/>
  <c r="F16" i="75"/>
  <c r="H16" i="75" s="1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H21" i="75" l="1"/>
  <c r="H17" i="75"/>
  <c r="K22" i="6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<sst xmlns="http://schemas.openxmlformats.org/spreadsheetml/2006/main" count="430" uniqueCount="245">
  <si>
    <t>Il Friuli-Venezia Giulia</t>
  </si>
  <si>
    <t>App 1</t>
  </si>
  <si>
    <t>App 2</t>
  </si>
  <si>
    <t>App 3</t>
  </si>
  <si>
    <t>App 4</t>
  </si>
  <si>
    <t>App 5</t>
  </si>
  <si>
    <t>Appendice 5. POPOLAZIONE RESIDENTE IN ETÀ DI 6 ANNI E OLTRE PER GRADO DI ISTRUZIONE. FRIULI-VENEZIA GIULIA. Censimenti popolazione 1951-2024</t>
  </si>
  <si>
    <t>App 6</t>
  </si>
  <si>
    <t>Appendice 6. AZIENDE E RELATIVE SUPERFICI PER UBICAZIONE DEL CENTRO AZIENDALE IN FRIULI-VENEZIA GIULIA (Universo Italia). Censimenti Agricoltura 1961-2020</t>
  </si>
  <si>
    <t>Friuli Venezia Giulia</t>
  </si>
  <si>
    <t>Italia</t>
  </si>
  <si>
    <t>Fonte: Istat, Censimenti della popolazione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</si>
  <si>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</si>
  <si>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</si>
  <si>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</si>
  <si>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</si>
  <si>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</si>
  <si>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</si>
  <si>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</si>
  <si>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</si>
  <si>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</si>
  <si>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(a) Dati ai confini dell’epoca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</si>
  <si>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</si>
  <si>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</si>
  <si>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</si>
  <si>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</si>
  <si>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</si>
  <si>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</si>
  <si>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</si>
  <si>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</si>
  <si>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</si>
  <si>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</si>
  <si>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</si>
  <si>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</si>
  <si>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</si>
  <si>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</si>
  <si>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</si>
  <si>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</si>
  <si>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</si>
  <si>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</si>
  <si>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</si>
  <si>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</si>
  <si>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</si>
  <si>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</si>
  <si>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</si>
  <si>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Marche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</si>
  <si>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</si>
  <si>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</si>
  <si>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</si>
  <si>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</si>
  <si>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</si>
  <si>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</si>
  <si>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</si>
  <si>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</si>
  <si>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</si>
  <si>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</si>
  <si>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</si>
  <si>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</si>
  <si>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</si>
  <si>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</si>
  <si>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</si>
  <si>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</si>
  <si>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</si>
  <si>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</si>
  <si>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</si>
  <si>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(a) Serie 1980-1994 (SEC1995) raccordate al valore 1995 stimato sulla base del SEC2010. Dati ai confini dell’epoca.</t>
  </si>
  <si>
    <t>SAR</t>
  </si>
  <si>
    <t>MOL</t>
  </si>
  <si>
    <t>BAS</t>
  </si>
  <si>
    <t>CAM</t>
  </si>
  <si>
    <t>PUG</t>
  </si>
  <si>
    <t>SIC</t>
  </si>
  <si>
    <t>CAL</t>
  </si>
  <si>
    <t>Analfabeti</t>
  </si>
  <si>
    <t>Alfabeti  (max lic.elem.)</t>
  </si>
  <si>
    <t>Licenza media inferiore</t>
  </si>
  <si>
    <t>Diploma</t>
  </si>
  <si>
    <t>Titoli terziari</t>
  </si>
  <si>
    <t xml:space="preserve"> </t>
  </si>
  <si>
    <t>(a) Dati 1951 ai confini dell’epoca. Popolazione 2024 di 9 anni e oltre</t>
  </si>
  <si>
    <t>Maschi</t>
  </si>
  <si>
    <t>Femmine</t>
  </si>
  <si>
    <t>Totale</t>
  </si>
  <si>
    <t>Codreg</t>
  </si>
  <si>
    <t>Regione</t>
  </si>
  <si>
    <t>Fonte: Istat, Rilevazione sulle forze di lavoro</t>
  </si>
  <si>
    <t>Agric-FVG</t>
  </si>
  <si>
    <t>Agric-ITA</t>
  </si>
  <si>
    <t>Ind-FVG</t>
  </si>
  <si>
    <t>Ind-ITA</t>
  </si>
  <si>
    <t>Anni</t>
  </si>
  <si>
    <t>Servizi-Friuli Venezia Giulia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</si>
  <si>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</si>
  <si>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</si>
  <si>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</si>
  <si>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</si>
  <si>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</si>
  <si>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</si>
  <si>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</si>
  <si>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</si>
  <si>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Alta
tecnologia</t>
  </si>
  <si>
    <t>Bassa 
tecnologia</t>
  </si>
  <si>
    <t>Altra industria</t>
  </si>
  <si>
    <t>-</t>
  </si>
  <si>
    <t>Servizi</t>
  </si>
  <si>
    <t>Intensivi in conoscenza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</si>
  <si>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</si>
  <si>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</si>
  <si>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</si>
  <si>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</si>
  <si>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</si>
  <si>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</si>
  <si>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</si>
  <si>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</si>
  <si>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</si>
  <si>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</si>
  <si>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</si>
  <si>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</si>
  <si>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Trieste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</si>
  <si>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</si>
  <si>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</si>
  <si>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</si>
  <si>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</si>
  <si>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</si>
  <si>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</si>
  <si>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</si>
  <si>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</si>
  <si>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</si>
  <si>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</si>
  <si>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</si>
  <si>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</si>
  <si>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M</t>
  </si>
  <si>
    <t>F</t>
  </si>
  <si>
    <t>T</t>
  </si>
  <si>
    <t>0-4</t>
  </si>
  <si>
    <t>5-9</t>
  </si>
  <si>
    <t>Anno 1951</t>
  </si>
  <si>
    <t>Anno 1981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</si>
  <si>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</si>
  <si>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</si>
  <si>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</si>
  <si>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</si>
  <si>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</si>
  <si>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</si>
  <si>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</si>
  <si>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</si>
  <si>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</si>
  <si>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</si>
  <si>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</si>
  <si>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</si>
  <si>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</si>
  <si>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</si>
  <si>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</si>
  <si>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</si>
  <si>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</si>
  <si>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</si>
  <si>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</si>
  <si>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</si>
  <si>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</si>
  <si>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</si>
  <si>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</si>
  <si>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</si>
  <si>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</si>
  <si>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</si>
  <si>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</si>
  <si>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</si>
  <si>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</si>
  <si>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</si>
  <si>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</si>
  <si>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</si>
  <si>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</si>
  <si>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</si>
  <si>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</si>
  <si>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</si>
  <si>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</si>
  <si>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</si>
  <si>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</si>
  <si>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</si>
  <si>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</si>
  <si>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</si>
  <si>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</si>
  <si>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</si>
  <si>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</si>
  <si>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</si>
  <si>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</si>
  <si>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</si>
  <si>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Friuli Venezia Giulia (1921=100, sc. destra)</t>
  </si>
  <si>
    <t>Italia (1921=100, sc. destra)</t>
  </si>
  <si>
    <t>(a) Rapporto tra le persone di 65 anni e oltre e quelle tra 0 e 14 anni; dati ai confini dell’epoca</t>
  </si>
  <si>
    <t>Fonte: Ministero Agricoltura Industria e Commercio (fino al 1921); Istat (dal 1931), Censimento della popolazione</t>
  </si>
  <si>
    <t xml:space="preserve">Fonte: Istat, Censimenti della popolazione </t>
  </si>
  <si>
    <t>Fonte: Istat, Rilevazione sui decessi</t>
  </si>
  <si>
    <t>Fonte: Istat, Statistiche demografiche</t>
  </si>
  <si>
    <t>(a) Per il 1951 il certificato di proscioglimento (3° elementare) è compreso nella licenza elementare. Per il 2021 e il 2024 la popolazione totale è di 9 anni e più</t>
  </si>
  <si>
    <t>Appendice 5. POPOLAZIONE RESIDENTE IN ETÀ DI 6 ANNI E OLTRE PER GRADO DI ISTRUZIONE. FRIULI-VENEZIA GIULIA. Censimenti popolazione 1951-2024 (a)</t>
  </si>
  <si>
    <t>Appendice 6. AZIENDE E RELATIVE SUPERFICI PER UBICAZIONE DEL CENTRO AZIENDALE IN FRIULI-VENEZIA GIULIA (Universo Italia). Censimenti Agricoltura 1961-2020 (a)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</si>
  <si>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</si>
  <si>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</si>
  <si>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</si>
  <si>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</si>
  <si>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</si>
  <si>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</si>
  <si>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</si>
  <si>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</si>
  <si>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</si>
  <si>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</si>
  <si>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</si>
  <si>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</si>
  <si>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</si>
  <si>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</si>
  <si>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</si>
  <si>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</si>
  <si>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</si>
  <si>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</si>
  <si>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</si>
  <si>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</si>
  <si>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 7</t>
  </si>
  <si>
    <t>FIGURA 4. SPERANZA DI VITA ALLA NASCITA PER REGIONE. Anni 1974 e 2025 (a). Valori in anni</t>
  </si>
  <si>
    <t>FIGURA 11. COMUNI DEL FRIULI VENEZIA GIULIA (SINISTRA) E QUOTE DI COMUNI E POPOLAZIONE (DESTRA) PER QUINTI DELL’INDICE DI FRAGILITÀ. Anno 2022. Quinti e valori percentuali</t>
  </si>
  <si>
    <t>FIGURA 12. POPOLAZIONE TOTALE (SINISTRA) E ULTRA 65ENNE (DESTRA) A TRIESTE E NEGLI ALTRI COMUNI DEL FRIULI VENEZIA GIULIA. Anni 1921 – 2024. Numeri indice 1921=100 (a) e valori per 100 abitanti (b)</t>
  </si>
  <si>
    <t>FIGURA 13. DIPLOMATI E LAURETAI A TRIESTE E NEGLI ALTRI COMUNI DEL FRIULI VENEZIA GIULIA. Anni 1951, 1991, 2024. Valori per 100 residenti di 6 anni e più (a)</t>
  </si>
  <si>
    <t>FIGURA 14. OCCUPATI SULLA POPOLAZIONE IN ETÀ DI LAVORO, PER GENERE (SINISTRA) E PER SETTORE DI ATTIVITÀ (DESTRA) A TRIESTE E NEGLI ALTRI COMUNI DEL FRIULI VENEZIA GIULIA. Anni 1951 e 2024. Valori percentuali (a)</t>
  </si>
  <si>
    <t>FIGURA 10. ADDETTI EXTRA-AGRICOLI PER MACRO-SETTORE NEL FRIULI VENEZIA GIULIA E IN ITALIA. Anno 2023. Composizione percentuale</t>
  </si>
  <si>
    <t xml:space="preserve"> FIGURA 1. POPOLAZIONE RESIDENTE IN FRIULI VENEZIA GIULIA E IN ITALIA. Anni 1921-2024. Valori assoluti e indici base 1921=100 (a)</t>
  </si>
  <si>
    <t>FIGURA 1. POPOLAZIONE RESIDENTE IN FRIULI VENEZIA GIULIA E IN ITALIA. Anni 1921-2024. Valori assoluti e indici base 1921=100 (a)</t>
  </si>
  <si>
    <t>FIGURA 2. TASSO DI CRESCITA NATURALE, MIGRATORIO E TOTALE DELLA POPOLAZIONE IN FRIULI VENEZIA GIULIA (SINISTRA) E CONFRONTO CON L’ITALIA (DESTRA). Anni 1926-2024 e media 2020-2024. Valori per 1.000</t>
  </si>
  <si>
    <t>FIGURA 3. INDICE DI VECCHIAIA IN FRIULI-VENEZIA GIULIA E IN ITALIA. ANNI 1921-2024. Valori percentuali (a)</t>
  </si>
  <si>
    <t>FIGURA 5. ANDAMENTO DEL PIL (SINISTRA) IN FRIULI VENEZIA GIULIA E IN ITALIA, E LIVELLI RELATIVI DEL PIL PRO CAPITE NELLE REGIONI (DESTRA). Anni 1980-2024. Numeri indice 1980=100 e Italia=100, su dati in volume (a)</t>
  </si>
  <si>
    <t>FIGURA 5.  ANDAMENTO DEL PIL (SINISTRA) IN FRIULI VENEZIA GIULIA E IN ITALIA, E LIVELLI RELATIVI DEL PIL PRO CAPITE NELLE REGIONI (DESTRA). Anni 1980-2024. Numeri indice 1980=100 e Italia=100, su dati in volume (a)</t>
  </si>
  <si>
    <t>FIGURA 6. POPOLAZIONE CON ALMENO 6 ANNI PER LIVELLO DI ISTRUZIONE IN FRIULI VENEZIA GIULIA E IN ITALIA. Anni 1951 e 2024. Valori percentuali (a)</t>
  </si>
  <si>
    <t>(a) Dati 1977 ai confini dell’epoca</t>
  </si>
  <si>
    <t xml:space="preserve">FIGURA 7. TASSO DI OCCUPAZIONE (15-64 ANNI) PER GENERE IN FRIULI VENEZIA GIULIA E IN ITALIA. Anni 1977 e 2025. Valori percentuali (a) </t>
  </si>
  <si>
    <t>FIGURA 8. POPOLAZIONE ATTIVA IN CONDIZIONE PROFESSIONALE PER SETTORE DI ATTIVITÀ IN FRIULI VENEZIA GIULIA E IN ITALIA. Anni 1921-2024. Valori percentuali (a)</t>
  </si>
  <si>
    <t xml:space="preserve">FIGURA 9. AZIENDE AGRICOLE (SINISTRA) E UNITÀ LOCALI DELLE IMPRESE DI INDUSTRIA E SERVIZI (DESTRA) IN FRIULI VENEZIA GIULIA E IN ITALIA. Anni 1961-2020 e 1951-2023. Valori per 1.000 abitanti (a) </t>
  </si>
  <si>
    <t xml:space="preserve">FIGURA 9. AZIENDE AGRICOLE. (SINISTRA) E UNITÀ LOCALI DELLE IMPRESE DI INDUSTRIA E SERVIZI (DESTRA) IN FRIULI VENEZIA GIULIA E IN ITALIA. Anni 1961-2020 e 1951-2023. Valori per 1.000 abitanti (a) </t>
  </si>
  <si>
    <t>(a) 1951 dati ai confini dell’epoca e popolazione di 10 anni ed oltre in condizione professionale; 2024 occupati e popolazione 15-64; occupati per settore di attività stimati</t>
  </si>
  <si>
    <t xml:space="preserve">Appendice 1. POPOLAZIONE PER GRANDI CLASSI DI ETÀ. FRIULI-VENEZIA GIULIA. Anni 1921-2024. Valori assoluti </t>
  </si>
  <si>
    <t>Appendice 2. PIRAMIDI PER ETÀ E PER GENERE. FRIULI-VENEZIA GIULIA. Anni 1951, 1981 E 2024. Valori percentuali</t>
  </si>
  <si>
    <t xml:space="preserve">Appendice 3. SPERANZA DI VITA ALLA NASCITA. FRIULI-VENEZIA GIULIA. Anni 1974-2025. Valori assoluti </t>
  </si>
  <si>
    <t xml:space="preserve">Appendice 4. NUMERO MEDIO DI FIGLI PER DONNA (TFT) E ETÀ MEDIA AL PARTO. FRIULI-VENEZIA GIULIA. Anni 1952-2025. Valori assoluti </t>
  </si>
  <si>
    <t>Appendice 7. TASSO DI OCCUPAZIONE 15-64 ANNI. FRIULI-VENEZIA GIULIA. Anni 1977-2025. Percentuali</t>
  </si>
  <si>
    <t>(a) 	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</si>
  <si>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>(a) 19512 1991 dati ai confini dell’epoca; 2024 popolazione di 9 anni e più</t>
  </si>
  <si>
    <t>(a) Dal 1921 al 1991 i dati sono riportati ai confini del 1991. Dal 2011 i confini sono quelli dell’epoca</t>
  </si>
  <si>
    <t>(a) Dal 1921 al 1991 i dati sono riportati ai confini del 1991. Dal 2001 i confini sono quelli dell’epoca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</si>
</sst>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_-* #,##0.0_-;\-* #,##0.0_-;_-* &quot;-&quot;??_-;_-@_-"/>
    <numFmt numFmtId="171" formatCode="#,##0_ ;\-#,##0\ "/>
    <numFmt numFmtId="172" formatCode="#,##0.0_ ;\-#,##0.0\ "/>
    <numFmt numFmtId="173" formatCode="_-* #,##0_-;\-* #,##0_-;_-* &quot;-&quot;??_-;_-@_-"/>
    <numFmt numFmtId="174" formatCode="_-* #,##0.0\ _€_-;\-* #,##0.0\ _€_-;_-* &quot;-&quot;?\ _€_-;_-@_-"/>
  </numFmts>
  <fonts count="83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7"/>
      <color theme="1"/>
      <name val="Arial Narrow"/>
      <family val="2"/>
    </font>
    <font>
      <b/>
      <sz val="9"/>
      <name val="Calibri"/>
      <family val="2"/>
      <scheme val="minor"/>
    </font>
    <font>
      <sz val="7.5"/>
      <color theme="1"/>
      <name val="Times New Roman"/>
      <family val="1"/>
    </font>
    <font>
      <b/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4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173" fontId="46" fillId="0" borderId="20" xfId="100" applyNumberFormat="1" applyFont="1" applyBorder="1" applyAlignment="1">
      <alignment horizontal="right" wrapText="1"/>
    </xf>
    <xf numFmtId="0" fontId="46" fillId="0" borderId="20" xfId="0" applyFont="1" applyBorder="1" applyAlignment="1">
      <alignment horizontal="left" vertical="center"/>
    </xf>
    <xf numFmtId="173" fontId="46" fillId="0" borderId="20" xfId="100" applyNumberFormat="1" applyFont="1" applyBorder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2" fontId="59" fillId="0" borderId="0" xfId="102" applyNumberFormat="1" applyFont="1" applyFill="1" applyBorder="1"/>
    <xf numFmtId="172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2" fontId="59" fillId="0" borderId="20" xfId="102" applyNumberFormat="1" applyFont="1" applyFill="1" applyBorder="1" applyAlignment="1">
      <alignment horizontal="right" vertical="center"/>
    </xf>
    <xf numFmtId="170" fontId="46" fillId="0" borderId="20" xfId="101" applyNumberFormat="1" applyFont="1" applyBorder="1" applyAlignment="1">
      <alignment horizontal="right" vertical="center"/>
    </xf>
    <xf numFmtId="172" fontId="46" fillId="0" borderId="20" xfId="101" applyNumberFormat="1" applyFont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2" fontId="24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0" fontId="61" fillId="0" borderId="0" xfId="0" applyFont="1" applyAlignment="1">
      <alignment horizontal="left" vertical="center"/>
    </xf>
    <xf numFmtId="2" fontId="61" fillId="0" borderId="20" xfId="0" applyNumberFormat="1" applyFont="1" applyBorder="1"/>
    <xf numFmtId="0" fontId="65" fillId="0" borderId="0" xfId="0" applyFont="1" applyAlignment="1">
      <alignment vertical="center"/>
    </xf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6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1" fontId="59" fillId="0" borderId="20" xfId="100" applyNumberFormat="1" applyFont="1" applyFill="1" applyBorder="1"/>
    <xf numFmtId="171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8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59" fillId="0" borderId="20" xfId="0" quotePrefix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9" fillId="0" borderId="0" xfId="0" applyFont="1"/>
    <xf numFmtId="4" fontId="59" fillId="0" borderId="20" xfId="0" applyNumberFormat="1" applyFont="1" applyBorder="1"/>
    <xf numFmtId="0" fontId="67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1" fillId="0" borderId="20" xfId="104" applyFont="1" applyBorder="1"/>
    <xf numFmtId="0" fontId="67" fillId="0" borderId="0" xfId="0" applyFont="1" applyAlignment="1">
      <alignment vertical="center"/>
    </xf>
    <xf numFmtId="0" fontId="71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2" fontId="59" fillId="0" borderId="0" xfId="102" applyNumberFormat="1" applyFont="1" applyFill="1" applyBorder="1" applyAlignment="1">
      <alignment vertical="center"/>
    </xf>
    <xf numFmtId="172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70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166" fontId="46" fillId="0" borderId="20" xfId="103" applyNumberFormat="1" applyFont="1" applyBorder="1"/>
    <xf numFmtId="0" fontId="72" fillId="0" borderId="0" xfId="0" applyFont="1"/>
    <xf numFmtId="0" fontId="46" fillId="0" borderId="20" xfId="101" applyFont="1" applyBorder="1" applyAlignment="1">
      <alignment horizontal="right" vertical="center" wrapText="1"/>
    </xf>
    <xf numFmtId="173" fontId="46" fillId="0" borderId="20" xfId="100" applyNumberFormat="1" applyFont="1" applyFill="1" applyBorder="1" applyAlignment="1">
      <alignment horizontal="right" wrapText="1"/>
    </xf>
    <xf numFmtId="0" fontId="61" fillId="0" borderId="20" xfId="0" applyFont="1" applyBorder="1" applyAlignment="1">
      <alignment horizontal="right"/>
    </xf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3" fillId="0" borderId="0" xfId="0" applyFont="1"/>
    <xf numFmtId="0" fontId="74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4" fillId="0" borderId="0" xfId="0" applyFont="1"/>
    <xf numFmtId="0" fontId="75" fillId="0" borderId="0" xfId="0" applyFont="1" applyAlignment="1">
      <alignment horizontal="right" vertical="center" wrapText="1"/>
    </xf>
    <xf numFmtId="173" fontId="75" fillId="0" borderId="0" xfId="0" applyNumberFormat="1" applyFont="1" applyAlignment="1">
      <alignment horizontal="right" vertical="center" wrapText="1"/>
    </xf>
    <xf numFmtId="0" fontId="76" fillId="0" borderId="0" xfId="0" applyFont="1"/>
    <xf numFmtId="0" fontId="75" fillId="0" borderId="0" xfId="0" applyFont="1"/>
    <xf numFmtId="2" fontId="75" fillId="0" borderId="0" xfId="0" applyNumberFormat="1" applyFont="1"/>
    <xf numFmtId="0" fontId="76" fillId="0" borderId="0" xfId="0" applyFont="1" applyAlignment="1">
      <alignment vertical="center"/>
    </xf>
    <xf numFmtId="0" fontId="58" fillId="0" borderId="0" xfId="0" applyFont="1" applyAlignment="1">
      <alignment vertical="center" wrapText="1"/>
    </xf>
    <xf numFmtId="0" fontId="58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43" fontId="58" fillId="0" borderId="0" xfId="100" applyFont="1" applyAlignment="1">
      <alignment vertical="center"/>
    </xf>
    <xf numFmtId="0" fontId="58" fillId="0" borderId="0" xfId="0" applyFont="1" applyAlignment="1">
      <alignment vertical="center"/>
    </xf>
    <xf numFmtId="0" fontId="58" fillId="0" borderId="0" xfId="100" applyNumberFormat="1" applyFont="1" applyFill="1"/>
    <xf numFmtId="0" fontId="58" fillId="0" borderId="0" xfId="100" applyNumberFormat="1" applyFont="1"/>
    <xf numFmtId="43" fontId="58" fillId="0" borderId="0" xfId="100" applyFont="1"/>
    <xf numFmtId="173" fontId="58" fillId="0" borderId="0" xfId="100" applyNumberFormat="1" applyFont="1" applyAlignment="1">
      <alignment vertical="center"/>
    </xf>
    <xf numFmtId="173" fontId="58" fillId="0" borderId="0" xfId="100" applyNumberFormat="1" applyFont="1"/>
    <xf numFmtId="170" fontId="58" fillId="0" borderId="0" xfId="100" applyNumberFormat="1" applyFont="1" applyFill="1" applyAlignment="1">
      <alignment vertical="center"/>
    </xf>
    <xf numFmtId="174" fontId="0" fillId="0" borderId="0" xfId="0" applyNumberFormat="1"/>
    <xf numFmtId="3" fontId="0" fillId="0" borderId="0" xfId="0" applyNumberFormat="1"/>
    <xf numFmtId="0" fontId="0" fillId="0" borderId="20" xfId="0" applyBorder="1"/>
    <xf numFmtId="0" fontId="77" fillId="0" borderId="0" xfId="0" applyFont="1"/>
    <xf numFmtId="0" fontId="78" fillId="0" borderId="20" xfId="0" applyFont="1" applyBorder="1" applyAlignment="1">
      <alignment horizontal="left" vertical="center"/>
    </xf>
    <xf numFmtId="0" fontId="46" fillId="0" borderId="20" xfId="0" applyFont="1" applyBorder="1" applyAlignment="1">
      <alignment horizontal="center"/>
    </xf>
    <xf numFmtId="0" fontId="46" fillId="0" borderId="20" xfId="0" applyFont="1" applyBorder="1" applyAlignment="1">
      <alignment horizontal="right"/>
    </xf>
    <xf numFmtId="166" fontId="46" fillId="0" borderId="20" xfId="0" applyNumberFormat="1" applyFont="1" applyBorder="1" applyAlignment="1">
      <alignment horizontal="center"/>
    </xf>
    <xf numFmtId="0" fontId="59" fillId="0" borderId="20" xfId="0" applyFont="1" applyBorder="1" applyAlignment="1">
      <alignment horizontal="center" vertical="center" wrapText="1"/>
    </xf>
    <xf numFmtId="0" fontId="59" fillId="0" borderId="25" xfId="0" applyFont="1" applyBorder="1" applyAlignment="1">
      <alignment horizontal="center" vertical="center"/>
    </xf>
    <xf numFmtId="0" fontId="46" fillId="0" borderId="26" xfId="0" applyFont="1" applyBorder="1" applyAlignment="1">
      <alignment horizontal="center" vertical="center" wrapText="1"/>
    </xf>
    <xf numFmtId="0" fontId="59" fillId="0" borderId="26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3" fontId="59" fillId="0" borderId="0" xfId="100" applyNumberFormat="1" applyFont="1" applyBorder="1" applyAlignment="1">
      <alignment vertical="center"/>
    </xf>
    <xf numFmtId="173" fontId="59" fillId="0" borderId="0" xfId="100" applyNumberFormat="1" applyFont="1" applyAlignment="1">
      <alignment vertical="center"/>
    </xf>
    <xf numFmtId="173" fontId="59" fillId="0" borderId="0" xfId="100" applyNumberFormat="1" applyFont="1" applyFill="1" applyBorder="1" applyAlignment="1">
      <alignment vertical="center"/>
    </xf>
    <xf numFmtId="173" fontId="59" fillId="0" borderId="0" xfId="100" applyNumberFormat="1" applyFont="1" applyFill="1" applyAlignment="1">
      <alignment vertical="center"/>
    </xf>
    <xf numFmtId="0" fontId="46" fillId="0" borderId="26" xfId="0" applyFont="1" applyBorder="1" applyAlignment="1">
      <alignment horizontal="center" vertical="center"/>
    </xf>
    <xf numFmtId="173" fontId="59" fillId="0" borderId="26" xfId="100" applyNumberFormat="1" applyFont="1" applyFill="1" applyBorder="1" applyAlignment="1">
      <alignment vertical="center"/>
    </xf>
    <xf numFmtId="0" fontId="59" fillId="0" borderId="26" xfId="0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173" fontId="59" fillId="0" borderId="0" xfId="0" applyNumberFormat="1" applyFont="1"/>
    <xf numFmtId="0" fontId="79" fillId="0" borderId="0" xfId="0" applyFont="1"/>
    <xf numFmtId="0" fontId="58" fillId="0" borderId="23" xfId="0" applyFont="1" applyBorder="1" applyAlignment="1">
      <alignment horizontal="center" vertical="center"/>
    </xf>
    <xf numFmtId="0" fontId="58" fillId="0" borderId="25" xfId="0" applyFont="1" applyBorder="1" applyAlignment="1">
      <alignment horizontal="center" vertical="center"/>
    </xf>
    <xf numFmtId="0" fontId="58" fillId="0" borderId="23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 wrapText="1"/>
    </xf>
    <xf numFmtId="0" fontId="59" fillId="0" borderId="26" xfId="0" applyFont="1" applyBorder="1" applyAlignment="1">
      <alignment horizontal="center" vertical="center"/>
    </xf>
    <xf numFmtId="43" fontId="58" fillId="0" borderId="26" xfId="100" applyFont="1" applyBorder="1" applyAlignment="1">
      <alignment vertical="center"/>
    </xf>
    <xf numFmtId="43" fontId="58" fillId="0" borderId="26" xfId="100" applyFont="1" applyFill="1" applyBorder="1" applyAlignment="1">
      <alignment vertical="center"/>
    </xf>
    <xf numFmtId="173" fontId="58" fillId="0" borderId="26" xfId="100" applyNumberFormat="1" applyFont="1" applyFill="1" applyBorder="1" applyAlignment="1">
      <alignment vertical="center"/>
    </xf>
    <xf numFmtId="0" fontId="58" fillId="0" borderId="26" xfId="100" applyNumberFormat="1" applyFont="1" applyFill="1" applyBorder="1"/>
    <xf numFmtId="0" fontId="58" fillId="0" borderId="26" xfId="100" applyNumberFormat="1" applyFont="1" applyBorder="1"/>
    <xf numFmtId="0" fontId="0" fillId="0" borderId="26" xfId="0" applyBorder="1" applyAlignment="1">
      <alignment horizontal="center" vertical="center"/>
    </xf>
    <xf numFmtId="170" fontId="58" fillId="0" borderId="26" xfId="100" applyNumberFormat="1" applyFont="1" applyFill="1" applyBorder="1" applyAlignment="1">
      <alignment vertical="center"/>
    </xf>
    <xf numFmtId="174" fontId="0" fillId="0" borderId="26" xfId="0" applyNumberFormat="1" applyBorder="1"/>
    <xf numFmtId="0" fontId="58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58" fillId="0" borderId="21" xfId="0" applyFont="1" applyBorder="1" applyAlignment="1">
      <alignment horizontal="center" vertical="center" wrapText="1"/>
    </xf>
    <xf numFmtId="0" fontId="55" fillId="0" borderId="0" xfId="0" applyFont="1" applyAlignment="1">
      <alignment horizontal="left" vertical="center"/>
    </xf>
    <xf numFmtId="3" fontId="2" fillId="0" borderId="0" xfId="0" applyNumberFormat="1" applyFont="1"/>
    <xf numFmtId="0" fontId="59" fillId="0" borderId="20" xfId="0" applyFont="1" applyFill="1" applyBorder="1" applyAlignment="1">
      <alignment vertical="center"/>
    </xf>
    <xf numFmtId="4" fontId="59" fillId="0" borderId="20" xfId="0" applyNumberFormat="1" applyFont="1" applyFill="1" applyBorder="1"/>
    <xf numFmtId="49" fontId="2" fillId="0" borderId="20" xfId="0" applyNumberFormat="1" applyFont="1" applyBorder="1" applyAlignment="1">
      <alignment horizontal="left" vertical="center"/>
    </xf>
    <xf numFmtId="167" fontId="2" fillId="0" borderId="20" xfId="0" applyNumberFormat="1" applyFont="1" applyBorder="1"/>
    <xf numFmtId="49" fontId="80" fillId="0" borderId="20" xfId="0" applyNumberFormat="1" applyFont="1" applyBorder="1" applyAlignment="1">
      <alignment horizontal="left" vertical="center"/>
    </xf>
    <xf numFmtId="49" fontId="81" fillId="0" borderId="20" xfId="0" applyNumberFormat="1" applyFont="1" applyBorder="1" applyAlignment="1">
      <alignment wrapText="1"/>
    </xf>
    <xf numFmtId="49" fontId="82" fillId="0" borderId="20" xfId="0" applyNumberFormat="1" applyFont="1" applyBorder="1" applyAlignment="1">
      <alignment wrapText="1"/>
    </xf>
    <xf numFmtId="49" fontId="80" fillId="0" borderId="20" xfId="0" applyNumberFormat="1" applyFont="1" applyBorder="1" applyAlignment="1">
      <alignment wrapText="1"/>
    </xf>
    <xf numFmtId="49" fontId="2" fillId="0" borderId="20" xfId="0" applyNumberFormat="1" applyFont="1" applyBorder="1" applyAlignment="1">
      <alignment wrapText="1"/>
    </xf>
    <xf numFmtId="3" fontId="59" fillId="0" borderId="26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center" vertical="center" wrapText="1"/>
    </xf>
    <xf numFmtId="0" fontId="59" fillId="0" borderId="26" xfId="0" applyFont="1" applyBorder="1" applyAlignment="1">
      <alignment horizontal="center" vertical="center" wrapText="1"/>
    </xf>
    <xf numFmtId="0" fontId="58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41B39D"/>
      <color rgb="FFC1002A"/>
      <color rgb="FF095CA1"/>
      <color rgb="FF5B44B8"/>
      <color rgb="FFE5B946"/>
      <color rgb="FF0E7863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22055267759141137"/>
          <c:w val="0.89193117755947338"/>
          <c:h val="0.615574292928142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Friuli Venezia Giulia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'1'!$B$3:$B$15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f>'1'!$C$3:$C$15</c:f>
              <c:numCache>
                <c:formatCode>_-* #,##0_-;\-* #,##0_-;_-* "-"??_-;_-@_-</c:formatCode>
                <c:ptCount val="13"/>
                <c:pt idx="0">
                  <c:v>1178</c:v>
                </c:pt>
                <c:pt idx="1">
                  <c:v>1176</c:v>
                </c:pt>
                <c:pt idx="2">
                  <c:v>1108</c:v>
                </c:pt>
                <c:pt idx="4">
                  <c:v>1226</c:v>
                </c:pt>
                <c:pt idx="5">
                  <c:v>1204</c:v>
                </c:pt>
                <c:pt idx="6">
                  <c:v>1214</c:v>
                </c:pt>
                <c:pt idx="7">
                  <c:v>1234</c:v>
                </c:pt>
                <c:pt idx="8">
                  <c:v>1198</c:v>
                </c:pt>
                <c:pt idx="9">
                  <c:v>1184</c:v>
                </c:pt>
                <c:pt idx="10">
                  <c:v>1219</c:v>
                </c:pt>
                <c:pt idx="11">
                  <c:v>1195</c:v>
                </c:pt>
                <c:pt idx="12">
                  <c:v>1193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Friuli Venezia Giulia (1921=100,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'1'!$B$3:$B$15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f>'1'!$E$3:$E$15</c:f>
              <c:numCache>
                <c:formatCode>0.0</c:formatCode>
                <c:ptCount val="13"/>
                <c:pt idx="0">
                  <c:v>100</c:v>
                </c:pt>
                <c:pt idx="1">
                  <c:v>99.830220713073004</c:v>
                </c:pt>
                <c:pt idx="2">
                  <c:v>94.05772495755518</c:v>
                </c:pt>
                <c:pt idx="4">
                  <c:v>104.07470288624788</c:v>
                </c:pt>
                <c:pt idx="5">
                  <c:v>102.20713073005095</c:v>
                </c:pt>
                <c:pt idx="6">
                  <c:v>103.05602716468591</c:v>
                </c:pt>
                <c:pt idx="7">
                  <c:v>104.75382003395586</c:v>
                </c:pt>
                <c:pt idx="8">
                  <c:v>101.69779286926995</c:v>
                </c:pt>
                <c:pt idx="9">
                  <c:v>100.50933786078097</c:v>
                </c:pt>
                <c:pt idx="10">
                  <c:v>103.48047538200341</c:v>
                </c:pt>
                <c:pt idx="11">
                  <c:v>101.44312393887947</c:v>
                </c:pt>
                <c:pt idx="12">
                  <c:v>101.27334465195246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(1921=100,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'1'!$B$3:$B$15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f>'1'!$F$3:$F$15</c:f>
              <c:numCache>
                <c:formatCode>0.0</c:formatCode>
                <c:ptCount val="13"/>
                <c:pt idx="0">
                  <c:v>100</c:v>
                </c:pt>
                <c:pt idx="1">
                  <c:v>108.41874471682165</c:v>
                </c:pt>
                <c:pt idx="2">
                  <c:v>112.00073964497041</c:v>
                </c:pt>
                <c:pt idx="4">
                  <c:v>125.51775147928994</c:v>
                </c:pt>
                <c:pt idx="5">
                  <c:v>133.72781065088756</c:v>
                </c:pt>
                <c:pt idx="6">
                  <c:v>143.00771344040575</c:v>
                </c:pt>
                <c:pt idx="7">
                  <c:v>149.4003592561285</c:v>
                </c:pt>
                <c:pt idx="8">
                  <c:v>149.98423235418429</c:v>
                </c:pt>
                <c:pt idx="9">
                  <c:v>150.56001690617074</c:v>
                </c:pt>
                <c:pt idx="10">
                  <c:v>156.9995350803043</c:v>
                </c:pt>
                <c:pt idx="11">
                  <c:v>155.9330092983939</c:v>
                </c:pt>
                <c:pt idx="12">
                  <c:v>155.70319103972949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1500"/>
          <c:min val="500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migliaia</a:t>
                </a:r>
              </a:p>
            </c:rich>
          </c:tx>
          <c:layout>
            <c:manualLayout>
              <c:xMode val="edge"/>
              <c:yMode val="edge"/>
              <c:x val="0"/>
              <c:y val="0.125108858750351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_-* #,##0_-;\-* #,##0_-;_-* &quot;-&quot;??_-;_-@_-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250"/>
      </c:valAx>
      <c:valAx>
        <c:axId val="1425742704"/>
        <c:scaling>
          <c:orientation val="minMax"/>
          <c:max val="175"/>
          <c:min val="75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1921=100</a:t>
                </a:r>
              </a:p>
            </c:rich>
          </c:tx>
          <c:layout>
            <c:manualLayout>
              <c:xMode val="edge"/>
              <c:yMode val="edge"/>
              <c:x val="0.82743248021684523"/>
              <c:y val="0.11775928354255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"/>
          <c:y val="1.0681165399604245E-2"/>
          <c:w val="1"/>
          <c:h val="0.150966644229189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8717592592592591"/>
          <c:w val="0.91859230096237965"/>
          <c:h val="0.722156944444444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Friuli Venezia Giulia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_-* #,##0.0_-;\-* #,##0.0_-;_-* "-"??_-;_-@_-</c:formatCode>
                <c:ptCount val="3"/>
                <c:pt idx="0" formatCode="#,##0.0_ ;\-#,##0.0\ ">
                  <c:v>-7.0609217963394091</c:v>
                </c:pt>
                <c:pt idx="1">
                  <c:v>6.0471820893397599</c:v>
                </c:pt>
                <c:pt idx="2" formatCode="#,##0.0_ ;\-#,##0.0\ ">
                  <c:v>-2.160817849170837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788552188552189"/>
          <c:y val="4.4306719144826E-2"/>
          <c:w val="0.67733501683501685"/>
          <c:h val="9.24222222222222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3297060840367927"/>
          <c:w val="0.86249444444444445"/>
          <c:h val="0.769952472157196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'2'!$C$4:$C$100</c:f>
              <c:numCache>
                <c:formatCode>0</c:formatCode>
                <c:ptCount val="97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1943</c:v>
                </c:pt>
                <c:pt idx="16">
                  <c:v>1944</c:v>
                </c:pt>
                <c:pt idx="17">
                  <c:v>1945</c:v>
                </c:pt>
                <c:pt idx="18">
                  <c:v>1946</c:v>
                </c:pt>
                <c:pt idx="19">
                  <c:v>1947</c:v>
                </c:pt>
                <c:pt idx="20">
                  <c:v>1948</c:v>
                </c:pt>
                <c:pt idx="21">
                  <c:v>1949</c:v>
                </c:pt>
                <c:pt idx="22">
                  <c:v>1950</c:v>
                </c:pt>
                <c:pt idx="23">
                  <c:v>1951</c:v>
                </c:pt>
                <c:pt idx="24">
                  <c:v>1952</c:v>
                </c:pt>
                <c:pt idx="25">
                  <c:v>1953</c:v>
                </c:pt>
                <c:pt idx="26">
                  <c:v>1954</c:v>
                </c:pt>
                <c:pt idx="27">
                  <c:v>1955</c:v>
                </c:pt>
                <c:pt idx="28">
                  <c:v>1956</c:v>
                </c:pt>
                <c:pt idx="29">
                  <c:v>1957</c:v>
                </c:pt>
                <c:pt idx="30">
                  <c:v>1958</c:v>
                </c:pt>
                <c:pt idx="31">
                  <c:v>1959</c:v>
                </c:pt>
                <c:pt idx="32">
                  <c:v>1960</c:v>
                </c:pt>
                <c:pt idx="33">
                  <c:v>1961</c:v>
                </c:pt>
                <c:pt idx="34">
                  <c:v>1962</c:v>
                </c:pt>
                <c:pt idx="35">
                  <c:v>1963</c:v>
                </c:pt>
                <c:pt idx="36">
                  <c:v>1964</c:v>
                </c:pt>
                <c:pt idx="37">
                  <c:v>1965</c:v>
                </c:pt>
                <c:pt idx="38">
                  <c:v>1966</c:v>
                </c:pt>
                <c:pt idx="39">
                  <c:v>1967</c:v>
                </c:pt>
                <c:pt idx="40">
                  <c:v>1968</c:v>
                </c:pt>
                <c:pt idx="41">
                  <c:v>1969</c:v>
                </c:pt>
                <c:pt idx="42">
                  <c:v>1970</c:v>
                </c:pt>
                <c:pt idx="43">
                  <c:v>1971</c:v>
                </c:pt>
                <c:pt idx="44">
                  <c:v>1972</c:v>
                </c:pt>
                <c:pt idx="45">
                  <c:v>1973</c:v>
                </c:pt>
                <c:pt idx="46">
                  <c:v>1974</c:v>
                </c:pt>
                <c:pt idx="47">
                  <c:v>1975</c:v>
                </c:pt>
                <c:pt idx="48">
                  <c:v>1976</c:v>
                </c:pt>
                <c:pt idx="49">
                  <c:v>1977</c:v>
                </c:pt>
                <c:pt idx="50">
                  <c:v>1978</c:v>
                </c:pt>
                <c:pt idx="51">
                  <c:v>1979</c:v>
                </c:pt>
                <c:pt idx="52">
                  <c:v>1980</c:v>
                </c:pt>
                <c:pt idx="53">
                  <c:v>1981</c:v>
                </c:pt>
                <c:pt idx="54">
                  <c:v>1982</c:v>
                </c:pt>
                <c:pt idx="55">
                  <c:v>1983</c:v>
                </c:pt>
                <c:pt idx="56">
                  <c:v>1984</c:v>
                </c:pt>
                <c:pt idx="57">
                  <c:v>1985</c:v>
                </c:pt>
                <c:pt idx="58">
                  <c:v>1986</c:v>
                </c:pt>
                <c:pt idx="59">
                  <c:v>1987</c:v>
                </c:pt>
                <c:pt idx="60">
                  <c:v>1988</c:v>
                </c:pt>
                <c:pt idx="61">
                  <c:v>1989</c:v>
                </c:pt>
                <c:pt idx="62">
                  <c:v>1990</c:v>
                </c:pt>
                <c:pt idx="63">
                  <c:v>1991</c:v>
                </c:pt>
                <c:pt idx="64">
                  <c:v>1992</c:v>
                </c:pt>
                <c:pt idx="65">
                  <c:v>1993</c:v>
                </c:pt>
                <c:pt idx="66">
                  <c:v>1994</c:v>
                </c:pt>
                <c:pt idx="67">
                  <c:v>1995</c:v>
                </c:pt>
                <c:pt idx="68">
                  <c:v>1996</c:v>
                </c:pt>
                <c:pt idx="69">
                  <c:v>1997</c:v>
                </c:pt>
                <c:pt idx="70">
                  <c:v>1998</c:v>
                </c:pt>
                <c:pt idx="71">
                  <c:v>1999</c:v>
                </c:pt>
                <c:pt idx="72">
                  <c:v>2000</c:v>
                </c:pt>
                <c:pt idx="73">
                  <c:v>2001</c:v>
                </c:pt>
                <c:pt idx="74">
                  <c:v>2002</c:v>
                </c:pt>
                <c:pt idx="75">
                  <c:v>2003</c:v>
                </c:pt>
                <c:pt idx="76">
                  <c:v>2004</c:v>
                </c:pt>
                <c:pt idx="77">
                  <c:v>2005</c:v>
                </c:pt>
                <c:pt idx="78">
                  <c:v>2006</c:v>
                </c:pt>
                <c:pt idx="79">
                  <c:v>2007</c:v>
                </c:pt>
                <c:pt idx="80">
                  <c:v>2008</c:v>
                </c:pt>
                <c:pt idx="81">
                  <c:v>2009</c:v>
                </c:pt>
                <c:pt idx="82">
                  <c:v>2010</c:v>
                </c:pt>
                <c:pt idx="83">
                  <c:v>2011</c:v>
                </c:pt>
                <c:pt idx="84">
                  <c:v>2012</c:v>
                </c:pt>
                <c:pt idx="85">
                  <c:v>2013</c:v>
                </c:pt>
                <c:pt idx="86">
                  <c:v>2014</c:v>
                </c:pt>
                <c:pt idx="87">
                  <c:v>2015</c:v>
                </c:pt>
                <c:pt idx="88">
                  <c:v>2016</c:v>
                </c:pt>
                <c:pt idx="89">
                  <c:v>2017</c:v>
                </c:pt>
                <c:pt idx="90">
                  <c:v>2018</c:v>
                </c:pt>
                <c:pt idx="91">
                  <c:v>2019</c:v>
                </c:pt>
                <c:pt idx="92">
                  <c:v>2020</c:v>
                </c:pt>
                <c:pt idx="93">
                  <c:v>2021</c:v>
                </c:pt>
                <c:pt idx="94">
                  <c:v>2022</c:v>
                </c:pt>
                <c:pt idx="95">
                  <c:v>2023</c:v>
                </c:pt>
                <c:pt idx="96">
                  <c:v>2024</c:v>
                </c:pt>
              </c:numCache>
            </c:numRef>
          </c:cat>
          <c:val>
            <c:numRef>
              <c:f>'2'!$D$4:$D$100</c:f>
              <c:numCache>
                <c:formatCode>#,##0.00</c:formatCode>
                <c:ptCount val="97"/>
                <c:pt idx="0">
                  <c:v>4.4010195412064572</c:v>
                </c:pt>
                <c:pt idx="1">
                  <c:v>6.7938477226376612</c:v>
                </c:pt>
                <c:pt idx="2">
                  <c:v>5.4275029746727856</c:v>
                </c:pt>
                <c:pt idx="3">
                  <c:v>3.7478748724923499</c:v>
                </c:pt>
                <c:pt idx="4">
                  <c:v>7.4205067165448053</c:v>
                </c:pt>
                <c:pt idx="5">
                  <c:v>5.1607142857142856</c:v>
                </c:pt>
                <c:pt idx="6">
                  <c:v>3.8463523743977976</c:v>
                </c:pt>
                <c:pt idx="7">
                  <c:v>5.1288300835654592</c:v>
                </c:pt>
                <c:pt idx="8">
                  <c:v>5.8403805496828758</c:v>
                </c:pt>
                <c:pt idx="9">
                  <c:v>5.6330242510699007</c:v>
                </c:pt>
                <c:pt idx="10">
                  <c:v>4.2851985559566783</c:v>
                </c:pt>
                <c:pt idx="11">
                  <c:v>4.8975385350699003</c:v>
                </c:pt>
                <c:pt idx="12">
                  <c:v>5.6659349786426203</c:v>
                </c:pt>
                <c:pt idx="13">
                  <c:v>6.2840226228349234</c:v>
                </c:pt>
                <c:pt idx="14">
                  <c:v>6.0071963491692015</c:v>
                </c:pt>
                <c:pt idx="15">
                  <c:v>5.1278229966754552</c:v>
                </c:pt>
                <c:pt idx="16">
                  <c:v>4.1351628330676391</c:v>
                </c:pt>
                <c:pt idx="17">
                  <c:v>1.4438411944350187</c:v>
                </c:pt>
                <c:pt idx="18">
                  <c:v>8.2061797752808978</c:v>
                </c:pt>
                <c:pt idx="19">
                  <c:v>6.2099564683558439</c:v>
                </c:pt>
                <c:pt idx="20">
                  <c:v>6.0553892215568865</c:v>
                </c:pt>
                <c:pt idx="21">
                  <c:v>4.2362564724027756</c:v>
                </c:pt>
                <c:pt idx="22">
                  <c:v>4.6136164623467604</c:v>
                </c:pt>
                <c:pt idx="23">
                  <c:v>2.7577487765089721</c:v>
                </c:pt>
                <c:pt idx="24">
                  <c:v>2.6672653794342165</c:v>
                </c:pt>
                <c:pt idx="25">
                  <c:v>2.6005964295927124</c:v>
                </c:pt>
                <c:pt idx="26">
                  <c:v>2.1945340904448711</c:v>
                </c:pt>
                <c:pt idx="27">
                  <c:v>1.9704594738349495</c:v>
                </c:pt>
                <c:pt idx="28">
                  <c:v>0.79954077657960554</c:v>
                </c:pt>
                <c:pt idx="29">
                  <c:v>1.1768573307034844</c:v>
                </c:pt>
                <c:pt idx="30">
                  <c:v>1.8557890399670376</c:v>
                </c:pt>
                <c:pt idx="31">
                  <c:v>2.3109937273027401</c:v>
                </c:pt>
                <c:pt idx="32">
                  <c:v>1.2876281839232551</c:v>
                </c:pt>
                <c:pt idx="33">
                  <c:v>2.0376357456685734</c:v>
                </c:pt>
                <c:pt idx="34">
                  <c:v>1.12106135986733</c:v>
                </c:pt>
                <c:pt idx="35">
                  <c:v>1.3460901259111995</c:v>
                </c:pt>
                <c:pt idx="36">
                  <c:v>3.1384055874695207</c:v>
                </c:pt>
                <c:pt idx="37">
                  <c:v>2.0233334707507109</c:v>
                </c:pt>
                <c:pt idx="38">
                  <c:v>2.5011320133371751</c:v>
                </c:pt>
                <c:pt idx="39">
                  <c:v>1.3239587188026809</c:v>
                </c:pt>
                <c:pt idx="40">
                  <c:v>0.68078108941418292</c:v>
                </c:pt>
                <c:pt idx="41">
                  <c:v>0.40816326530612246</c:v>
                </c:pt>
                <c:pt idx="42">
                  <c:v>1.6034241501358137</c:v>
                </c:pt>
                <c:pt idx="43">
                  <c:v>1.3937964941860657</c:v>
                </c:pt>
                <c:pt idx="44">
                  <c:v>1.1435819747820457</c:v>
                </c:pt>
                <c:pt idx="45">
                  <c:v>0.42772561606187381</c:v>
                </c:pt>
                <c:pt idx="46">
                  <c:v>0.99424016559269446</c:v>
                </c:pt>
                <c:pt idx="47">
                  <c:v>-1.069413279143236</c:v>
                </c:pt>
                <c:pt idx="48">
                  <c:v>-3.6263446850752619</c:v>
                </c:pt>
                <c:pt idx="49">
                  <c:v>-2.8586970125441633</c:v>
                </c:pt>
                <c:pt idx="50">
                  <c:v>-3.1167313017372336</c:v>
                </c:pt>
                <c:pt idx="51">
                  <c:v>-3.8602194229987807</c:v>
                </c:pt>
                <c:pt idx="52">
                  <c:v>-4.4405983914877867</c:v>
                </c:pt>
                <c:pt idx="53">
                  <c:v>-5.0280996345263924</c:v>
                </c:pt>
                <c:pt idx="54">
                  <c:v>-4.7694081756871514</c:v>
                </c:pt>
                <c:pt idx="55">
                  <c:v>-5.4313931751909816</c:v>
                </c:pt>
                <c:pt idx="56">
                  <c:v>-5.0238456580263184</c:v>
                </c:pt>
                <c:pt idx="57">
                  <c:v>-5.6120238391800816</c:v>
                </c:pt>
                <c:pt idx="58">
                  <c:v>-5.862500711869191</c:v>
                </c:pt>
                <c:pt idx="59">
                  <c:v>-5.5264661061775717</c:v>
                </c:pt>
                <c:pt idx="60">
                  <c:v>-5.2474578861807526</c:v>
                </c:pt>
                <c:pt idx="61">
                  <c:v>-5.0981105361922152</c:v>
                </c:pt>
                <c:pt idx="62">
                  <c:v>-5.4546220228800593</c:v>
                </c:pt>
                <c:pt idx="63">
                  <c:v>-5.2047137282155456</c:v>
                </c:pt>
                <c:pt idx="64">
                  <c:v>-4.9921633671015515</c:v>
                </c:pt>
                <c:pt idx="65">
                  <c:v>-5.6947598624109697</c:v>
                </c:pt>
                <c:pt idx="66">
                  <c:v>-5.4822058283038286</c:v>
                </c:pt>
                <c:pt idx="67">
                  <c:v>-5.2390557175394967</c:v>
                </c:pt>
                <c:pt idx="68">
                  <c:v>-5.277899696158193</c:v>
                </c:pt>
                <c:pt idx="69">
                  <c:v>-4.8746787191824126</c:v>
                </c:pt>
                <c:pt idx="70">
                  <c:v>-4.9612866723189084</c:v>
                </c:pt>
                <c:pt idx="71">
                  <c:v>-4.6524108217164581</c:v>
                </c:pt>
                <c:pt idx="72">
                  <c:v>-3.8448514294650731</c:v>
                </c:pt>
                <c:pt idx="73">
                  <c:v>-3.672184658428538</c:v>
                </c:pt>
                <c:pt idx="74">
                  <c:v>-3.9489425062099626</c:v>
                </c:pt>
                <c:pt idx="75">
                  <c:v>-4.1476127760553094</c:v>
                </c:pt>
                <c:pt idx="76">
                  <c:v>-3.1864095462160762</c:v>
                </c:pt>
                <c:pt idx="77">
                  <c:v>-3.1581599519041674</c:v>
                </c:pt>
                <c:pt idx="78">
                  <c:v>-2.7595608251816559</c:v>
                </c:pt>
                <c:pt idx="79">
                  <c:v>-2.4946509323603232</c:v>
                </c:pt>
                <c:pt idx="80">
                  <c:v>-3.1740025031617161</c:v>
                </c:pt>
                <c:pt idx="81">
                  <c:v>-3.0564404995913184</c:v>
                </c:pt>
                <c:pt idx="82">
                  <c:v>-3.059637224933514</c:v>
                </c:pt>
                <c:pt idx="83">
                  <c:v>-3.3646345063685099</c:v>
                </c:pt>
                <c:pt idx="84">
                  <c:v>-3.7588381089989542</c:v>
                </c:pt>
                <c:pt idx="85">
                  <c:v>-3.9282097624829029</c:v>
                </c:pt>
                <c:pt idx="86">
                  <c:v>-3.7504373330368734</c:v>
                </c:pt>
                <c:pt idx="87">
                  <c:v>-5.118398340848084</c:v>
                </c:pt>
                <c:pt idx="88">
                  <c:v>-4.6224460347539766</c:v>
                </c:pt>
                <c:pt idx="89">
                  <c:v>-5.2682300562219568</c:v>
                </c:pt>
                <c:pt idx="90">
                  <c:v>-5.4898291149250751</c:v>
                </c:pt>
                <c:pt idx="91">
                  <c:v>-5.6467063638206927</c:v>
                </c:pt>
                <c:pt idx="92">
                  <c:v>-7.4526752628829023</c:v>
                </c:pt>
                <c:pt idx="93">
                  <c:v>-7.7524135522004611</c:v>
                </c:pt>
                <c:pt idx="94">
                  <c:v>-7.1991443742818335</c:v>
                </c:pt>
                <c:pt idx="95">
                  <c:v>-6.3854618764400142</c:v>
                </c:pt>
                <c:pt idx="96">
                  <c:v>-6.5094853218308977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D7-47F3-A598-EEE73D44C85D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'2'!$C$4:$C$100</c:f>
              <c:numCache>
                <c:formatCode>0</c:formatCode>
                <c:ptCount val="97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1943</c:v>
                </c:pt>
                <c:pt idx="16">
                  <c:v>1944</c:v>
                </c:pt>
                <c:pt idx="17">
                  <c:v>1945</c:v>
                </c:pt>
                <c:pt idx="18">
                  <c:v>1946</c:v>
                </c:pt>
                <c:pt idx="19">
                  <c:v>1947</c:v>
                </c:pt>
                <c:pt idx="20">
                  <c:v>1948</c:v>
                </c:pt>
                <c:pt idx="21">
                  <c:v>1949</c:v>
                </c:pt>
                <c:pt idx="22">
                  <c:v>1950</c:v>
                </c:pt>
                <c:pt idx="23">
                  <c:v>1951</c:v>
                </c:pt>
                <c:pt idx="24">
                  <c:v>1952</c:v>
                </c:pt>
                <c:pt idx="25">
                  <c:v>1953</c:v>
                </c:pt>
                <c:pt idx="26">
                  <c:v>1954</c:v>
                </c:pt>
                <c:pt idx="27">
                  <c:v>1955</c:v>
                </c:pt>
                <c:pt idx="28">
                  <c:v>1956</c:v>
                </c:pt>
                <c:pt idx="29">
                  <c:v>1957</c:v>
                </c:pt>
                <c:pt idx="30">
                  <c:v>1958</c:v>
                </c:pt>
                <c:pt idx="31">
                  <c:v>1959</c:v>
                </c:pt>
                <c:pt idx="32">
                  <c:v>1960</c:v>
                </c:pt>
                <c:pt idx="33">
                  <c:v>1961</c:v>
                </c:pt>
                <c:pt idx="34">
                  <c:v>1962</c:v>
                </c:pt>
                <c:pt idx="35">
                  <c:v>1963</c:v>
                </c:pt>
                <c:pt idx="36">
                  <c:v>1964</c:v>
                </c:pt>
                <c:pt idx="37">
                  <c:v>1965</c:v>
                </c:pt>
                <c:pt idx="38">
                  <c:v>1966</c:v>
                </c:pt>
                <c:pt idx="39">
                  <c:v>1967</c:v>
                </c:pt>
                <c:pt idx="40">
                  <c:v>1968</c:v>
                </c:pt>
                <c:pt idx="41">
                  <c:v>1969</c:v>
                </c:pt>
                <c:pt idx="42">
                  <c:v>1970</c:v>
                </c:pt>
                <c:pt idx="43">
                  <c:v>1971</c:v>
                </c:pt>
                <c:pt idx="44">
                  <c:v>1972</c:v>
                </c:pt>
                <c:pt idx="45">
                  <c:v>1973</c:v>
                </c:pt>
                <c:pt idx="46">
                  <c:v>1974</c:v>
                </c:pt>
                <c:pt idx="47">
                  <c:v>1975</c:v>
                </c:pt>
                <c:pt idx="48">
                  <c:v>1976</c:v>
                </c:pt>
                <c:pt idx="49">
                  <c:v>1977</c:v>
                </c:pt>
                <c:pt idx="50">
                  <c:v>1978</c:v>
                </c:pt>
                <c:pt idx="51">
                  <c:v>1979</c:v>
                </c:pt>
                <c:pt idx="52">
                  <c:v>1980</c:v>
                </c:pt>
                <c:pt idx="53">
                  <c:v>1981</c:v>
                </c:pt>
                <c:pt idx="54">
                  <c:v>1982</c:v>
                </c:pt>
                <c:pt idx="55">
                  <c:v>1983</c:v>
                </c:pt>
                <c:pt idx="56">
                  <c:v>1984</c:v>
                </c:pt>
                <c:pt idx="57">
                  <c:v>1985</c:v>
                </c:pt>
                <c:pt idx="58">
                  <c:v>1986</c:v>
                </c:pt>
                <c:pt idx="59">
                  <c:v>1987</c:v>
                </c:pt>
                <c:pt idx="60">
                  <c:v>1988</c:v>
                </c:pt>
                <c:pt idx="61">
                  <c:v>1989</c:v>
                </c:pt>
                <c:pt idx="62">
                  <c:v>1990</c:v>
                </c:pt>
                <c:pt idx="63">
                  <c:v>1991</c:v>
                </c:pt>
                <c:pt idx="64">
                  <c:v>1992</c:v>
                </c:pt>
                <c:pt idx="65">
                  <c:v>1993</c:v>
                </c:pt>
                <c:pt idx="66">
                  <c:v>1994</c:v>
                </c:pt>
                <c:pt idx="67">
                  <c:v>1995</c:v>
                </c:pt>
                <c:pt idx="68">
                  <c:v>1996</c:v>
                </c:pt>
                <c:pt idx="69">
                  <c:v>1997</c:v>
                </c:pt>
                <c:pt idx="70">
                  <c:v>1998</c:v>
                </c:pt>
                <c:pt idx="71">
                  <c:v>1999</c:v>
                </c:pt>
                <c:pt idx="72">
                  <c:v>2000</c:v>
                </c:pt>
                <c:pt idx="73">
                  <c:v>2001</c:v>
                </c:pt>
                <c:pt idx="74">
                  <c:v>2002</c:v>
                </c:pt>
                <c:pt idx="75">
                  <c:v>2003</c:v>
                </c:pt>
                <c:pt idx="76">
                  <c:v>2004</c:v>
                </c:pt>
                <c:pt idx="77">
                  <c:v>2005</c:v>
                </c:pt>
                <c:pt idx="78">
                  <c:v>2006</c:v>
                </c:pt>
                <c:pt idx="79">
                  <c:v>2007</c:v>
                </c:pt>
                <c:pt idx="80">
                  <c:v>2008</c:v>
                </c:pt>
                <c:pt idx="81">
                  <c:v>2009</c:v>
                </c:pt>
                <c:pt idx="82">
                  <c:v>2010</c:v>
                </c:pt>
                <c:pt idx="83">
                  <c:v>2011</c:v>
                </c:pt>
                <c:pt idx="84">
                  <c:v>2012</c:v>
                </c:pt>
                <c:pt idx="85">
                  <c:v>2013</c:v>
                </c:pt>
                <c:pt idx="86">
                  <c:v>2014</c:v>
                </c:pt>
                <c:pt idx="87">
                  <c:v>2015</c:v>
                </c:pt>
                <c:pt idx="88">
                  <c:v>2016</c:v>
                </c:pt>
                <c:pt idx="89">
                  <c:v>2017</c:v>
                </c:pt>
                <c:pt idx="90">
                  <c:v>2018</c:v>
                </c:pt>
                <c:pt idx="91">
                  <c:v>2019</c:v>
                </c:pt>
                <c:pt idx="92">
                  <c:v>2020</c:v>
                </c:pt>
                <c:pt idx="93">
                  <c:v>2021</c:v>
                </c:pt>
                <c:pt idx="94">
                  <c:v>2022</c:v>
                </c:pt>
                <c:pt idx="95">
                  <c:v>2023</c:v>
                </c:pt>
                <c:pt idx="96">
                  <c:v>2024</c:v>
                </c:pt>
              </c:numCache>
            </c:numRef>
          </c:cat>
          <c:val>
            <c:numRef>
              <c:f>'2'!$E$4:$E$100</c:f>
              <c:numCache>
                <c:formatCode>#,##0.00</c:formatCode>
                <c:ptCount val="97"/>
                <c:pt idx="0">
                  <c:v>2.8555649957519118</c:v>
                </c:pt>
                <c:pt idx="1">
                  <c:v>5.221787899388171</c:v>
                </c:pt>
                <c:pt idx="2">
                  <c:v>0.54224035356110822</c:v>
                </c:pt>
                <c:pt idx="3">
                  <c:v>8.4282556953417203</c:v>
                </c:pt>
                <c:pt idx="4">
                  <c:v>2.9671824519639514</c:v>
                </c:pt>
                <c:pt idx="5">
                  <c:v>-9.9073129251700696</c:v>
                </c:pt>
                <c:pt idx="6">
                  <c:v>-5.5763936682725399</c:v>
                </c:pt>
                <c:pt idx="7">
                  <c:v>-3.3069289693593311</c:v>
                </c:pt>
                <c:pt idx="8">
                  <c:v>-3.7376673713883015</c:v>
                </c:pt>
                <c:pt idx="9">
                  <c:v>-4.8867689015691873</c:v>
                </c:pt>
                <c:pt idx="10">
                  <c:v>-0.6407942238267148</c:v>
                </c:pt>
                <c:pt idx="11">
                  <c:v>-0.62373043374357751</c:v>
                </c:pt>
                <c:pt idx="12">
                  <c:v>-15.778654485049836</c:v>
                </c:pt>
                <c:pt idx="13">
                  <c:v>0.40296924708377518</c:v>
                </c:pt>
                <c:pt idx="14">
                  <c:v>-1.7411654575239877</c:v>
                </c:pt>
                <c:pt idx="15">
                  <c:v>2.0136420956093084</c:v>
                </c:pt>
                <c:pt idx="16">
                  <c:v>2.1384650421316334</c:v>
                </c:pt>
                <c:pt idx="17">
                  <c:v>-0.28164234815066169</c:v>
                </c:pt>
                <c:pt idx="18">
                  <c:v>-0.98258426966292123</c:v>
                </c:pt>
                <c:pt idx="19">
                  <c:v>0.81538118093537226</c:v>
                </c:pt>
                <c:pt idx="20">
                  <c:v>1.3589487691284099</c:v>
                </c:pt>
                <c:pt idx="21">
                  <c:v>2.3284124710807537</c:v>
                </c:pt>
                <c:pt idx="22">
                  <c:v>0.36202933450087565</c:v>
                </c:pt>
                <c:pt idx="23">
                  <c:v>0.26672104404567698</c:v>
                </c:pt>
                <c:pt idx="24">
                  <c:v>2.6950238804751603</c:v>
                </c:pt>
                <c:pt idx="25">
                  <c:v>2.3750970219371705</c:v>
                </c:pt>
                <c:pt idx="26">
                  <c:v>0.47305853997303809</c:v>
                </c:pt>
                <c:pt idx="27">
                  <c:v>7.9759420645636423</c:v>
                </c:pt>
                <c:pt idx="28">
                  <c:v>8.1643363811554384</c:v>
                </c:pt>
                <c:pt idx="29">
                  <c:v>8.4648257725180809E-2</c:v>
                </c:pt>
                <c:pt idx="30">
                  <c:v>-0.94025545941491551</c:v>
                </c:pt>
                <c:pt idx="31">
                  <c:v>-1.3676130736216574</c:v>
                </c:pt>
                <c:pt idx="32">
                  <c:v>-1.1883890175322527</c:v>
                </c:pt>
                <c:pt idx="33">
                  <c:v>-2.4836276216529884</c:v>
                </c:pt>
                <c:pt idx="34">
                  <c:v>-1.9427860696517414</c:v>
                </c:pt>
                <c:pt idx="35">
                  <c:v>1.2872763419483102</c:v>
                </c:pt>
                <c:pt idx="36">
                  <c:v>0.67776997148406826</c:v>
                </c:pt>
                <c:pt idx="37">
                  <c:v>0.29352351898421075</c:v>
                </c:pt>
                <c:pt idx="38">
                  <c:v>1.4465072243032973</c:v>
                </c:pt>
                <c:pt idx="39">
                  <c:v>0.32235516631717448</c:v>
                </c:pt>
                <c:pt idx="40">
                  <c:v>1.2571428571428571</c:v>
                </c:pt>
                <c:pt idx="41">
                  <c:v>1.6153719552337065</c:v>
                </c:pt>
                <c:pt idx="42">
                  <c:v>2.0100419787636845</c:v>
                </c:pt>
                <c:pt idx="43">
                  <c:v>0.96569597618443892</c:v>
                </c:pt>
                <c:pt idx="44">
                  <c:v>3.4521059324958019</c:v>
                </c:pt>
                <c:pt idx="45">
                  <c:v>3.6131773838649304</c:v>
                </c:pt>
                <c:pt idx="46">
                  <c:v>3.0950916211448254</c:v>
                </c:pt>
                <c:pt idx="47">
                  <c:v>2.3903577544430754</c:v>
                </c:pt>
                <c:pt idx="48">
                  <c:v>1.0291525698425883</c:v>
                </c:pt>
                <c:pt idx="49">
                  <c:v>1.7173243600435326</c:v>
                </c:pt>
                <c:pt idx="50">
                  <c:v>1.8336094541389181</c:v>
                </c:pt>
                <c:pt idx="51">
                  <c:v>2.013886752866632</c:v>
                </c:pt>
                <c:pt idx="52">
                  <c:v>2.1607726625003494</c:v>
                </c:pt>
                <c:pt idx="53">
                  <c:v>1.1033930349226733</c:v>
                </c:pt>
                <c:pt idx="54">
                  <c:v>2.0023550425784871</c:v>
                </c:pt>
                <c:pt idx="55">
                  <c:v>1.9048217278568551</c:v>
                </c:pt>
                <c:pt idx="56">
                  <c:v>0.8730713191157573</c:v>
                </c:pt>
                <c:pt idx="57">
                  <c:v>0.9430107447318421</c:v>
                </c:pt>
                <c:pt idx="58">
                  <c:v>0.74694680335655605</c:v>
                </c:pt>
                <c:pt idx="59">
                  <c:v>0.67931377710472329</c:v>
                </c:pt>
                <c:pt idx="60">
                  <c:v>0.74845014333526327</c:v>
                </c:pt>
                <c:pt idx="61">
                  <c:v>1.0845449842707684</c:v>
                </c:pt>
                <c:pt idx="62">
                  <c:v>1.4410008952051279</c:v>
                </c:pt>
                <c:pt idx="63">
                  <c:v>0.37337618945792794</c:v>
                </c:pt>
                <c:pt idx="64">
                  <c:v>0.59711667182409089</c:v>
                </c:pt>
                <c:pt idx="65">
                  <c:v>0.28166906155435917</c:v>
                </c:pt>
                <c:pt idx="66">
                  <c:v>1.1604114861326609</c:v>
                </c:pt>
                <c:pt idx="67">
                  <c:v>1.3505948837333286</c:v>
                </c:pt>
                <c:pt idx="68">
                  <c:v>1.3561564541470272</c:v>
                </c:pt>
                <c:pt idx="69">
                  <c:v>2.3345804527931104</c:v>
                </c:pt>
                <c:pt idx="70">
                  <c:v>2.6921776480442845</c:v>
                </c:pt>
                <c:pt idx="71">
                  <c:v>3.301436991208905</c:v>
                </c:pt>
                <c:pt idx="72">
                  <c:v>3.8567182548646568</c:v>
                </c:pt>
                <c:pt idx="73">
                  <c:v>3.1450525611523918</c:v>
                </c:pt>
                <c:pt idx="74">
                  <c:v>3.0486610945788151</c:v>
                </c:pt>
                <c:pt idx="75">
                  <c:v>1.8286706561634036</c:v>
                </c:pt>
                <c:pt idx="76">
                  <c:v>0.96926908185944516</c:v>
                </c:pt>
                <c:pt idx="77">
                  <c:v>0.89223423601715945</c:v>
                </c:pt>
                <c:pt idx="78">
                  <c:v>1.1326803146629032</c:v>
                </c:pt>
                <c:pt idx="79">
                  <c:v>1.4687515076144582</c:v>
                </c:pt>
                <c:pt idx="80">
                  <c:v>1.7315719462409982</c:v>
                </c:pt>
                <c:pt idx="81">
                  <c:v>0.52722578444218737</c:v>
                </c:pt>
                <c:pt idx="82">
                  <c:v>0.15338981287666684</c:v>
                </c:pt>
                <c:pt idx="83">
                  <c:v>1.126989227861297</c:v>
                </c:pt>
                <c:pt idx="84">
                  <c:v>2.0558443112451905</c:v>
                </c:pt>
                <c:pt idx="85">
                  <c:v>2.0187994061970529</c:v>
                </c:pt>
                <c:pt idx="86">
                  <c:v>1.5269871268772623</c:v>
                </c:pt>
                <c:pt idx="87">
                  <c:v>1.278163906882724</c:v>
                </c:pt>
                <c:pt idx="88">
                  <c:v>1.8756558723137795</c:v>
                </c:pt>
                <c:pt idx="89">
                  <c:v>2.2830372068232037</c:v>
                </c:pt>
                <c:pt idx="90">
                  <c:v>3.2896027327736683</c:v>
                </c:pt>
                <c:pt idx="91">
                  <c:v>2.025961773213111</c:v>
                </c:pt>
                <c:pt idx="92">
                  <c:v>2.0791402343954419</c:v>
                </c:pt>
                <c:pt idx="93">
                  <c:v>2.0607998557690501</c:v>
                </c:pt>
                <c:pt idx="94">
                  <c:v>2.3659474359484194</c:v>
                </c:pt>
                <c:pt idx="95">
                  <c:v>2.1483014520709425</c:v>
                </c:pt>
                <c:pt idx="96">
                  <c:v>1.8007454248502868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D7-47F3-A598-EEE73D44C85D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'2'!$C$4:$C$100</c:f>
              <c:numCache>
                <c:formatCode>0</c:formatCode>
                <c:ptCount val="97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1943</c:v>
                </c:pt>
                <c:pt idx="16">
                  <c:v>1944</c:v>
                </c:pt>
                <c:pt idx="17">
                  <c:v>1945</c:v>
                </c:pt>
                <c:pt idx="18">
                  <c:v>1946</c:v>
                </c:pt>
                <c:pt idx="19">
                  <c:v>1947</c:v>
                </c:pt>
                <c:pt idx="20">
                  <c:v>1948</c:v>
                </c:pt>
                <c:pt idx="21">
                  <c:v>1949</c:v>
                </c:pt>
                <c:pt idx="22">
                  <c:v>1950</c:v>
                </c:pt>
                <c:pt idx="23">
                  <c:v>1951</c:v>
                </c:pt>
                <c:pt idx="24">
                  <c:v>1952</c:v>
                </c:pt>
                <c:pt idx="25">
                  <c:v>1953</c:v>
                </c:pt>
                <c:pt idx="26">
                  <c:v>1954</c:v>
                </c:pt>
                <c:pt idx="27">
                  <c:v>1955</c:v>
                </c:pt>
                <c:pt idx="28">
                  <c:v>1956</c:v>
                </c:pt>
                <c:pt idx="29">
                  <c:v>1957</c:v>
                </c:pt>
                <c:pt idx="30">
                  <c:v>1958</c:v>
                </c:pt>
                <c:pt idx="31">
                  <c:v>1959</c:v>
                </c:pt>
                <c:pt idx="32">
                  <c:v>1960</c:v>
                </c:pt>
                <c:pt idx="33">
                  <c:v>1961</c:v>
                </c:pt>
                <c:pt idx="34">
                  <c:v>1962</c:v>
                </c:pt>
                <c:pt idx="35">
                  <c:v>1963</c:v>
                </c:pt>
                <c:pt idx="36">
                  <c:v>1964</c:v>
                </c:pt>
                <c:pt idx="37">
                  <c:v>1965</c:v>
                </c:pt>
                <c:pt idx="38">
                  <c:v>1966</c:v>
                </c:pt>
                <c:pt idx="39">
                  <c:v>1967</c:v>
                </c:pt>
                <c:pt idx="40">
                  <c:v>1968</c:v>
                </c:pt>
                <c:pt idx="41">
                  <c:v>1969</c:v>
                </c:pt>
                <c:pt idx="42">
                  <c:v>1970</c:v>
                </c:pt>
                <c:pt idx="43">
                  <c:v>1971</c:v>
                </c:pt>
                <c:pt idx="44">
                  <c:v>1972</c:v>
                </c:pt>
                <c:pt idx="45">
                  <c:v>1973</c:v>
                </c:pt>
                <c:pt idx="46">
                  <c:v>1974</c:v>
                </c:pt>
                <c:pt idx="47">
                  <c:v>1975</c:v>
                </c:pt>
                <c:pt idx="48">
                  <c:v>1976</c:v>
                </c:pt>
                <c:pt idx="49">
                  <c:v>1977</c:v>
                </c:pt>
                <c:pt idx="50">
                  <c:v>1978</c:v>
                </c:pt>
                <c:pt idx="51">
                  <c:v>1979</c:v>
                </c:pt>
                <c:pt idx="52">
                  <c:v>1980</c:v>
                </c:pt>
                <c:pt idx="53">
                  <c:v>1981</c:v>
                </c:pt>
                <c:pt idx="54">
                  <c:v>1982</c:v>
                </c:pt>
                <c:pt idx="55">
                  <c:v>1983</c:v>
                </c:pt>
                <c:pt idx="56">
                  <c:v>1984</c:v>
                </c:pt>
                <c:pt idx="57">
                  <c:v>1985</c:v>
                </c:pt>
                <c:pt idx="58">
                  <c:v>1986</c:v>
                </c:pt>
                <c:pt idx="59">
                  <c:v>1987</c:v>
                </c:pt>
                <c:pt idx="60">
                  <c:v>1988</c:v>
                </c:pt>
                <c:pt idx="61">
                  <c:v>1989</c:v>
                </c:pt>
                <c:pt idx="62">
                  <c:v>1990</c:v>
                </c:pt>
                <c:pt idx="63">
                  <c:v>1991</c:v>
                </c:pt>
                <c:pt idx="64">
                  <c:v>1992</c:v>
                </c:pt>
                <c:pt idx="65">
                  <c:v>1993</c:v>
                </c:pt>
                <c:pt idx="66">
                  <c:v>1994</c:v>
                </c:pt>
                <c:pt idx="67">
                  <c:v>1995</c:v>
                </c:pt>
                <c:pt idx="68">
                  <c:v>1996</c:v>
                </c:pt>
                <c:pt idx="69">
                  <c:v>1997</c:v>
                </c:pt>
                <c:pt idx="70">
                  <c:v>1998</c:v>
                </c:pt>
                <c:pt idx="71">
                  <c:v>1999</c:v>
                </c:pt>
                <c:pt idx="72">
                  <c:v>2000</c:v>
                </c:pt>
                <c:pt idx="73">
                  <c:v>2001</c:v>
                </c:pt>
                <c:pt idx="74">
                  <c:v>2002</c:v>
                </c:pt>
                <c:pt idx="75">
                  <c:v>2003</c:v>
                </c:pt>
                <c:pt idx="76">
                  <c:v>2004</c:v>
                </c:pt>
                <c:pt idx="77">
                  <c:v>2005</c:v>
                </c:pt>
                <c:pt idx="78">
                  <c:v>2006</c:v>
                </c:pt>
                <c:pt idx="79">
                  <c:v>2007</c:v>
                </c:pt>
                <c:pt idx="80">
                  <c:v>2008</c:v>
                </c:pt>
                <c:pt idx="81">
                  <c:v>2009</c:v>
                </c:pt>
                <c:pt idx="82">
                  <c:v>2010</c:v>
                </c:pt>
                <c:pt idx="83">
                  <c:v>2011</c:v>
                </c:pt>
                <c:pt idx="84">
                  <c:v>2012</c:v>
                </c:pt>
                <c:pt idx="85">
                  <c:v>2013</c:v>
                </c:pt>
                <c:pt idx="86">
                  <c:v>2014</c:v>
                </c:pt>
                <c:pt idx="87">
                  <c:v>2015</c:v>
                </c:pt>
                <c:pt idx="88">
                  <c:v>2016</c:v>
                </c:pt>
                <c:pt idx="89">
                  <c:v>2017</c:v>
                </c:pt>
                <c:pt idx="90">
                  <c:v>2018</c:v>
                </c:pt>
                <c:pt idx="91">
                  <c:v>2019</c:v>
                </c:pt>
                <c:pt idx="92">
                  <c:v>2020</c:v>
                </c:pt>
                <c:pt idx="93">
                  <c:v>2021</c:v>
                </c:pt>
                <c:pt idx="94">
                  <c:v>2022</c:v>
                </c:pt>
                <c:pt idx="95">
                  <c:v>2023</c:v>
                </c:pt>
                <c:pt idx="96">
                  <c:v>2024</c:v>
                </c:pt>
              </c:numCache>
            </c:numRef>
          </c:cat>
          <c:val>
            <c:numRef>
              <c:f>'2'!$F$4:$F$100</c:f>
              <c:numCache>
                <c:formatCode>#,##0.00</c:formatCode>
                <c:ptCount val="97"/>
                <c:pt idx="0">
                  <c:v>-0.92098555649957514</c:v>
                </c:pt>
                <c:pt idx="1">
                  <c:v>-1.6638341264445955</c:v>
                </c:pt>
                <c:pt idx="2">
                  <c:v>-1.3233044365119837</c:v>
                </c:pt>
                <c:pt idx="3">
                  <c:v>-2.1735804148248894</c:v>
                </c:pt>
                <c:pt idx="4">
                  <c:v>-19.241625573881993</c:v>
                </c:pt>
                <c:pt idx="5">
                  <c:v>-4.7857142857142856</c:v>
                </c:pt>
                <c:pt idx="6">
                  <c:v>-0.11613902271163111</c:v>
                </c:pt>
                <c:pt idx="7">
                  <c:v>-0.30292479108635101</c:v>
                </c:pt>
                <c:pt idx="8">
                  <c:v>-0.5126849894291754</c:v>
                </c:pt>
                <c:pt idx="9">
                  <c:v>1.9614835948644795E-2</c:v>
                </c:pt>
                <c:pt idx="10">
                  <c:v>-0.12093862815884476</c:v>
                </c:pt>
                <c:pt idx="11">
                  <c:v>-0.5072290596248058</c:v>
                </c:pt>
                <c:pt idx="12">
                  <c:v>-0.99044850498338877</c:v>
                </c:pt>
                <c:pt idx="13">
                  <c:v>5.3667373630258037</c:v>
                </c:pt>
                <c:pt idx="14">
                  <c:v>2.294933302129651</c:v>
                </c:pt>
                <c:pt idx="18">
                  <c:v>-8.5971910112359531</c:v>
                </c:pt>
                <c:pt idx="19">
                  <c:v>-13.38095769617145</c:v>
                </c:pt>
                <c:pt idx="20">
                  <c:v>-12.449268130405855</c:v>
                </c:pt>
                <c:pt idx="21">
                  <c:v>-6.5704527927729419</c:v>
                </c:pt>
                <c:pt idx="22">
                  <c:v>-8.4071256567425579</c:v>
                </c:pt>
                <c:pt idx="23">
                  <c:v>-13.819738988580751</c:v>
                </c:pt>
                <c:pt idx="24">
                  <c:v>-7.2294566681634489</c:v>
                </c:pt>
                <c:pt idx="25">
                  <c:v>-5.6767024796764574</c:v>
                </c:pt>
                <c:pt idx="26">
                  <c:v>-6.6710241431431028</c:v>
                </c:pt>
                <c:pt idx="27">
                  <c:v>-11.036373307147825</c:v>
                </c:pt>
                <c:pt idx="28">
                  <c:v>-8.611259174217885</c:v>
                </c:pt>
                <c:pt idx="29">
                  <c:v>-7.4630177514792901</c:v>
                </c:pt>
                <c:pt idx="30">
                  <c:v>-3.4454058508446641</c:v>
                </c:pt>
                <c:pt idx="31">
                  <c:v>-3.7586662264773856</c:v>
                </c:pt>
                <c:pt idx="32">
                  <c:v>-4.506285147204764</c:v>
                </c:pt>
                <c:pt idx="33">
                  <c:v>-2.6958468042775432</c:v>
                </c:pt>
                <c:pt idx="34">
                  <c:v>-1.5024875621890548</c:v>
                </c:pt>
                <c:pt idx="35">
                  <c:v>-0.21703114645460569</c:v>
                </c:pt>
                <c:pt idx="36">
                  <c:v>-1.3183452494110841</c:v>
                </c:pt>
                <c:pt idx="37">
                  <c:v>-1.2268623490126562</c:v>
                </c:pt>
                <c:pt idx="38">
                  <c:v>-1.314782035977442</c:v>
                </c:pt>
                <c:pt idx="39">
                  <c:v>0.372517577402245</c:v>
                </c:pt>
                <c:pt idx="40">
                  <c:v>0.38478931140801648</c:v>
                </c:pt>
                <c:pt idx="41">
                  <c:v>1.4993416721527322</c:v>
                </c:pt>
                <c:pt idx="42">
                  <c:v>1.544983126183225</c:v>
                </c:pt>
                <c:pt idx="43">
                  <c:v>1.0760141865925503</c:v>
                </c:pt>
                <c:pt idx="44">
                  <c:v>1.6677237132238167</c:v>
                </c:pt>
                <c:pt idx="45">
                  <c:v>1.5367044600004989</c:v>
                </c:pt>
                <c:pt idx="46">
                  <c:v>1.2222395483657942</c:v>
                </c:pt>
                <c:pt idx="47">
                  <c:v>1.2365598159440756</c:v>
                </c:pt>
                <c:pt idx="48">
                  <c:v>1.1320678268268471</c:v>
                </c:pt>
                <c:pt idx="49">
                  <c:v>1.2434400437107651</c:v>
                </c:pt>
                <c:pt idx="50">
                  <c:v>0.9706391768267385</c:v>
                </c:pt>
                <c:pt idx="51">
                  <c:v>0.82886657352710247</c:v>
                </c:pt>
                <c:pt idx="52">
                  <c:v>0.99048911778033255</c:v>
                </c:pt>
                <c:pt idx="53">
                  <c:v>0.49697276297398885</c:v>
                </c:pt>
                <c:pt idx="54">
                  <c:v>0.44370367420773299</c:v>
                </c:pt>
                <c:pt idx="55">
                  <c:v>0.2292312229241012</c:v>
                </c:pt>
                <c:pt idx="56">
                  <c:v>0.1384137457134737</c:v>
                </c:pt>
                <c:pt idx="57">
                  <c:v>0.17429666772724545</c:v>
                </c:pt>
                <c:pt idx="58">
                  <c:v>0.19313320661373937</c:v>
                </c:pt>
                <c:pt idx="59">
                  <c:v>0.401789246214379</c:v>
                </c:pt>
                <c:pt idx="60">
                  <c:v>0.48096851608337121</c:v>
                </c:pt>
                <c:pt idx="61">
                  <c:v>0.49108330062912764</c:v>
                </c:pt>
                <c:pt idx="62">
                  <c:v>0.72467001037804168</c:v>
                </c:pt>
                <c:pt idx="63">
                  <c:v>-0.11944696888698814</c:v>
                </c:pt>
                <c:pt idx="64">
                  <c:v>0.84668296663976994</c:v>
                </c:pt>
                <c:pt idx="65">
                  <c:v>1.017371834270969</c:v>
                </c:pt>
                <c:pt idx="66">
                  <c:v>1.282782151943014</c:v>
                </c:pt>
                <c:pt idx="67">
                  <c:v>1.4809154426900533</c:v>
                </c:pt>
                <c:pt idx="68">
                  <c:v>1.8667294281285847</c:v>
                </c:pt>
                <c:pt idx="69">
                  <c:v>1.9583639593091715</c:v>
                </c:pt>
                <c:pt idx="70">
                  <c:v>2.1722619899177138</c:v>
                </c:pt>
                <c:pt idx="71">
                  <c:v>2.3903151055177645</c:v>
                </c:pt>
                <c:pt idx="72">
                  <c:v>2.4945762250696011</c:v>
                </c:pt>
                <c:pt idx="73">
                  <c:v>2.3146505553471806</c:v>
                </c:pt>
                <c:pt idx="74">
                  <c:v>5.4370596758565837</c:v>
                </c:pt>
                <c:pt idx="75">
                  <c:v>7.5426379035154136</c:v>
                </c:pt>
                <c:pt idx="76">
                  <c:v>6.4020139442953887</c:v>
                </c:pt>
                <c:pt idx="77">
                  <c:v>4.3430935831478319</c:v>
                </c:pt>
                <c:pt idx="78">
                  <c:v>5.1774933270535639</c:v>
                </c:pt>
                <c:pt idx="79">
                  <c:v>8.3894492346782048</c:v>
                </c:pt>
                <c:pt idx="80">
                  <c:v>7.6626563656975106</c:v>
                </c:pt>
                <c:pt idx="81">
                  <c:v>3.555101419551344</c:v>
                </c:pt>
                <c:pt idx="82">
                  <c:v>2.4583165223265806</c:v>
                </c:pt>
                <c:pt idx="83">
                  <c:v>0.83380869684520598</c:v>
                </c:pt>
                <c:pt idx="84">
                  <c:v>2.8015677344342489</c:v>
                </c:pt>
                <c:pt idx="85">
                  <c:v>1.9069613477057483</c:v>
                </c:pt>
                <c:pt idx="86">
                  <c:v>-0.49046695724109068</c:v>
                </c:pt>
                <c:pt idx="87">
                  <c:v>-0.63580040297439733</c:v>
                </c:pt>
                <c:pt idx="88">
                  <c:v>-5.1872835801478535E-2</c:v>
                </c:pt>
                <c:pt idx="89">
                  <c:v>1.6204861128300587</c:v>
                </c:pt>
                <c:pt idx="90">
                  <c:v>1.5882264763052385</c:v>
                </c:pt>
                <c:pt idx="91">
                  <c:v>1.5219541262005356</c:v>
                </c:pt>
                <c:pt idx="92">
                  <c:v>1.7850868412767897</c:v>
                </c:pt>
                <c:pt idx="93">
                  <c:v>3.7025954476271794</c:v>
                </c:pt>
                <c:pt idx="94">
                  <c:v>4.9035223398265728</c:v>
                </c:pt>
                <c:pt idx="95">
                  <c:v>5.1915889728339497</c:v>
                </c:pt>
                <c:pt idx="96">
                  <c:v>4.216256962184346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D7-47F3-A598-EEE73D44C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'2'!$C$4:$C$100</c:f>
              <c:numCache>
                <c:formatCode>0</c:formatCode>
                <c:ptCount val="97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1943</c:v>
                </c:pt>
                <c:pt idx="16">
                  <c:v>1944</c:v>
                </c:pt>
                <c:pt idx="17">
                  <c:v>1945</c:v>
                </c:pt>
                <c:pt idx="18">
                  <c:v>1946</c:v>
                </c:pt>
                <c:pt idx="19">
                  <c:v>1947</c:v>
                </c:pt>
                <c:pt idx="20">
                  <c:v>1948</c:v>
                </c:pt>
                <c:pt idx="21">
                  <c:v>1949</c:v>
                </c:pt>
                <c:pt idx="22">
                  <c:v>1950</c:v>
                </c:pt>
                <c:pt idx="23">
                  <c:v>1951</c:v>
                </c:pt>
                <c:pt idx="24">
                  <c:v>1952</c:v>
                </c:pt>
                <c:pt idx="25">
                  <c:v>1953</c:v>
                </c:pt>
                <c:pt idx="26">
                  <c:v>1954</c:v>
                </c:pt>
                <c:pt idx="27">
                  <c:v>1955</c:v>
                </c:pt>
                <c:pt idx="28">
                  <c:v>1956</c:v>
                </c:pt>
                <c:pt idx="29">
                  <c:v>1957</c:v>
                </c:pt>
                <c:pt idx="30">
                  <c:v>1958</c:v>
                </c:pt>
                <c:pt idx="31">
                  <c:v>1959</c:v>
                </c:pt>
                <c:pt idx="32">
                  <c:v>1960</c:v>
                </c:pt>
                <c:pt idx="33">
                  <c:v>1961</c:v>
                </c:pt>
                <c:pt idx="34">
                  <c:v>1962</c:v>
                </c:pt>
                <c:pt idx="35">
                  <c:v>1963</c:v>
                </c:pt>
                <c:pt idx="36">
                  <c:v>1964</c:v>
                </c:pt>
                <c:pt idx="37">
                  <c:v>1965</c:v>
                </c:pt>
                <c:pt idx="38">
                  <c:v>1966</c:v>
                </c:pt>
                <c:pt idx="39">
                  <c:v>1967</c:v>
                </c:pt>
                <c:pt idx="40">
                  <c:v>1968</c:v>
                </c:pt>
                <c:pt idx="41">
                  <c:v>1969</c:v>
                </c:pt>
                <c:pt idx="42">
                  <c:v>1970</c:v>
                </c:pt>
                <c:pt idx="43">
                  <c:v>1971</c:v>
                </c:pt>
                <c:pt idx="44">
                  <c:v>1972</c:v>
                </c:pt>
                <c:pt idx="45">
                  <c:v>1973</c:v>
                </c:pt>
                <c:pt idx="46">
                  <c:v>1974</c:v>
                </c:pt>
                <c:pt idx="47">
                  <c:v>1975</c:v>
                </c:pt>
                <c:pt idx="48">
                  <c:v>1976</c:v>
                </c:pt>
                <c:pt idx="49">
                  <c:v>1977</c:v>
                </c:pt>
                <c:pt idx="50">
                  <c:v>1978</c:v>
                </c:pt>
                <c:pt idx="51">
                  <c:v>1979</c:v>
                </c:pt>
                <c:pt idx="52">
                  <c:v>1980</c:v>
                </c:pt>
                <c:pt idx="53">
                  <c:v>1981</c:v>
                </c:pt>
                <c:pt idx="54">
                  <c:v>1982</c:v>
                </c:pt>
                <c:pt idx="55">
                  <c:v>1983</c:v>
                </c:pt>
                <c:pt idx="56">
                  <c:v>1984</c:v>
                </c:pt>
                <c:pt idx="57">
                  <c:v>1985</c:v>
                </c:pt>
                <c:pt idx="58">
                  <c:v>1986</c:v>
                </c:pt>
                <c:pt idx="59">
                  <c:v>1987</c:v>
                </c:pt>
                <c:pt idx="60">
                  <c:v>1988</c:v>
                </c:pt>
                <c:pt idx="61">
                  <c:v>1989</c:v>
                </c:pt>
                <c:pt idx="62">
                  <c:v>1990</c:v>
                </c:pt>
                <c:pt idx="63">
                  <c:v>1991</c:v>
                </c:pt>
                <c:pt idx="64">
                  <c:v>1992</c:v>
                </c:pt>
                <c:pt idx="65">
                  <c:v>1993</c:v>
                </c:pt>
                <c:pt idx="66">
                  <c:v>1994</c:v>
                </c:pt>
                <c:pt idx="67">
                  <c:v>1995</c:v>
                </c:pt>
                <c:pt idx="68">
                  <c:v>1996</c:v>
                </c:pt>
                <c:pt idx="69">
                  <c:v>1997</c:v>
                </c:pt>
                <c:pt idx="70">
                  <c:v>1998</c:v>
                </c:pt>
                <c:pt idx="71">
                  <c:v>1999</c:v>
                </c:pt>
                <c:pt idx="72">
                  <c:v>2000</c:v>
                </c:pt>
                <c:pt idx="73">
                  <c:v>2001</c:v>
                </c:pt>
                <c:pt idx="74">
                  <c:v>2002</c:v>
                </c:pt>
                <c:pt idx="75">
                  <c:v>2003</c:v>
                </c:pt>
                <c:pt idx="76">
                  <c:v>2004</c:v>
                </c:pt>
                <c:pt idx="77">
                  <c:v>2005</c:v>
                </c:pt>
                <c:pt idx="78">
                  <c:v>2006</c:v>
                </c:pt>
                <c:pt idx="79">
                  <c:v>2007</c:v>
                </c:pt>
                <c:pt idx="80">
                  <c:v>2008</c:v>
                </c:pt>
                <c:pt idx="81">
                  <c:v>2009</c:v>
                </c:pt>
                <c:pt idx="82">
                  <c:v>2010</c:v>
                </c:pt>
                <c:pt idx="83">
                  <c:v>2011</c:v>
                </c:pt>
                <c:pt idx="84">
                  <c:v>2012</c:v>
                </c:pt>
                <c:pt idx="85">
                  <c:v>2013</c:v>
                </c:pt>
                <c:pt idx="86">
                  <c:v>2014</c:v>
                </c:pt>
                <c:pt idx="87">
                  <c:v>2015</c:v>
                </c:pt>
                <c:pt idx="88">
                  <c:v>2016</c:v>
                </c:pt>
                <c:pt idx="89">
                  <c:v>2017</c:v>
                </c:pt>
                <c:pt idx="90">
                  <c:v>2018</c:v>
                </c:pt>
                <c:pt idx="91">
                  <c:v>2019</c:v>
                </c:pt>
                <c:pt idx="92">
                  <c:v>2020</c:v>
                </c:pt>
                <c:pt idx="93">
                  <c:v>2021</c:v>
                </c:pt>
                <c:pt idx="94">
                  <c:v>2022</c:v>
                </c:pt>
                <c:pt idx="95">
                  <c:v>2023</c:v>
                </c:pt>
                <c:pt idx="96">
                  <c:v>2024</c:v>
                </c:pt>
              </c:numCache>
            </c:numRef>
          </c:cat>
          <c:val>
            <c:numRef>
              <c:f>'2'!$G$4:$G$100</c:f>
              <c:numCache>
                <c:formatCode>#,##0.00</c:formatCode>
                <c:ptCount val="97"/>
                <c:pt idx="0">
                  <c:v>6.3355989804587933</c:v>
                </c:pt>
                <c:pt idx="1">
                  <c:v>10.351801495581237</c:v>
                </c:pt>
                <c:pt idx="2">
                  <c:v>4.6464388917219113</c:v>
                </c:pt>
                <c:pt idx="3">
                  <c:v>10.00255015300918</c:v>
                </c:pt>
                <c:pt idx="4">
                  <c:v>-8.8539364053732363</c:v>
                </c:pt>
                <c:pt idx="5">
                  <c:v>-9.5323129251700678</c:v>
                </c:pt>
                <c:pt idx="6">
                  <c:v>-1.846180316586373</c:v>
                </c:pt>
                <c:pt idx="7">
                  <c:v>1.5189763231197773</c:v>
                </c:pt>
                <c:pt idx="8">
                  <c:v>1.5900281888653982</c:v>
                </c:pt>
                <c:pt idx="9">
                  <c:v>0.76587018544935814</c:v>
                </c:pt>
                <c:pt idx="10">
                  <c:v>3.523465703971119</c:v>
                </c:pt>
                <c:pt idx="11">
                  <c:v>3.766579041701517</c:v>
                </c:pt>
                <c:pt idx="12">
                  <c:v>-11.103168011390604</c:v>
                </c:pt>
                <c:pt idx="13">
                  <c:v>12.053729232944503</c:v>
                </c:pt>
                <c:pt idx="14">
                  <c:v>6.5609641937748648</c:v>
                </c:pt>
                <c:pt idx="18">
                  <c:v>-1.3735955056179774</c:v>
                </c:pt>
                <c:pt idx="19">
                  <c:v>-6.3556200468802322</c:v>
                </c:pt>
                <c:pt idx="20">
                  <c:v>-5.0349301397205588</c:v>
                </c:pt>
                <c:pt idx="21">
                  <c:v>-5.7838492894128016E-3</c:v>
                </c:pt>
                <c:pt idx="22">
                  <c:v>-3.431479859894921</c:v>
                </c:pt>
                <c:pt idx="23">
                  <c:v>-10.795269168026101</c:v>
                </c:pt>
                <c:pt idx="24">
                  <c:v>-1.8671674082540719</c:v>
                </c:pt>
                <c:pt idx="25">
                  <c:v>-0.70100902814657462</c:v>
                </c:pt>
                <c:pt idx="26">
                  <c:v>-4.0034315127251929</c:v>
                </c:pt>
                <c:pt idx="27">
                  <c:v>-1.0899717687492327</c:v>
                </c:pt>
                <c:pt idx="28">
                  <c:v>0.35261798351715939</c:v>
                </c:pt>
                <c:pt idx="29">
                  <c:v>-6.2015121630506247</c:v>
                </c:pt>
                <c:pt idx="30">
                  <c:v>-2.5298722702925422</c:v>
                </c:pt>
                <c:pt idx="31">
                  <c:v>-2.8152855727963022</c:v>
                </c:pt>
                <c:pt idx="32">
                  <c:v>-4.407045980813761</c:v>
                </c:pt>
                <c:pt idx="33">
                  <c:v>-3.1418386802619578</c:v>
                </c:pt>
                <c:pt idx="34">
                  <c:v>-2.3242122719734657</c:v>
                </c:pt>
                <c:pt idx="35">
                  <c:v>2.4163353214049037</c:v>
                </c:pt>
                <c:pt idx="36">
                  <c:v>2.4978303095425054</c:v>
                </c:pt>
                <c:pt idx="37">
                  <c:v>1.0899946407222658</c:v>
                </c:pt>
                <c:pt idx="38">
                  <c:v>2.6328572016630307</c:v>
                </c:pt>
                <c:pt idx="39">
                  <c:v>2.0188314625221002</c:v>
                </c:pt>
                <c:pt idx="40">
                  <c:v>2.3227132579650567</c:v>
                </c:pt>
                <c:pt idx="41">
                  <c:v>3.5228768926925609</c:v>
                </c:pt>
                <c:pt idx="42">
                  <c:v>5.158449255082723</c:v>
                </c:pt>
                <c:pt idx="43">
                  <c:v>3.4355066569630548</c:v>
                </c:pt>
                <c:pt idx="44">
                  <c:v>6.2634116205016648</c:v>
                </c:pt>
                <c:pt idx="45">
                  <c:v>5.5776074599273029</c:v>
                </c:pt>
                <c:pt idx="46">
                  <c:v>5.3115713351033138</c:v>
                </c:pt>
                <c:pt idx="47">
                  <c:v>2.5575042912439154</c:v>
                </c:pt>
                <c:pt idx="48">
                  <c:v>-1.4651242884058264</c:v>
                </c:pt>
                <c:pt idx="49">
                  <c:v>0.10206739121013449</c:v>
                </c:pt>
                <c:pt idx="50">
                  <c:v>-0.31248267077157715</c:v>
                </c:pt>
                <c:pt idx="51">
                  <c:v>-1.0174660966050468</c:v>
                </c:pt>
                <c:pt idx="52">
                  <c:v>-1.289336611207105</c:v>
                </c:pt>
                <c:pt idx="53">
                  <c:v>-3.4277338366297299</c:v>
                </c:pt>
                <c:pt idx="54">
                  <c:v>-2.3233494589009314</c:v>
                </c:pt>
                <c:pt idx="55">
                  <c:v>-3.2973402244100254</c:v>
                </c:pt>
                <c:pt idx="56">
                  <c:v>-4.0123605931970872</c:v>
                </c:pt>
                <c:pt idx="57">
                  <c:v>-4.4947164267209949</c:v>
                </c:pt>
                <c:pt idx="58">
                  <c:v>-4.9224207018988952</c:v>
                </c:pt>
                <c:pt idx="59">
                  <c:v>-4.4453630828584689</c:v>
                </c:pt>
                <c:pt idx="60">
                  <c:v>-4.0180392267621183</c:v>
                </c:pt>
                <c:pt idx="61">
                  <c:v>-3.5224822512923191</c:v>
                </c:pt>
                <c:pt idx="62">
                  <c:v>-3.288951117296889</c:v>
                </c:pt>
                <c:pt idx="63">
                  <c:v>-4.950784507644606</c:v>
                </c:pt>
                <c:pt idx="64">
                  <c:v>-3.5483637286376903</c:v>
                </c:pt>
                <c:pt idx="65">
                  <c:v>-4.3957189665856422</c:v>
                </c:pt>
                <c:pt idx="66">
                  <c:v>-3.0390121902281537</c:v>
                </c:pt>
                <c:pt idx="67">
                  <c:v>-2.4075453911161153</c:v>
                </c:pt>
                <c:pt idx="68">
                  <c:v>-2.0550138138825815</c:v>
                </c:pt>
                <c:pt idx="69">
                  <c:v>-0.58173430708013063</c:v>
                </c:pt>
                <c:pt idx="70">
                  <c:v>-9.6847034356910111E-2</c:v>
                </c:pt>
                <c:pt idx="71">
                  <c:v>1.0393412750102113</c:v>
                </c:pt>
                <c:pt idx="72">
                  <c:v>2.5064430504691848</c:v>
                </c:pt>
                <c:pt idx="73">
                  <c:v>1.7875184580710344</c:v>
                </c:pt>
                <c:pt idx="74">
                  <c:v>4.5367782642254362</c:v>
                </c:pt>
                <c:pt idx="75">
                  <c:v>5.2236957836235076</c:v>
                </c:pt>
                <c:pt idx="76">
                  <c:v>4.1848734799387577</c:v>
                </c:pt>
                <c:pt idx="77">
                  <c:v>2.0771678672608238</c:v>
                </c:pt>
                <c:pt idx="78">
                  <c:v>3.5506128165348114</c:v>
                </c:pt>
                <c:pt idx="79">
                  <c:v>7.3635498099323398</c:v>
                </c:pt>
                <c:pt idx="80">
                  <c:v>6.2202258087767923</c:v>
                </c:pt>
                <c:pt idx="81">
                  <c:v>1.0258867044022129</c:v>
                </c:pt>
                <c:pt idx="82">
                  <c:v>-0.44793088973026673</c:v>
                </c:pt>
                <c:pt idx="83">
                  <c:v>-1.4038365816620071</c:v>
                </c:pt>
                <c:pt idx="84">
                  <c:v>1.0985739366804852</c:v>
                </c:pt>
                <c:pt idx="85">
                  <c:v>-2.4490085801016637E-3</c:v>
                </c:pt>
                <c:pt idx="86">
                  <c:v>-2.7139171634007013</c:v>
                </c:pt>
                <c:pt idx="87">
                  <c:v>-4.4760348369397569</c:v>
                </c:pt>
                <c:pt idx="88">
                  <c:v>-2.7986629982416753</c:v>
                </c:pt>
                <c:pt idx="89">
                  <c:v>-1.3647067365686949</c:v>
                </c:pt>
                <c:pt idx="90">
                  <c:v>-0.61199990584616837</c:v>
                </c:pt>
                <c:pt idx="91">
                  <c:v>-3.4742596094561433</c:v>
                </c:pt>
                <c:pt idx="92">
                  <c:v>-3.9090826780123655</c:v>
                </c:pt>
                <c:pt idx="93">
                  <c:v>-5.7283391697622488</c:v>
                </c:pt>
                <c:pt idx="94">
                  <c:v>-0.33404565709250511</c:v>
                </c:pt>
                <c:pt idx="95">
                  <c:v>0.30809623318866208</c:v>
                </c:pt>
                <c:pt idx="96">
                  <c:v>-1.1156246073956197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D7-47F3-A598-EEE73D44C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"/>
          <c:w val="0.97772813938198555"/>
          <c:h val="5.6344271994902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Friuli Venezia Giulia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'3'!$B$8:$B$20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  <c:extLst/>
            </c:numRef>
          </c:cat>
          <c:val>
            <c:numRef>
              <c:f>'3'!$C$8:$C$20</c:f>
              <c:numCache>
                <c:formatCode>0.00</c:formatCode>
                <c:ptCount val="13"/>
                <c:pt idx="0">
                  <c:v>19.929158409516585</c:v>
                </c:pt>
                <c:pt idx="1">
                  <c:v>25.406099784518481</c:v>
                </c:pt>
                <c:pt idx="2">
                  <c:v>26.765550298573178</c:v>
                </c:pt>
                <c:pt idx="4">
                  <c:v>43.410008847174673</c:v>
                </c:pt>
                <c:pt idx="5">
                  <c:v>65.289197484086088</c:v>
                </c:pt>
                <c:pt idx="6">
                  <c:v>71.404823003163102</c:v>
                </c:pt>
                <c:pt idx="7">
                  <c:v>97.646102009991864</c:v>
                </c:pt>
                <c:pt idx="8">
                  <c:v>164.45356447903768</c:v>
                </c:pt>
                <c:pt idx="9">
                  <c:v>187.51015704640477</c:v>
                </c:pt>
                <c:pt idx="10">
                  <c:v>189.99499814866542</c:v>
                </c:pt>
                <c:pt idx="11">
                  <c:v>231.8078981335112</c:v>
                </c:pt>
                <c:pt idx="12">
                  <c:v>252.86116972936335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0-BC5F-4FE1-AF1D-B58EBA50D0A7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3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BC5F-4FE1-AF1D-B58EBA50D0A7}"/>
              </c:ext>
            </c:extLst>
          </c:dPt>
          <c:cat>
            <c:numRef>
              <c:f>'3'!$B$8:$B$20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  <c:extLst/>
            </c:numRef>
          </c:cat>
          <c:val>
            <c:numRef>
              <c:f>'3'!$D$8:$D$20</c:f>
              <c:numCache>
                <c:formatCode>0.00</c:formatCode>
                <c:ptCount val="13"/>
                <c:pt idx="0">
                  <c:v>21.610463789294357</c:v>
                </c:pt>
                <c:pt idx="1">
                  <c:v>24.626870770154216</c:v>
                </c:pt>
                <c:pt idx="2">
                  <c:v>24.276084370347093</c:v>
                </c:pt>
                <c:pt idx="4">
                  <c:v>33.531266062719183</c:v>
                </c:pt>
                <c:pt idx="5">
                  <c:v>41.871290228037921</c:v>
                </c:pt>
                <c:pt idx="6">
                  <c:v>47.600159347126329</c:v>
                </c:pt>
                <c:pt idx="7">
                  <c:v>61.719691936105484</c:v>
                </c:pt>
                <c:pt idx="8">
                  <c:v>96.572418060878178</c:v>
                </c:pt>
                <c:pt idx="9">
                  <c:v>131.37888373522264</c:v>
                </c:pt>
                <c:pt idx="10">
                  <c:v>148.74979627177038</c:v>
                </c:pt>
                <c:pt idx="11">
                  <c:v>187.60732436602069</c:v>
                </c:pt>
                <c:pt idx="12">
                  <c:v>207.68896342461426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2-BC5F-4FE1-AF1D-B58EBA50D0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  <c:max val="27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151426209661789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dPt>
            <c:idx val="14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1639-4749-A1B2-CB42567248C0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solidFill>
                  <a:srgbClr val="0070C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4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823-40B0-B7C8-6D26AF88FA9F}"/>
              </c:ext>
            </c:extLst>
          </c:dPt>
          <c:dPt>
            <c:idx val="18"/>
            <c:invertIfNegative val="0"/>
            <c:bubble3D val="0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2172-401C-83A7-B7578AC3C311}"/>
              </c:ext>
            </c:extLst>
          </c:dPt>
          <c:dPt>
            <c:idx val="19"/>
            <c:invertIfNegative val="0"/>
            <c:bubble3D val="0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dPt>
            <c:idx val="20"/>
            <c:invertIfNegative val="0"/>
            <c:bubble3D val="0"/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25D3-4835-B697-ABA8F9524F7B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900">
                    <a:solidFill>
                      <a:sysClr val="windowText" lastClr="000000"/>
                    </a:solidFill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4112626071867977"/>
          <c:y val="5.4107390156290453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Friuli Venezia Giulia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99.464304179724763</c:v>
                </c:pt>
                <c:pt idx="2">
                  <c:v>100.40070193987201</c:v>
                </c:pt>
                <c:pt idx="3">
                  <c:v>98.50057766086428</c:v>
                </c:pt>
                <c:pt idx="4">
                  <c:v>101.25017707240376</c:v>
                </c:pt>
                <c:pt idx="5">
                  <c:v>103.52268700726535</c:v>
                </c:pt>
                <c:pt idx="6">
                  <c:v>106.03522360594766</c:v>
                </c:pt>
                <c:pt idx="7">
                  <c:v>110.11961806677863</c:v>
                </c:pt>
                <c:pt idx="8">
                  <c:v>114.96458870686716</c:v>
                </c:pt>
                <c:pt idx="9">
                  <c:v>122.13244582285718</c:v>
                </c:pt>
                <c:pt idx="10">
                  <c:v>124.96468752315009</c:v>
                </c:pt>
                <c:pt idx="11">
                  <c:v>126.0989671212088</c:v>
                </c:pt>
                <c:pt idx="12">
                  <c:v>126.55399570334049</c:v>
                </c:pt>
                <c:pt idx="13">
                  <c:v>126.64519930734247</c:v>
                </c:pt>
                <c:pt idx="14">
                  <c:v>132.23922287304958</c:v>
                </c:pt>
                <c:pt idx="15">
                  <c:v>141.63216703343443</c:v>
                </c:pt>
                <c:pt idx="16">
                  <c:v>141.75077857689905</c:v>
                </c:pt>
                <c:pt idx="17">
                  <c:v>144.01278457751766</c:v>
                </c:pt>
                <c:pt idx="18">
                  <c:v>145.08188593056423</c:v>
                </c:pt>
                <c:pt idx="19">
                  <c:v>148.98168970811375</c:v>
                </c:pt>
                <c:pt idx="20">
                  <c:v>158.15431573604585</c:v>
                </c:pt>
                <c:pt idx="21">
                  <c:v>161.85164122222639</c:v>
                </c:pt>
                <c:pt idx="22">
                  <c:v>160.51616310321714</c:v>
                </c:pt>
                <c:pt idx="23">
                  <c:v>155.63152408599151</c:v>
                </c:pt>
                <c:pt idx="24">
                  <c:v>157.0396867198512</c:v>
                </c:pt>
                <c:pt idx="25">
                  <c:v>161.455071314279</c:v>
                </c:pt>
                <c:pt idx="26">
                  <c:v>165.79417710466046</c:v>
                </c:pt>
                <c:pt idx="27">
                  <c:v>168.77823586818835</c:v>
                </c:pt>
                <c:pt idx="28">
                  <c:v>163.96188834568483</c:v>
                </c:pt>
                <c:pt idx="29">
                  <c:v>152.29282878846834</c:v>
                </c:pt>
                <c:pt idx="30">
                  <c:v>156.91029230879886</c:v>
                </c:pt>
                <c:pt idx="31">
                  <c:v>157.2641301118617</c:v>
                </c:pt>
                <c:pt idx="32">
                  <c:v>149.85709881004806</c:v>
                </c:pt>
                <c:pt idx="33">
                  <c:v>149.98329829737068</c:v>
                </c:pt>
                <c:pt idx="34">
                  <c:v>149.47690288621524</c:v>
                </c:pt>
                <c:pt idx="35">
                  <c:v>152.5831674824037</c:v>
                </c:pt>
                <c:pt idx="36">
                  <c:v>151.97094022270235</c:v>
                </c:pt>
                <c:pt idx="37">
                  <c:v>154.48574456343243</c:v>
                </c:pt>
                <c:pt idx="38">
                  <c:v>156.54127861801999</c:v>
                </c:pt>
                <c:pt idx="39">
                  <c:v>158.26653743205111</c:v>
                </c:pt>
                <c:pt idx="40">
                  <c:v>145.38779987768177</c:v>
                </c:pt>
                <c:pt idx="41">
                  <c:v>158.82205479555046</c:v>
                </c:pt>
                <c:pt idx="42">
                  <c:v>161.50818692128502</c:v>
                </c:pt>
                <c:pt idx="43">
                  <c:v>160.71145281619425</c:v>
                </c:pt>
                <c:pt idx="44">
                  <c:v>162.33127914714572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9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6529584974732402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8C45-4B6F-8BCA-53527637BD37}"/>
              </c:ext>
            </c:extLst>
          </c:dPt>
          <c:dPt>
            <c:idx val="5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1DC4-4193-851D-6C35680E4CE4}"/>
              </c:ext>
            </c:extLst>
          </c:dPt>
          <c:dPt>
            <c:idx val="9"/>
            <c:invertIfNegative val="0"/>
            <c:bubble3D val="0"/>
            <c:spPr>
              <a:solidFill>
                <a:srgbClr val="C1002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2354-4A1C-A335-D83A4C2C4C27}"/>
              </c:ext>
            </c:extLst>
          </c:dPt>
          <c:dPt>
            <c:idx val="10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 formatCode="0.0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5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795987654320983E-2"/>
          <c:y val="0.10163009259259259"/>
          <c:w val="0.70102644563082361"/>
          <c:h val="0.721664957879271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Friuli Venezia Giulia</c:v>
                  </c:pt>
                  <c:pt idx="1">
                    <c:v>Italia</c:v>
                  </c:pt>
                  <c:pt idx="3">
                    <c:v>Friuli Venezia Giulia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4.1144901610017888</c:v>
                </c:pt>
                <c:pt idx="1">
                  <c:v>12.898040235455399</c:v>
                </c:pt>
                <c:pt idx="3">
                  <c:v>0.17809439002671415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20-4AA7-AD3F-10985BFC7AD6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 (max lic.elem.)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Friuli Venezia Giulia</c:v>
                  </c:pt>
                  <c:pt idx="1">
                    <c:v>Italia</c:v>
                  </c:pt>
                  <c:pt idx="3">
                    <c:v>Friuli Venezia Giulia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81.30590339892666</c:v>
                </c:pt>
                <c:pt idx="1">
                  <c:v>76.896527268858904</c:v>
                </c:pt>
                <c:pt idx="3">
                  <c:v>14.158504007123776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20-4AA7-AD3F-10985BFC7AD6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Friuli Venezia Giulia</c:v>
                  </c:pt>
                  <c:pt idx="1">
                    <c:v>Italia</c:v>
                  </c:pt>
                  <c:pt idx="3">
                    <c:v>Friuli Venezia Giulia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9.5706618962432923</c:v>
                </c:pt>
                <c:pt idx="1">
                  <c:v>5.9454859223186212</c:v>
                </c:pt>
                <c:pt idx="3">
                  <c:v>27.15939447907391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20-4AA7-AD3F-10985BFC7AD6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Friuli Venezia Giulia</c:v>
                  </c:pt>
                  <c:pt idx="1">
                    <c:v>Italia</c:v>
                  </c:pt>
                  <c:pt idx="3">
                    <c:v>Friuli Venezia Giulia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4.1144901610017888</c:v>
                </c:pt>
                <c:pt idx="1">
                  <c:v>3.2623342237772155</c:v>
                </c:pt>
                <c:pt idx="3">
                  <c:v>41.585040071237756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20-4AA7-AD3F-10985BFC7AD6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noFill/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Friuli Venezia Giulia</c:v>
                  </c:pt>
                  <c:pt idx="1">
                    <c:v>Italia</c:v>
                  </c:pt>
                  <c:pt idx="3">
                    <c:v>Friuli Venezia Giulia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0.89445438282647582</c:v>
                </c:pt>
                <c:pt idx="1">
                  <c:v>0.99761234958984424</c:v>
                </c:pt>
                <c:pt idx="3">
                  <c:v>16.918967052537845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20-4AA7-AD3F-10985BFC7A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349783950617281"/>
          <c:y val="0.13765740740740737"/>
          <c:w val="0.18298364197530864"/>
          <c:h val="0.5953333333333333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Friuli Venezia Giulia</c:v>
                  </c:pt>
                  <c:pt idx="1">
                    <c:v>Italia</c:v>
                  </c:pt>
                  <c:pt idx="3">
                    <c:v>Friuli Venezia Giulia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55.9</c:v>
                </c:pt>
                <c:pt idx="1">
                  <c:v>53.8</c:v>
                </c:pt>
                <c:pt idx="3">
                  <c:v>69.400000000000006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DB-4F3A-96F8-B21C671587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Friuli Venezia Giulia</c:v>
                  </c:pt>
                  <c:pt idx="1">
                    <c:v>Italia</c:v>
                  </c:pt>
                  <c:pt idx="3">
                    <c:v>Friuli Venezia Giulia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 formatCode="0.0">
                  <c:v>79</c:v>
                </c:pt>
                <c:pt idx="1">
                  <c:v>74.599999999999994</c:v>
                </c:pt>
                <c:pt idx="3">
                  <c:v>74.5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DB-4F3A-96F8-B21C67158763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Friuli Venezia Giulia</c:v>
                  </c:pt>
                  <c:pt idx="1">
                    <c:v>Italia</c:v>
                  </c:pt>
                  <c:pt idx="3">
                    <c:v>Friuli Venezia Giulia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34.4</c:v>
                </c:pt>
                <c:pt idx="1">
                  <c:v>33.5</c:v>
                </c:pt>
                <c:pt idx="3">
                  <c:v>64.2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DB-4F3A-96F8-B21C671587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Agric-FVG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'8'!$C$3:$C$21</c15:sqref>
                  </c15:fullRef>
                </c:ext>
              </c:extLst>
              <c:f>'8'!$C$9:$C$21</c:f>
              <c:numCache>
                <c:formatCode>0.0</c:formatCode>
                <c:ptCount val="13"/>
                <c:pt idx="0">
                  <c:v>51.2</c:v>
                </c:pt>
                <c:pt idx="1">
                  <c:v>44.1</c:v>
                </c:pt>
                <c:pt idx="2">
                  <c:v>39</c:v>
                </c:pt>
                <c:pt idx="4">
                  <c:v>28.2</c:v>
                </c:pt>
                <c:pt idx="5">
                  <c:v>16.399999999999999</c:v>
                </c:pt>
                <c:pt idx="6">
                  <c:v>9.6</c:v>
                </c:pt>
                <c:pt idx="7">
                  <c:v>5.7</c:v>
                </c:pt>
                <c:pt idx="8">
                  <c:v>4.5999999999999996</c:v>
                </c:pt>
                <c:pt idx="9">
                  <c:v>3.5</c:v>
                </c:pt>
                <c:pt idx="10">
                  <c:v>3.3</c:v>
                </c:pt>
                <c:pt idx="11">
                  <c:v>2.9</c:v>
                </c:pt>
                <c:pt idx="12">
                  <c:v>2.7455823989366395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'8'!$D$3:$D$21</c15:sqref>
                  </c15:fullRef>
                </c:ext>
              </c:extLst>
              <c:f>'8'!$D$9:$D$21</c:f>
              <c:numCache>
                <c:formatCode>0.0</c:formatCode>
                <c:ptCount val="13"/>
                <c:pt idx="0">
                  <c:v>55.7</c:v>
                </c:pt>
                <c:pt idx="1">
                  <c:v>51.7</c:v>
                </c:pt>
                <c:pt idx="2">
                  <c:v>49.4</c:v>
                </c:pt>
                <c:pt idx="4">
                  <c:v>42.2</c:v>
                </c:pt>
                <c:pt idx="5">
                  <c:v>29</c:v>
                </c:pt>
                <c:pt idx="6">
                  <c:v>17.2</c:v>
                </c:pt>
                <c:pt idx="7">
                  <c:v>11.1</c:v>
                </c:pt>
                <c:pt idx="8">
                  <c:v>7.6</c:v>
                </c:pt>
                <c:pt idx="9">
                  <c:v>5.5</c:v>
                </c:pt>
                <c:pt idx="10">
                  <c:v>5.5</c:v>
                </c:pt>
                <c:pt idx="11">
                  <c:v>3.6</c:v>
                </c:pt>
                <c:pt idx="12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Ind-FVG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'8'!$E$3:$E$21</c15:sqref>
                  </c15:fullRef>
                </c:ext>
              </c:extLst>
              <c:f>'8'!$E$9:$E$21</c:f>
              <c:numCache>
                <c:formatCode>0.0</c:formatCode>
                <c:ptCount val="13"/>
                <c:pt idx="0">
                  <c:v>24.4</c:v>
                </c:pt>
                <c:pt idx="1">
                  <c:v>27</c:v>
                </c:pt>
                <c:pt idx="2">
                  <c:v>29.8</c:v>
                </c:pt>
                <c:pt idx="4">
                  <c:v>38.299999999999997</c:v>
                </c:pt>
                <c:pt idx="5">
                  <c:v>45.2</c:v>
                </c:pt>
                <c:pt idx="6">
                  <c:v>44.9</c:v>
                </c:pt>
                <c:pt idx="7">
                  <c:v>39.4</c:v>
                </c:pt>
                <c:pt idx="8">
                  <c:v>35.4</c:v>
                </c:pt>
                <c:pt idx="9">
                  <c:v>35.4</c:v>
                </c:pt>
                <c:pt idx="10">
                  <c:v>30.7</c:v>
                </c:pt>
                <c:pt idx="11">
                  <c:v>28.5</c:v>
                </c:pt>
                <c:pt idx="12">
                  <c:v>28.352536356781741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'8'!$B$3:$B$21</c15:sqref>
                  </c15:fullRef>
                </c:ext>
              </c:extLst>
              <c:f>'8'!$B$9:$B$21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'8'!$F$3:$F$21</c15:sqref>
                  </c15:fullRef>
                </c:ext>
              </c:extLst>
              <c:f>'8'!$F$9:$F$21</c:f>
              <c:numCache>
                <c:formatCode>0.0</c:formatCode>
                <c:ptCount val="13"/>
                <c:pt idx="0">
                  <c:v>24.8</c:v>
                </c:pt>
                <c:pt idx="1">
                  <c:v>26.3</c:v>
                </c:pt>
                <c:pt idx="2">
                  <c:v>27.3</c:v>
                </c:pt>
                <c:pt idx="4">
                  <c:v>32.1</c:v>
                </c:pt>
                <c:pt idx="5">
                  <c:v>40.4</c:v>
                </c:pt>
                <c:pt idx="6">
                  <c:v>44.3</c:v>
                </c:pt>
                <c:pt idx="7">
                  <c:v>39.5</c:v>
                </c:pt>
                <c:pt idx="8">
                  <c:v>35.6</c:v>
                </c:pt>
                <c:pt idx="9">
                  <c:v>33.5</c:v>
                </c:pt>
                <c:pt idx="10">
                  <c:v>27.1</c:v>
                </c:pt>
                <c:pt idx="11">
                  <c:v>24.2</c:v>
                </c:pt>
                <c:pt idx="12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Servizi-Friuli Venezia Giulia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'8'!$H$3:$H$21</c15:sqref>
                  </c15:fullRef>
                </c:ext>
              </c:extLst>
              <c:f>'8'!$H$9:$H$21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'8'!$I$3:$I$21</c15:sqref>
                  </c15:fullRef>
                </c:ext>
              </c:extLst>
              <c:f>'8'!$I$9:$I$21</c:f>
              <c:numCache>
                <c:formatCode>0.0</c:formatCode>
                <c:ptCount val="13"/>
                <c:pt idx="0">
                  <c:v>24.4</c:v>
                </c:pt>
                <c:pt idx="1">
                  <c:v>28.9</c:v>
                </c:pt>
                <c:pt idx="2">
                  <c:v>31.2</c:v>
                </c:pt>
                <c:pt idx="4">
                  <c:v>33.5</c:v>
                </c:pt>
                <c:pt idx="5">
                  <c:v>38.4</c:v>
                </c:pt>
                <c:pt idx="6">
                  <c:v>45.5</c:v>
                </c:pt>
                <c:pt idx="7">
                  <c:v>54.9</c:v>
                </c:pt>
                <c:pt idx="8">
                  <c:v>60</c:v>
                </c:pt>
                <c:pt idx="9">
                  <c:v>61.1</c:v>
                </c:pt>
                <c:pt idx="10">
                  <c:v>66.099999999999994</c:v>
                </c:pt>
                <c:pt idx="11">
                  <c:v>68.5</c:v>
                </c:pt>
                <c:pt idx="12">
                  <c:v>68.801881244281603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'8'!$H$3:$H$21</c15:sqref>
                  </c15:fullRef>
                </c:ext>
              </c:extLst>
              <c:f>'8'!$H$9:$H$21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1941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'8'!$J$3:$J$21</c15:sqref>
                  </c15:fullRef>
                </c:ext>
              </c:extLst>
              <c:f>'8'!$J$9:$J$21</c:f>
              <c:numCache>
                <c:formatCode>General</c:formatCode>
                <c:ptCount val="13"/>
                <c:pt idx="0">
                  <c:v>19.5</c:v>
                </c:pt>
                <c:pt idx="1">
                  <c:v>22</c:v>
                </c:pt>
                <c:pt idx="2">
                  <c:v>23.3</c:v>
                </c:pt>
                <c:pt idx="4">
                  <c:v>25.7</c:v>
                </c:pt>
                <c:pt idx="5">
                  <c:v>30.6</c:v>
                </c:pt>
                <c:pt idx="6">
                  <c:v>38.4</c:v>
                </c:pt>
                <c:pt idx="7">
                  <c:v>49.4</c:v>
                </c:pt>
                <c:pt idx="8">
                  <c:v>56.7</c:v>
                </c:pt>
                <c:pt idx="9">
                  <c:v>61</c:v>
                </c:pt>
                <c:pt idx="10">
                  <c:v>67.400000000000006</c:v>
                </c:pt>
                <c:pt idx="11">
                  <c:v>72.2</c:v>
                </c:pt>
                <c:pt idx="12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9002425426748668"/>
          <c:w val="0.83700240594925635"/>
          <c:h val="0.65606391171906431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Friuli Venezia Giulia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84.433420963914244</c:v>
                </c:pt>
                <c:pt idx="1">
                  <c:v>66.979692336090025</c:v>
                </c:pt>
                <c:pt idx="2">
                  <c:v>54.654679477205541</c:v>
                </c:pt>
                <c:pt idx="3">
                  <c:v>48.30061135575361</c:v>
                </c:pt>
                <c:pt idx="4">
                  <c:v>27.941380207541371</c:v>
                </c:pt>
                <c:pt idx="5">
                  <c:v>18.30703413085477</c:v>
                </c:pt>
                <c:pt idx="6">
                  <c:v>13.341179444639296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A8-45DF-8B15-002BEDBBFD6D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A8-45DF-8B15-002BEDBBFD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</a:rPr>
                  <a:t>per</a:t>
                </a:r>
                <a:r>
                  <a:rPr lang="en-US" sz="700" baseline="0">
                    <a:solidFill>
                      <a:sysClr val="windowText" lastClr="000000"/>
                    </a:solidFill>
                  </a:rPr>
                  <a:t> 1.000 </a:t>
                </a:r>
                <a:endParaRPr lang="en-US" sz="700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1.6046998439831598E-2"/>
              <c:y val="1.72000689694810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512607724225982"/>
          <c:y val="1.3978734410023565E-2"/>
          <c:w val="0.80966961411430227"/>
          <c:h val="8.4362549571814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0925057059926"/>
          <c:y val="0.17833452636602243"/>
          <c:w val="0.84991383823955513"/>
          <c:h val="0.66777113962153334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Friuli Venezia Giulia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33.461624097458568</c:v>
                </c:pt>
                <c:pt idx="1">
                  <c:v>38.92558154211001</c:v>
                </c:pt>
                <c:pt idx="2">
                  <c:v>46.490739428379314</c:v>
                </c:pt>
                <c:pt idx="3">
                  <c:v>63.341988226751731</c:v>
                </c:pt>
                <c:pt idx="4">
                  <c:v>63.009219598786309</c:v>
                </c:pt>
                <c:pt idx="5">
                  <c:v>64.462173203442589</c:v>
                </c:pt>
                <c:pt idx="6">
                  <c:v>78.213431666509436</c:v>
                </c:pt>
                <c:pt idx="7">
                  <c:v>81.015563593262286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91-4AD4-94A4-B9B6C550F1D3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91-4AD4-94A4-B9B6C550F1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>
                    <a:solidFill>
                      <a:sysClr val="windowText" lastClr="000000"/>
                    </a:solidFill>
                  </a:rPr>
                  <a:t>per</a:t>
                </a:r>
                <a:r>
                  <a:rPr lang="en-US" sz="700" baseline="0">
                    <a:solidFill>
                      <a:sysClr val="windowText" lastClr="000000"/>
                    </a:solidFill>
                  </a:rPr>
                  <a:t> 1.000 </a:t>
                </a:r>
                <a:endParaRPr lang="en-US" sz="700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1.5996876423504915E-2"/>
              <c:y val="5.5253750215529624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184307897060386"/>
          <c:y val="2.3983863016548549E-3"/>
          <c:w val="0.77752241673506695"/>
          <c:h val="0.102167728746715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307927640510453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Friuli Venezia Giulia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tecnologia</c:v>
                  </c:pt>
                  <c:pt idx="1">
                    <c:v>Bassa 
tecnologia</c:v>
                  </c:pt>
                  <c:pt idx="2">
                    <c:v>-</c:v>
                  </c:pt>
                  <c:pt idx="3">
                    <c:v>Intensivi in conoscenza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Altra 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8.6224018338303683</c:v>
                </c:pt>
                <c:pt idx="1">
                  <c:v>18.71688124283974</c:v>
                </c:pt>
                <c:pt idx="2">
                  <c:v>9.5818159016842408</c:v>
                </c:pt>
                <c:pt idx="3">
                  <c:v>23.703496505041834</c:v>
                </c:pt>
                <c:pt idx="4">
                  <c:v>39.375404516603815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tecnologia</c:v>
                  </c:pt>
                  <c:pt idx="1">
                    <c:v>Bassa 
tecnologia</c:v>
                  </c:pt>
                  <c:pt idx="2">
                    <c:v>-</c:v>
                  </c:pt>
                  <c:pt idx="3">
                    <c:v>Intensivi in conoscenza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Altra 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8.6022227350599287</c:v>
                </c:pt>
                <c:pt idx="1">
                  <c:v>21.245337938226726</c:v>
                </c:pt>
                <c:pt idx="2">
                  <c:v>9.1164521784491477</c:v>
                </c:pt>
                <c:pt idx="3">
                  <c:v>21.540639948480418</c:v>
                </c:pt>
                <c:pt idx="4">
                  <c:v>39.49534666319299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294220430107527"/>
          <c:y val="4.7680092592592593E-2"/>
          <c:w val="0.70560215053763442"/>
          <c:h val="8.80143518518518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490118713279004"/>
          <c:y val="0.13500487396678582"/>
          <c:w val="0.67946009778570637"/>
          <c:h val="0.7618339468448297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Friuli Venezia Giulia</c:v>
                  </c:pt>
                  <c:pt idx="3">
                    <c:v>Italia</c:v>
                  </c:pt>
                  <c:pt idx="4">
                    <c:v>Friuli Venezia Giulia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73.997170300004896</c:v>
                </c:pt>
                <c:pt idx="3">
                  <c:v>26.799949386308995</c:v>
                </c:pt>
                <c:pt idx="4">
                  <c:v>42.325581395348841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91-473B-993A-B037801D112A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Friuli Venezia Giulia</c:v>
                  </c:pt>
                  <c:pt idx="3">
                    <c:v>Italia</c:v>
                  </c:pt>
                  <c:pt idx="4">
                    <c:v>Friuli Venezia Giulia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16.365871447090022</c:v>
                </c:pt>
                <c:pt idx="3">
                  <c:v>18.575224598253829</c:v>
                </c:pt>
                <c:pt idx="4">
                  <c:v>23.720930232558139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91-473B-993A-B037801D112A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Friuli Venezia Giulia</c:v>
                  </c:pt>
                  <c:pt idx="3">
                    <c:v>Italia</c:v>
                  </c:pt>
                  <c:pt idx="4">
                    <c:v>Friuli Venezia Giulia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8.5435635492719157</c:v>
                </c:pt>
                <c:pt idx="3">
                  <c:v>19.815260027837532</c:v>
                </c:pt>
                <c:pt idx="4">
                  <c:v>22.790697674418606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91-473B-993A-B037801D112A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Friuli Venezia Giulia</c:v>
                  </c:pt>
                  <c:pt idx="3">
                    <c:v>Italia</c:v>
                  </c:pt>
                  <c:pt idx="4">
                    <c:v>Friuli Venezia Giulia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1.0933947036331664</c:v>
                </c:pt>
                <c:pt idx="3">
                  <c:v>19.865873718840945</c:v>
                </c:pt>
                <c:pt idx="4">
                  <c:v>9.7674418604651159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91-473B-993A-B037801D112A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Friuli Venezia Giulia</c:v>
                  </c:pt>
                  <c:pt idx="3">
                    <c:v>Italia</c:v>
                  </c:pt>
                  <c:pt idx="4">
                    <c:v>Friuli Venezia Giulia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0</c:v>
                </c:pt>
                <c:pt idx="3">
                  <c:v>14.943692268758699</c:v>
                </c:pt>
                <c:pt idx="4">
                  <c:v>1.3953488372093024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91-473B-993A-B037801D11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947904291474317"/>
          <c:y val="1.1947887973445847E-2"/>
          <c:w val="0.5169194013294901"/>
          <c:h val="7.82968268028113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4555774966744056"/>
          <c:w val="0.86938758571614716"/>
          <c:h val="0.7344296089431633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Trieste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'12'!$I$2:$U$2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  <c:extLst/>
            </c:numRef>
          </c:cat>
          <c:val>
            <c:numRef>
              <c:f>'12'!$I$3:$U$3</c:f>
              <c:numCache>
                <c:formatCode>#,##0.00</c:formatCode>
                <c:ptCount val="13"/>
                <c:pt idx="0">
                  <c:v>100</c:v>
                </c:pt>
                <c:pt idx="1">
                  <c:v>104.42982492757496</c:v>
                </c:pt>
                <c:pt idx="2">
                  <c:v>103.65214269613205</c:v>
                </c:pt>
                <c:pt idx="4">
                  <c:v>113.76034196311541</c:v>
                </c:pt>
                <c:pt idx="5">
                  <c:v>113.84424648728074</c:v>
                </c:pt>
                <c:pt idx="6">
                  <c:v>113.49193097287504</c:v>
                </c:pt>
                <c:pt idx="7">
                  <c:v>105.35611417694254</c:v>
                </c:pt>
                <c:pt idx="8">
                  <c:v>96.469331017958069</c:v>
                </c:pt>
                <c:pt idx="9">
                  <c:v>84.371347470362338</c:v>
                </c:pt>
                <c:pt idx="10">
                  <c:v>83.077308398731006</c:v>
                </c:pt>
                <c:pt idx="11">
                  <c:v>82.814326264818831</c:v>
                </c:pt>
                <c:pt idx="12">
                  <c:v>82.814326264818831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0-8D13-455E-9719-535FB8BC2DE0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'12'!$I$2:$U$2</c:f>
              <c:numCache>
                <c:formatCode>General</c:formatCode>
                <c:ptCount val="13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4">
                  <c:v>1951</c:v>
                </c:pt>
                <c:pt idx="5">
                  <c:v>1961</c:v>
                </c:pt>
                <c:pt idx="6">
                  <c:v>1971</c:v>
                </c:pt>
                <c:pt idx="7">
                  <c:v>1981</c:v>
                </c:pt>
                <c:pt idx="8">
                  <c:v>1991</c:v>
                </c:pt>
                <c:pt idx="9">
                  <c:v>2001</c:v>
                </c:pt>
                <c:pt idx="10">
                  <c:v>2011</c:v>
                </c:pt>
                <c:pt idx="11">
                  <c:v>2021</c:v>
                </c:pt>
                <c:pt idx="12">
                  <c:v>2024</c:v>
                </c:pt>
              </c:numCache>
              <c:extLst/>
            </c:numRef>
          </c:cat>
          <c:val>
            <c:numRef>
              <c:f>'12'!$I$4:$U$4</c:f>
              <c:numCache>
                <c:formatCode>#,##0.00</c:formatCode>
                <c:ptCount val="13"/>
                <c:pt idx="0">
                  <c:v>100</c:v>
                </c:pt>
                <c:pt idx="1">
                  <c:v>98.560803981566195</c:v>
                </c:pt>
                <c:pt idx="2">
                  <c:v>91.591891595406253</c:v>
                </c:pt>
                <c:pt idx="4">
                  <c:v>101.56263479482431</c:v>
                </c:pt>
                <c:pt idx="5">
                  <c:v>99.216978529747252</c:v>
                </c:pt>
                <c:pt idx="6">
                  <c:v>100.29033141021613</c:v>
                </c:pt>
                <c:pt idx="7">
                  <c:v>103.47929072228193</c:v>
                </c:pt>
                <c:pt idx="8">
                  <c:v>102.9458094186236</c:v>
                </c:pt>
                <c:pt idx="9">
                  <c:v>108.35855249136866</c:v>
                </c:pt>
                <c:pt idx="10">
                  <c:v>106.13251779549037</c:v>
                </c:pt>
                <c:pt idx="11">
                  <c:v>105.98546524018585</c:v>
                </c:pt>
                <c:pt idx="12">
                  <c:v>105.98546524018585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01-8D13-455E-9719-535FB8BC2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  <c:max val="130"/>
          <c:min val="7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1921=100</a:t>
                </a:r>
              </a:p>
            </c:rich>
          </c:tx>
          <c:layout>
            <c:manualLayout>
              <c:xMode val="edge"/>
              <c:yMode val="edge"/>
              <c:x val="0"/>
              <c:y val="3.261219413654020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midCat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015301472732576"/>
          <c:y val="1.8249869868050338E-2"/>
          <c:w val="0.73243321761823865"/>
          <c:h val="9.15988976388616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>
                <a:solidFill>
                  <a:sysClr val="windowText" lastClr="000000"/>
                </a:solidFill>
              </a:rPr>
              <a:t>65 anni e più</a:t>
            </a:r>
          </a:p>
        </c:rich>
      </c:tx>
      <c:layout>
        <c:manualLayout>
          <c:xMode val="edge"/>
          <c:yMode val="edge"/>
          <c:x val="0.33568224377162698"/>
          <c:y val="1.04261781173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8754769055929868"/>
          <c:y val="0.13110788335924028"/>
          <c:w val="0.75840767973856205"/>
          <c:h val="0.68139913031962818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866-463B-89C5-BDD3FD3DD591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866-463B-89C5-BDD3FD3DD591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866-463B-89C5-BDD3FD3DD591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866-463B-89C5-BDD3FD3DD591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Trieste</c:v>
                  </c:pt>
                  <c:pt idx="1">
                    <c:v>Altri comuni</c:v>
                  </c:pt>
                  <c:pt idx="2">
                    <c:v>Trieste</c:v>
                  </c:pt>
                  <c:pt idx="3">
                    <c:v>Altri comuni</c:v>
                  </c:pt>
                </c:lvl>
                <c:lvl>
                  <c:pt idx="0">
                    <c:v>1921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4.827889631476399</c:v>
                </c:pt>
                <c:pt idx="1">
                  <c:v>6.1736422184779229</c:v>
                </c:pt>
                <c:pt idx="2">
                  <c:v>27.0384297437345</c:v>
                </c:pt>
                <c:pt idx="3">
                  <c:v>27.608815393769802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866-463B-89C5-BDD3FD3DD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Trieste</c:v>
                  </c:pt>
                  <c:pt idx="1">
                    <c:v>Altri comuni</c:v>
                  </c:pt>
                  <c:pt idx="2">
                    <c:v>Trieste</c:v>
                  </c:pt>
                  <c:pt idx="3">
                    <c:v>Altri comuni</c:v>
                  </c:pt>
                  <c:pt idx="4">
                    <c:v>Trieste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#,##0.00</c:formatCode>
                <c:ptCount val="6"/>
                <c:pt idx="0">
                  <c:v>8.3230254763400549</c:v>
                </c:pt>
                <c:pt idx="1">
                  <c:v>2.8501402915791414</c:v>
                </c:pt>
                <c:pt idx="2">
                  <c:v>23.315420151655957</c:v>
                </c:pt>
                <c:pt idx="3">
                  <c:v>19.375315221320541</c:v>
                </c:pt>
                <c:pt idx="4">
                  <c:v>39.334621209283412</c:v>
                </c:pt>
                <c:pt idx="5">
                  <c:v>41.998015061177355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DA-4D46-9481-D3FE45006F84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Trieste</c:v>
                  </c:pt>
                  <c:pt idx="1">
                    <c:v>Altri comuni</c:v>
                  </c:pt>
                  <c:pt idx="2">
                    <c:v>Trieste</c:v>
                  </c:pt>
                  <c:pt idx="3">
                    <c:v>Altri comuni</c:v>
                  </c:pt>
                  <c:pt idx="4">
                    <c:v>Trieste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#,##0.00</c:formatCode>
                <c:ptCount val="6"/>
                <c:pt idx="0">
                  <c:v>2.0630021422133082</c:v>
                </c:pt>
                <c:pt idx="1">
                  <c:v>7.423448586239014E-3</c:v>
                </c:pt>
                <c:pt idx="2">
                  <c:v>5.8408645018205005</c:v>
                </c:pt>
                <c:pt idx="3">
                  <c:v>3.0385711842797369</c:v>
                </c:pt>
                <c:pt idx="4">
                  <c:v>22.830722798079957</c:v>
                </c:pt>
                <c:pt idx="5">
                  <c:v>15.733471217852912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FDA-4D46-9481-D3FE45006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7111049486652312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6E-489C-866C-2D82F65F19D2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Trieste</c:v>
                  </c:pt>
                  <c:pt idx="1">
                    <c:v>Altri comuni</c:v>
                  </c:pt>
                  <c:pt idx="3">
                    <c:v>Trieste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1.3</c:v>
                </c:pt>
                <c:pt idx="1">
                  <c:v>36.1</c:v>
                </c:pt>
                <c:pt idx="3">
                  <c:v>0.3507260437840381</c:v>
                </c:pt>
                <c:pt idx="4">
                  <c:v>3.3074651935145991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6E-489C-866C-2D82F65F19D2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36E-489C-866C-2D82F65F19D2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336E-489C-866C-2D82F65F19D2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Trieste</c:v>
                  </c:pt>
                  <c:pt idx="1">
                    <c:v>Altri comuni</c:v>
                  </c:pt>
                  <c:pt idx="3">
                    <c:v>Trieste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33</c:v>
                </c:pt>
                <c:pt idx="1">
                  <c:v>39.799999999999997</c:v>
                </c:pt>
                <c:pt idx="3">
                  <c:v>17.008099032249135</c:v>
                </c:pt>
                <c:pt idx="4">
                  <c:v>30.074999974201496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36E-489C-866C-2D82F65F19D2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070C0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070C0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336E-489C-866C-2D82F65F19D2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Trieste</c:v>
                  </c:pt>
                  <c:pt idx="1">
                    <c:v>Altri comuni</c:v>
                  </c:pt>
                  <c:pt idx="3">
                    <c:v>Trieste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65.7</c:v>
                </c:pt>
                <c:pt idx="1">
                  <c:v>24.1</c:v>
                </c:pt>
                <c:pt idx="3">
                  <c:v>82.64117492396683</c:v>
                </c:pt>
                <c:pt idx="4">
                  <c:v>66.617534832283908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36E-489C-866C-2D82F65F1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8691421262401288"/>
          <c:y val="3.8906740949344867E-3"/>
          <c:w val="0.50591083900576694"/>
          <c:h val="8.73962258599709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Trieste</c:v>
                  </c:pt>
                  <c:pt idx="1">
                    <c:v>Altri comuni</c:v>
                  </c:pt>
                  <c:pt idx="3">
                    <c:v>Trieste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55.97643715045384</c:v>
                </c:pt>
                <c:pt idx="1">
                  <c:v>57.617581350982739</c:v>
                </c:pt>
                <c:pt idx="3">
                  <c:v>68.519891888328559</c:v>
                </c:pt>
                <c:pt idx="4">
                  <c:v>69.323651033129892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70-4CFD-A817-DE2D08A3E4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Trieste</c:v>
                  </c:pt>
                  <c:pt idx="1">
                    <c:v>Altri comuni</c:v>
                  </c:pt>
                  <c:pt idx="3">
                    <c:v>Trieste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86.146117745367619</c:v>
                </c:pt>
                <c:pt idx="1">
                  <c:v>85.753806332018399</c:v>
                </c:pt>
                <c:pt idx="3">
                  <c:v>72.247254981699882</c:v>
                </c:pt>
                <c:pt idx="4">
                  <c:v>74.686968743296759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70-4CFD-A817-DE2D08A3E4F3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Trieste</c:v>
                  </c:pt>
                  <c:pt idx="1">
                    <c:v>Altri comuni</c:v>
                  </c:pt>
                  <c:pt idx="3">
                    <c:v>Trieste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29.028926516407317</c:v>
                </c:pt>
                <c:pt idx="1">
                  <c:v>30.20259145250197</c:v>
                </c:pt>
                <c:pt idx="3">
                  <c:v>64.69330839498339</c:v>
                </c:pt>
                <c:pt idx="4">
                  <c:v>63.76581281082354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70-4CFD-A817-DE2D08A3E4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App_1!$B$3:$B$14</c:f>
              <c:numCache>
                <c:formatCode>0</c:formatCode>
                <c:ptCount val="12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1951</c:v>
                </c:pt>
                <c:pt idx="4">
                  <c:v>1961</c:v>
                </c:pt>
                <c:pt idx="5">
                  <c:v>1971</c:v>
                </c:pt>
                <c:pt idx="6">
                  <c:v>1981</c:v>
                </c:pt>
                <c:pt idx="7">
                  <c:v>1991</c:v>
                </c:pt>
                <c:pt idx="8">
                  <c:v>2001</c:v>
                </c:pt>
                <c:pt idx="9">
                  <c:v>2011</c:v>
                </c:pt>
                <c:pt idx="10">
                  <c:v>2021</c:v>
                </c:pt>
                <c:pt idx="11">
                  <c:v>2024</c:v>
                </c:pt>
              </c:numCache>
            </c:numRef>
          </c:cat>
          <c:val>
            <c:numRef>
              <c:f>App_1!$C$3:$C$14</c:f>
              <c:numCache>
                <c:formatCode>#,##0</c:formatCode>
                <c:ptCount val="12"/>
                <c:pt idx="0">
                  <c:v>367863</c:v>
                </c:pt>
                <c:pt idx="1">
                  <c:v>337848</c:v>
                </c:pt>
                <c:pt idx="2">
                  <c:v>322534</c:v>
                </c:pt>
                <c:pt idx="3">
                  <c:v>259970</c:v>
                </c:pt>
                <c:pt idx="4">
                  <c:v>211136</c:v>
                </c:pt>
                <c:pt idx="5">
                  <c:v>241219</c:v>
                </c:pt>
                <c:pt idx="6">
                  <c:v>215175</c:v>
                </c:pt>
                <c:pt idx="7">
                  <c:v>141325</c:v>
                </c:pt>
                <c:pt idx="8">
                  <c:v>135374</c:v>
                </c:pt>
                <c:pt idx="9">
                  <c:v>153943</c:v>
                </c:pt>
                <c:pt idx="10">
                  <c:v>137906</c:v>
                </c:pt>
                <c:pt idx="11">
                  <c:v>129842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28-43BE-8BC8-4B88312EC496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App_1!$B$3:$B$14</c:f>
              <c:numCache>
                <c:formatCode>0</c:formatCode>
                <c:ptCount val="12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1951</c:v>
                </c:pt>
                <c:pt idx="4">
                  <c:v>1961</c:v>
                </c:pt>
                <c:pt idx="5">
                  <c:v>1971</c:v>
                </c:pt>
                <c:pt idx="6">
                  <c:v>1981</c:v>
                </c:pt>
                <c:pt idx="7">
                  <c:v>1991</c:v>
                </c:pt>
                <c:pt idx="8">
                  <c:v>2001</c:v>
                </c:pt>
                <c:pt idx="9">
                  <c:v>2011</c:v>
                </c:pt>
                <c:pt idx="10">
                  <c:v>2021</c:v>
                </c:pt>
                <c:pt idx="11">
                  <c:v>2024</c:v>
                </c:pt>
              </c:numCache>
            </c:numRef>
          </c:cat>
          <c:val>
            <c:numRef>
              <c:f>App_1!$D$3:$D$14</c:f>
              <c:numCache>
                <c:formatCode>#,##0</c:formatCode>
                <c:ptCount val="12"/>
                <c:pt idx="0">
                  <c:v>737310</c:v>
                </c:pt>
                <c:pt idx="1">
                  <c:v>751902</c:v>
                </c:pt>
                <c:pt idx="2">
                  <c:v>699426</c:v>
                </c:pt>
                <c:pt idx="3">
                  <c:v>853298</c:v>
                </c:pt>
                <c:pt idx="4">
                  <c:v>855313</c:v>
                </c:pt>
                <c:pt idx="5">
                  <c:v>800071</c:v>
                </c:pt>
                <c:pt idx="6">
                  <c:v>808699</c:v>
                </c:pt>
                <c:pt idx="7">
                  <c:v>823927</c:v>
                </c:pt>
                <c:pt idx="8">
                  <c:v>794550</c:v>
                </c:pt>
                <c:pt idx="9">
                  <c:v>772558</c:v>
                </c:pt>
                <c:pt idx="10">
                  <c:v>737064</c:v>
                </c:pt>
                <c:pt idx="11">
                  <c:v>735122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28-43BE-8BC8-4B88312EC496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App_1!$B$3:$B$14</c:f>
              <c:numCache>
                <c:formatCode>0</c:formatCode>
                <c:ptCount val="12"/>
                <c:pt idx="0">
                  <c:v>1921</c:v>
                </c:pt>
                <c:pt idx="1">
                  <c:v>1931</c:v>
                </c:pt>
                <c:pt idx="2">
                  <c:v>1936</c:v>
                </c:pt>
                <c:pt idx="3">
                  <c:v>1951</c:v>
                </c:pt>
                <c:pt idx="4">
                  <c:v>1961</c:v>
                </c:pt>
                <c:pt idx="5">
                  <c:v>1971</c:v>
                </c:pt>
                <c:pt idx="6">
                  <c:v>1981</c:v>
                </c:pt>
                <c:pt idx="7">
                  <c:v>1991</c:v>
                </c:pt>
                <c:pt idx="8">
                  <c:v>2001</c:v>
                </c:pt>
                <c:pt idx="9">
                  <c:v>2011</c:v>
                </c:pt>
                <c:pt idx="10">
                  <c:v>2021</c:v>
                </c:pt>
                <c:pt idx="11">
                  <c:v>2024</c:v>
                </c:pt>
              </c:numCache>
            </c:numRef>
          </c:cat>
          <c:val>
            <c:numRef>
              <c:f>App_1!$E$3:$E$14</c:f>
              <c:numCache>
                <c:formatCode>#,##0</c:formatCode>
                <c:ptCount val="12"/>
                <c:pt idx="0">
                  <c:v>73312</c:v>
                </c:pt>
                <c:pt idx="1">
                  <c:v>85834</c:v>
                </c:pt>
                <c:pt idx="2">
                  <c:v>86328</c:v>
                </c:pt>
                <c:pt idx="3">
                  <c:v>112853</c:v>
                </c:pt>
                <c:pt idx="4">
                  <c:v>137849</c:v>
                </c:pt>
                <c:pt idx="5">
                  <c:v>172242</c:v>
                </c:pt>
                <c:pt idx="6">
                  <c:v>210110</c:v>
                </c:pt>
                <c:pt idx="7">
                  <c:v>232414</c:v>
                </c:pt>
                <c:pt idx="8">
                  <c:v>253840</c:v>
                </c:pt>
                <c:pt idx="9">
                  <c:v>292484</c:v>
                </c:pt>
                <c:pt idx="10">
                  <c:v>319677</c:v>
                </c:pt>
                <c:pt idx="11">
                  <c:v>328320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28-43BE-8BC8-4B88312EC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50656167979004"/>
          <c:y val="0.88245584587552917"/>
          <c:w val="0.26043132108486439"/>
          <c:h val="8.2015703388724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-2.993341129430211</c:v>
                </c:pt>
                <c:pt idx="1">
                  <c:v>-3.7909816780812107</c:v>
                </c:pt>
                <c:pt idx="2">
                  <c:v>-4.207519114485601</c:v>
                </c:pt>
                <c:pt idx="3">
                  <c:v>-3.8377091586680296</c:v>
                </c:pt>
                <c:pt idx="4">
                  <c:v>-4.017008475595734</c:v>
                </c:pt>
                <c:pt idx="5">
                  <c:v>-4.3125127354889079</c:v>
                </c:pt>
                <c:pt idx="6">
                  <c:v>-3.4447400487242414</c:v>
                </c:pt>
                <c:pt idx="7">
                  <c:v>-3.5242831505287735</c:v>
                </c:pt>
                <c:pt idx="8">
                  <c:v>-4.0973699220690376</c:v>
                </c:pt>
                <c:pt idx="9">
                  <c:v>-3.3644604367178159</c:v>
                </c:pt>
                <c:pt idx="10">
                  <c:v>-2.8127324610324727</c:v>
                </c:pt>
                <c:pt idx="11">
                  <c:v>-2.2134586600915402</c:v>
                </c:pt>
                <c:pt idx="12">
                  <c:v>-1.929902232362422</c:v>
                </c:pt>
                <c:pt idx="13">
                  <c:v>-1.5618108003492694</c:v>
                </c:pt>
                <c:pt idx="14">
                  <c:v>-1.1753884477556489</c:v>
                </c:pt>
                <c:pt idx="15">
                  <c:v>-0.72889959647424385</c:v>
                </c:pt>
                <c:pt idx="16">
                  <c:v>-0.33814001713613734</c:v>
                </c:pt>
                <c:pt idx="17">
                  <c:v>-0.12209702458061882</c:v>
                </c:pt>
                <c:pt idx="18">
                  <c:v>-2.4959512397512561E-2</c:v>
                </c:pt>
                <c:pt idx="19">
                  <c:v>-3.1915442082065242E-3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7B-4985-9803-9F3037587B9B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2.8630606581618832</c:v>
                </c:pt>
                <c:pt idx="1">
                  <c:v>3.6585735106740787</c:v>
                </c:pt>
                <c:pt idx="2">
                  <c:v>4.0620174323781342</c:v>
                </c:pt>
                <c:pt idx="3">
                  <c:v>3.6939260003649816</c:v>
                </c:pt>
                <c:pt idx="4">
                  <c:v>3.7206040365669133</c:v>
                </c:pt>
                <c:pt idx="5">
                  <c:v>4.2730685224541505</c:v>
                </c:pt>
                <c:pt idx="6">
                  <c:v>3.6030079076645345</c:v>
                </c:pt>
                <c:pt idx="7">
                  <c:v>3.5778847263332674</c:v>
                </c:pt>
                <c:pt idx="8">
                  <c:v>4.2040820668767633</c:v>
                </c:pt>
                <c:pt idx="9">
                  <c:v>3.7111930728760476</c:v>
                </c:pt>
                <c:pt idx="10">
                  <c:v>3.2090567841182214</c:v>
                </c:pt>
                <c:pt idx="11">
                  <c:v>2.8091317444898807</c:v>
                </c:pt>
                <c:pt idx="12">
                  <c:v>2.5672290604012016</c:v>
                </c:pt>
                <c:pt idx="13">
                  <c:v>2.1470909074542197</c:v>
                </c:pt>
                <c:pt idx="14">
                  <c:v>1.6182765824944618</c:v>
                </c:pt>
                <c:pt idx="15">
                  <c:v>1.023421842764892</c:v>
                </c:pt>
                <c:pt idx="16">
                  <c:v>0.49869924114898867</c:v>
                </c:pt>
                <c:pt idx="17">
                  <c:v>0.20794138033468659</c:v>
                </c:pt>
                <c:pt idx="18">
                  <c:v>4.4845287848645519E-2</c:v>
                </c:pt>
                <c:pt idx="19">
                  <c:v>6.3830884164130484E-3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7B-4985-9803-9F3037587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5"/>
          <c:min val="-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 w="9525"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-2.2337404698926404</c:v>
                </c:pt>
                <c:pt idx="1">
                  <c:v>-3.1581446761060112</c:v>
                </c:pt>
                <c:pt idx="2">
                  <c:v>-3.5258966080597478</c:v>
                </c:pt>
                <c:pt idx="3">
                  <c:v>-3.7110691872828174</c:v>
                </c:pt>
                <c:pt idx="4">
                  <c:v>-3.403852886261086</c:v>
                </c:pt>
                <c:pt idx="5">
                  <c:v>-3.1889392407032831</c:v>
                </c:pt>
                <c:pt idx="6">
                  <c:v>-3.5713591100046678</c:v>
                </c:pt>
                <c:pt idx="7">
                  <c:v>-3.4437237435817645</c:v>
                </c:pt>
                <c:pt idx="8">
                  <c:v>-3.6677947201908614</c:v>
                </c:pt>
                <c:pt idx="9">
                  <c:v>-3.0552259996888127</c:v>
                </c:pt>
                <c:pt idx="10">
                  <c:v>-3.0500395467040091</c:v>
                </c:pt>
                <c:pt idx="11">
                  <c:v>-3.0903966339920128</c:v>
                </c:pt>
                <c:pt idx="12">
                  <c:v>-2.2279867486126239</c:v>
                </c:pt>
                <c:pt idx="13">
                  <c:v>-2.412997251179918</c:v>
                </c:pt>
                <c:pt idx="14">
                  <c:v>-2.1012428037964836</c:v>
                </c:pt>
                <c:pt idx="15">
                  <c:v>-1.183402702142005</c:v>
                </c:pt>
                <c:pt idx="16">
                  <c:v>-0.55025024635651676</c:v>
                </c:pt>
                <c:pt idx="17">
                  <c:v>-0.19084526217519837</c:v>
                </c:pt>
                <c:pt idx="18">
                  <c:v>-4.554354027280743E-2</c:v>
                </c:pt>
                <c:pt idx="19">
                  <c:v>-6.5641045588921733E-3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EE-4ABB-A39C-778C507B2FA1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2.1195574658990717</c:v>
                </c:pt>
                <c:pt idx="1">
                  <c:v>3.0172190239095484</c:v>
                </c:pt>
                <c:pt idx="2">
                  <c:v>3.3828639593382084</c:v>
                </c:pt>
                <c:pt idx="3">
                  <c:v>3.5607430890513978</c:v>
                </c:pt>
                <c:pt idx="4">
                  <c:v>3.15320133810487</c:v>
                </c:pt>
                <c:pt idx="5">
                  <c:v>3.1130063274726414</c:v>
                </c:pt>
                <c:pt idx="6">
                  <c:v>3.5060422177272965</c:v>
                </c:pt>
                <c:pt idx="7">
                  <c:v>3.3697357502204244</c:v>
                </c:pt>
                <c:pt idx="8">
                  <c:v>3.5606620507235101</c:v>
                </c:pt>
                <c:pt idx="9">
                  <c:v>3.1301864529848036</c:v>
                </c:pt>
                <c:pt idx="10">
                  <c:v>3.2506904465536022</c:v>
                </c:pt>
                <c:pt idx="11">
                  <c:v>3.7075845391836522</c:v>
                </c:pt>
                <c:pt idx="12">
                  <c:v>2.7733746952958871</c:v>
                </c:pt>
                <c:pt idx="13">
                  <c:v>3.1730557284373218</c:v>
                </c:pt>
                <c:pt idx="14">
                  <c:v>3.1080629894715006</c:v>
                </c:pt>
                <c:pt idx="15">
                  <c:v>2.2362526580571549</c:v>
                </c:pt>
                <c:pt idx="16">
                  <c:v>1.2742466677039572</c:v>
                </c:pt>
                <c:pt idx="17">
                  <c:v>0.55397800943934439</c:v>
                </c:pt>
                <c:pt idx="18">
                  <c:v>0.16134731082412737</c:v>
                </c:pt>
                <c:pt idx="19">
                  <c:v>2.9173798039520773E-2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EE-4ABB-A39C-778C507B2F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5"/>
          <c:min val="-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-1.5695341595127397</c:v>
                </c:pt>
                <c:pt idx="1">
                  <c:v>-1.8379530773897916</c:v>
                </c:pt>
                <c:pt idx="2">
                  <c:v>-2.1885820978073953</c:v>
                </c:pt>
                <c:pt idx="3">
                  <c:v>-2.3928922201253013</c:v>
                </c:pt>
                <c:pt idx="4">
                  <c:v>-2.5206069971607765</c:v>
                </c:pt>
                <c:pt idx="5">
                  <c:v>-2.595861504889029</c:v>
                </c:pt>
                <c:pt idx="6">
                  <c:v>-2.618823348004331</c:v>
                </c:pt>
                <c:pt idx="7">
                  <c:v>-2.6426232145909943</c:v>
                </c:pt>
                <c:pt idx="8">
                  <c:v>-2.9054273752099249</c:v>
                </c:pt>
                <c:pt idx="9">
                  <c:v>-3.4841663845320978</c:v>
                </c:pt>
                <c:pt idx="10">
                  <c:v>-4.0913981918805584</c:v>
                </c:pt>
                <c:pt idx="11">
                  <c:v>-4.2046151628614812</c:v>
                </c:pt>
                <c:pt idx="12">
                  <c:v>-3.8709142165653776</c:v>
                </c:pt>
                <c:pt idx="13">
                  <c:v>-3.129850060840504</c:v>
                </c:pt>
                <c:pt idx="14">
                  <c:v>-2.7305318767368036</c:v>
                </c:pt>
                <c:pt idx="15">
                  <c:v>-2.5890735147710018</c:v>
                </c:pt>
                <c:pt idx="16">
                  <c:v>-1.9421193948800117</c:v>
                </c:pt>
                <c:pt idx="17">
                  <c:v>-1.1624223571253784</c:v>
                </c:pt>
                <c:pt idx="18">
                  <c:v>-0.39747453246670533</c:v>
                </c:pt>
                <c:pt idx="19">
                  <c:v>-7.9947439167876208E-2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4E-4EF9-8B2B-DBEB68A2BFC5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1.5027436888452372</c:v>
                </c:pt>
                <c:pt idx="1">
                  <c:v>1.7443458556387248</c:v>
                </c:pt>
                <c:pt idx="2">
                  <c:v>2.0379054776566181</c:v>
                </c:pt>
                <c:pt idx="3">
                  <c:v>2.2231924671746208</c:v>
                </c:pt>
                <c:pt idx="4">
                  <c:v>2.2376902732291728</c:v>
                </c:pt>
                <c:pt idx="5">
                  <c:v>2.2412937741560266</c:v>
                </c:pt>
                <c:pt idx="6">
                  <c:v>2.3900429403226724</c:v>
                </c:pt>
                <c:pt idx="7">
                  <c:v>2.5636814035887516</c:v>
                </c:pt>
                <c:pt idx="8">
                  <c:v>2.7938026488245882</c:v>
                </c:pt>
                <c:pt idx="9">
                  <c:v>3.4092470861923903</c:v>
                </c:pt>
                <c:pt idx="10">
                  <c:v>4.1715132357427063</c:v>
                </c:pt>
                <c:pt idx="11">
                  <c:v>4.2621873753440083</c:v>
                </c:pt>
                <c:pt idx="12">
                  <c:v>3.984969211017662</c:v>
                </c:pt>
                <c:pt idx="13">
                  <c:v>3.3953358965677909</c:v>
                </c:pt>
                <c:pt idx="14">
                  <c:v>3.1658012677619074</c:v>
                </c:pt>
                <c:pt idx="15">
                  <c:v>3.1125867773304594</c:v>
                </c:pt>
                <c:pt idx="16">
                  <c:v>2.624857116998133</c:v>
                </c:pt>
                <c:pt idx="17">
                  <c:v>1.9136265968537247</c:v>
                </c:pt>
                <c:pt idx="18">
                  <c:v>0.93188210015386108</c:v>
                </c:pt>
                <c:pt idx="19">
                  <c:v>0.33847768008286377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4E-4EF9-8B2B-DBEB68A2BF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5"/>
          <c:min val="-5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67.8</c:v>
                </c:pt>
                <c:pt idx="1">
                  <c:v>67.5</c:v>
                </c:pt>
                <c:pt idx="2">
                  <c:v>66.400000000000006</c:v>
                </c:pt>
                <c:pt idx="3">
                  <c:v>67.7</c:v>
                </c:pt>
                <c:pt idx="4">
                  <c:v>68.099999999999994</c:v>
                </c:pt>
                <c:pt idx="5">
                  <c:v>68.346999999999994</c:v>
                </c:pt>
                <c:pt idx="6">
                  <c:v>68.793999999999997</c:v>
                </c:pt>
                <c:pt idx="7">
                  <c:v>69.2</c:v>
                </c:pt>
                <c:pt idx="8">
                  <c:v>69.944999999999993</c:v>
                </c:pt>
                <c:pt idx="9">
                  <c:v>70.037999999999997</c:v>
                </c:pt>
                <c:pt idx="10">
                  <c:v>70.569000000000003</c:v>
                </c:pt>
                <c:pt idx="11">
                  <c:v>70.8</c:v>
                </c:pt>
                <c:pt idx="12">
                  <c:v>71.088999999999999</c:v>
                </c:pt>
                <c:pt idx="13">
                  <c:v>71.7</c:v>
                </c:pt>
                <c:pt idx="14">
                  <c:v>71.869</c:v>
                </c:pt>
                <c:pt idx="15">
                  <c:v>72.5</c:v>
                </c:pt>
                <c:pt idx="16">
                  <c:v>72.5</c:v>
                </c:pt>
                <c:pt idx="17">
                  <c:v>73.021000000000001</c:v>
                </c:pt>
                <c:pt idx="18">
                  <c:v>73.042000000000002</c:v>
                </c:pt>
                <c:pt idx="19">
                  <c:v>73.3</c:v>
                </c:pt>
                <c:pt idx="20">
                  <c:v>73.820999999999998</c:v>
                </c:pt>
                <c:pt idx="21">
                  <c:v>74.2</c:v>
                </c:pt>
                <c:pt idx="22">
                  <c:v>74.5</c:v>
                </c:pt>
                <c:pt idx="23">
                  <c:v>74.8</c:v>
                </c:pt>
                <c:pt idx="24">
                  <c:v>74.900000000000006</c:v>
                </c:pt>
                <c:pt idx="25">
                  <c:v>75.3</c:v>
                </c:pt>
                <c:pt idx="26">
                  <c:v>76.227999999999994</c:v>
                </c:pt>
                <c:pt idx="27">
                  <c:v>76.5</c:v>
                </c:pt>
                <c:pt idx="28">
                  <c:v>76.7</c:v>
                </c:pt>
                <c:pt idx="29">
                  <c:v>76.599999999999994</c:v>
                </c:pt>
                <c:pt idx="30">
                  <c:v>77.8</c:v>
                </c:pt>
                <c:pt idx="31">
                  <c:v>77.8</c:v>
                </c:pt>
                <c:pt idx="32">
                  <c:v>78.099999999999994</c:v>
                </c:pt>
                <c:pt idx="33">
                  <c:v>78.599999999999994</c:v>
                </c:pt>
                <c:pt idx="34">
                  <c:v>78.5</c:v>
                </c:pt>
                <c:pt idx="35">
                  <c:v>78.900000000000006</c:v>
                </c:pt>
                <c:pt idx="36">
                  <c:v>79.099999999999994</c:v>
                </c:pt>
                <c:pt idx="37">
                  <c:v>79.400000000000006</c:v>
                </c:pt>
                <c:pt idx="38">
                  <c:v>79.3</c:v>
                </c:pt>
                <c:pt idx="39">
                  <c:v>79.7</c:v>
                </c:pt>
                <c:pt idx="40">
                  <c:v>80.3</c:v>
                </c:pt>
                <c:pt idx="41">
                  <c:v>79.900000000000006</c:v>
                </c:pt>
                <c:pt idx="42">
                  <c:v>80.400000000000006</c:v>
                </c:pt>
                <c:pt idx="43">
                  <c:v>80.599999999999994</c:v>
                </c:pt>
                <c:pt idx="44">
                  <c:v>80.8</c:v>
                </c:pt>
                <c:pt idx="45">
                  <c:v>81.3</c:v>
                </c:pt>
                <c:pt idx="46">
                  <c:v>80.3</c:v>
                </c:pt>
                <c:pt idx="47">
                  <c:v>79.900000000000006</c:v>
                </c:pt>
                <c:pt idx="48">
                  <c:v>80.7</c:v>
                </c:pt>
                <c:pt idx="49">
                  <c:v>81.2</c:v>
                </c:pt>
                <c:pt idx="50">
                  <c:v>81.8</c:v>
                </c:pt>
                <c:pt idx="51">
                  <c:v>81.900000000000006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58-4F0B-AD91-2ADDC80291BB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76.099999999999994</c:v>
                </c:pt>
                <c:pt idx="1">
                  <c:v>75.5</c:v>
                </c:pt>
                <c:pt idx="2">
                  <c:v>74.3</c:v>
                </c:pt>
                <c:pt idx="3">
                  <c:v>76</c:v>
                </c:pt>
                <c:pt idx="4">
                  <c:v>76.400000000000006</c:v>
                </c:pt>
                <c:pt idx="5">
                  <c:v>77.314999999999998</c:v>
                </c:pt>
                <c:pt idx="6">
                  <c:v>77.414000000000001</c:v>
                </c:pt>
                <c:pt idx="7">
                  <c:v>77.7</c:v>
                </c:pt>
                <c:pt idx="8">
                  <c:v>77.751000000000005</c:v>
                </c:pt>
                <c:pt idx="9">
                  <c:v>77.709000000000003</c:v>
                </c:pt>
                <c:pt idx="10">
                  <c:v>78.341999999999999</c:v>
                </c:pt>
                <c:pt idx="11">
                  <c:v>78.400000000000006</c:v>
                </c:pt>
                <c:pt idx="12">
                  <c:v>78.566999999999993</c:v>
                </c:pt>
                <c:pt idx="13">
                  <c:v>79.599999999999994</c:v>
                </c:pt>
                <c:pt idx="14">
                  <c:v>79.653000000000006</c:v>
                </c:pt>
                <c:pt idx="15">
                  <c:v>80.099999999999994</c:v>
                </c:pt>
                <c:pt idx="16">
                  <c:v>80.099999999999994</c:v>
                </c:pt>
                <c:pt idx="17">
                  <c:v>80.486000000000004</c:v>
                </c:pt>
                <c:pt idx="18">
                  <c:v>80.430000000000007</c:v>
                </c:pt>
                <c:pt idx="19">
                  <c:v>80.5</c:v>
                </c:pt>
                <c:pt idx="20">
                  <c:v>80.974999999999994</c:v>
                </c:pt>
                <c:pt idx="21">
                  <c:v>81.3</c:v>
                </c:pt>
                <c:pt idx="22">
                  <c:v>81.099999999999994</c:v>
                </c:pt>
                <c:pt idx="23">
                  <c:v>81.400000000000006</c:v>
                </c:pt>
                <c:pt idx="24">
                  <c:v>81.7</c:v>
                </c:pt>
                <c:pt idx="25">
                  <c:v>82.2</c:v>
                </c:pt>
                <c:pt idx="26">
                  <c:v>82.424999999999997</c:v>
                </c:pt>
                <c:pt idx="27">
                  <c:v>83</c:v>
                </c:pt>
                <c:pt idx="28">
                  <c:v>82.9</c:v>
                </c:pt>
                <c:pt idx="29">
                  <c:v>83</c:v>
                </c:pt>
                <c:pt idx="30">
                  <c:v>83.5</c:v>
                </c:pt>
                <c:pt idx="31">
                  <c:v>83.7</c:v>
                </c:pt>
                <c:pt idx="32">
                  <c:v>83.9</c:v>
                </c:pt>
                <c:pt idx="33">
                  <c:v>84.2</c:v>
                </c:pt>
                <c:pt idx="34">
                  <c:v>84.2</c:v>
                </c:pt>
                <c:pt idx="35">
                  <c:v>84.3</c:v>
                </c:pt>
                <c:pt idx="36">
                  <c:v>84.7</c:v>
                </c:pt>
                <c:pt idx="37">
                  <c:v>84.7</c:v>
                </c:pt>
                <c:pt idx="38">
                  <c:v>84.8</c:v>
                </c:pt>
                <c:pt idx="39">
                  <c:v>84.8</c:v>
                </c:pt>
                <c:pt idx="40">
                  <c:v>85.2</c:v>
                </c:pt>
                <c:pt idx="41">
                  <c:v>85</c:v>
                </c:pt>
                <c:pt idx="42">
                  <c:v>85.5</c:v>
                </c:pt>
                <c:pt idx="43">
                  <c:v>85.4</c:v>
                </c:pt>
                <c:pt idx="44">
                  <c:v>85.4</c:v>
                </c:pt>
                <c:pt idx="45">
                  <c:v>85.8</c:v>
                </c:pt>
                <c:pt idx="46">
                  <c:v>85.1</c:v>
                </c:pt>
                <c:pt idx="47">
                  <c:v>84.9</c:v>
                </c:pt>
                <c:pt idx="48">
                  <c:v>85.4</c:v>
                </c:pt>
                <c:pt idx="49">
                  <c:v>85.7</c:v>
                </c:pt>
                <c:pt idx="50">
                  <c:v>86.1</c:v>
                </c:pt>
                <c:pt idx="51">
                  <c:v>86.4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58-4F0B-AD91-2ADDC80291BB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71.900000000000006</c:v>
                </c:pt>
                <c:pt idx="1">
                  <c:v>71.400000000000006</c:v>
                </c:pt>
                <c:pt idx="2">
                  <c:v>70.3</c:v>
                </c:pt>
                <c:pt idx="3">
                  <c:v>71.8</c:v>
                </c:pt>
                <c:pt idx="4">
                  <c:v>72.099999999999994</c:v>
                </c:pt>
                <c:pt idx="5">
                  <c:v>72.733000000000004</c:v>
                </c:pt>
                <c:pt idx="6">
                  <c:v>73.010000000000005</c:v>
                </c:pt>
                <c:pt idx="7">
                  <c:v>73.400000000000006</c:v>
                </c:pt>
                <c:pt idx="8">
                  <c:v>73.760999999999996</c:v>
                </c:pt>
                <c:pt idx="9">
                  <c:v>73.787999999999997</c:v>
                </c:pt>
                <c:pt idx="10">
                  <c:v>74.37</c:v>
                </c:pt>
                <c:pt idx="11">
                  <c:v>74.5</c:v>
                </c:pt>
                <c:pt idx="12">
                  <c:v>74.744</c:v>
                </c:pt>
                <c:pt idx="13">
                  <c:v>75.599999999999994</c:v>
                </c:pt>
                <c:pt idx="14">
                  <c:v>75.674000000000007</c:v>
                </c:pt>
                <c:pt idx="15">
                  <c:v>76.2</c:v>
                </c:pt>
                <c:pt idx="16">
                  <c:v>76.2</c:v>
                </c:pt>
                <c:pt idx="17">
                  <c:v>76.668000000000006</c:v>
                </c:pt>
                <c:pt idx="18">
                  <c:v>76.652000000000001</c:v>
                </c:pt>
                <c:pt idx="19">
                  <c:v>76.8</c:v>
                </c:pt>
                <c:pt idx="20">
                  <c:v>77.317999999999998</c:v>
                </c:pt>
                <c:pt idx="21">
                  <c:v>77.7</c:v>
                </c:pt>
                <c:pt idx="22">
                  <c:v>77.7</c:v>
                </c:pt>
                <c:pt idx="23">
                  <c:v>78</c:v>
                </c:pt>
                <c:pt idx="24">
                  <c:v>78.3</c:v>
                </c:pt>
                <c:pt idx="25">
                  <c:v>78.7</c:v>
                </c:pt>
                <c:pt idx="26">
                  <c:v>79.256</c:v>
                </c:pt>
                <c:pt idx="27">
                  <c:v>79.7</c:v>
                </c:pt>
                <c:pt idx="28">
                  <c:v>79.7</c:v>
                </c:pt>
                <c:pt idx="29">
                  <c:v>79.7</c:v>
                </c:pt>
                <c:pt idx="30">
                  <c:v>80.599999999999994</c:v>
                </c:pt>
                <c:pt idx="31">
                  <c:v>80.7</c:v>
                </c:pt>
                <c:pt idx="32">
                  <c:v>81</c:v>
                </c:pt>
                <c:pt idx="33">
                  <c:v>81.3</c:v>
                </c:pt>
                <c:pt idx="34">
                  <c:v>81.3</c:v>
                </c:pt>
                <c:pt idx="35">
                  <c:v>81.5</c:v>
                </c:pt>
                <c:pt idx="36">
                  <c:v>81.8</c:v>
                </c:pt>
                <c:pt idx="37">
                  <c:v>82</c:v>
                </c:pt>
                <c:pt idx="38">
                  <c:v>82</c:v>
                </c:pt>
                <c:pt idx="39">
                  <c:v>82.2</c:v>
                </c:pt>
                <c:pt idx="40">
                  <c:v>82.7</c:v>
                </c:pt>
                <c:pt idx="41">
                  <c:v>82.4</c:v>
                </c:pt>
                <c:pt idx="42">
                  <c:v>82.9</c:v>
                </c:pt>
                <c:pt idx="43">
                  <c:v>83</c:v>
                </c:pt>
                <c:pt idx="44">
                  <c:v>83.1</c:v>
                </c:pt>
                <c:pt idx="45">
                  <c:v>83.5</c:v>
                </c:pt>
                <c:pt idx="46">
                  <c:v>82.6</c:v>
                </c:pt>
                <c:pt idx="47">
                  <c:v>82.3</c:v>
                </c:pt>
                <c:pt idx="48">
                  <c:v>83</c:v>
                </c:pt>
                <c:pt idx="49">
                  <c:v>83.4</c:v>
                </c:pt>
                <c:pt idx="50">
                  <c:v>83.9</c:v>
                </c:pt>
                <c:pt idx="51">
                  <c:v>84.1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58-4F0B-AD91-2ADDC80291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1.75</c:v>
                </c:pt>
                <c:pt idx="1">
                  <c:v>1.78</c:v>
                </c:pt>
                <c:pt idx="2">
                  <c:v>1.73</c:v>
                </c:pt>
                <c:pt idx="3">
                  <c:v>1.72</c:v>
                </c:pt>
                <c:pt idx="4">
                  <c:v>1.8</c:v>
                </c:pt>
                <c:pt idx="5">
                  <c:v>1.75</c:v>
                </c:pt>
                <c:pt idx="6">
                  <c:v>1.79</c:v>
                </c:pt>
                <c:pt idx="7">
                  <c:v>1.89</c:v>
                </c:pt>
                <c:pt idx="8">
                  <c:v>1.91</c:v>
                </c:pt>
                <c:pt idx="9">
                  <c:v>1.9</c:v>
                </c:pt>
                <c:pt idx="10">
                  <c:v>1.93</c:v>
                </c:pt>
                <c:pt idx="11">
                  <c:v>2.0699999999999998</c:v>
                </c:pt>
                <c:pt idx="12">
                  <c:v>2.2599999999999998</c:v>
                </c:pt>
                <c:pt idx="13">
                  <c:v>2.2200000000000002</c:v>
                </c:pt>
                <c:pt idx="14">
                  <c:v>2.13</c:v>
                </c:pt>
                <c:pt idx="15">
                  <c:v>2.0099999999999998</c:v>
                </c:pt>
                <c:pt idx="16">
                  <c:v>1.98</c:v>
                </c:pt>
                <c:pt idx="17">
                  <c:v>2.04</c:v>
                </c:pt>
                <c:pt idx="18">
                  <c:v>2.0299999999999998</c:v>
                </c:pt>
                <c:pt idx="19">
                  <c:v>1.99</c:v>
                </c:pt>
                <c:pt idx="20">
                  <c:v>2.0099999999999998</c:v>
                </c:pt>
                <c:pt idx="21">
                  <c:v>1.97</c:v>
                </c:pt>
                <c:pt idx="22">
                  <c:v>1.97</c:v>
                </c:pt>
                <c:pt idx="23">
                  <c:v>1.81</c:v>
                </c:pt>
                <c:pt idx="24">
                  <c:v>1.66</c:v>
                </c:pt>
                <c:pt idx="25">
                  <c:v>1.51</c:v>
                </c:pt>
                <c:pt idx="26">
                  <c:v>1.47</c:v>
                </c:pt>
                <c:pt idx="27">
                  <c:v>1.33</c:v>
                </c:pt>
                <c:pt idx="28">
                  <c:v>1.25</c:v>
                </c:pt>
                <c:pt idx="29">
                  <c:v>1.1599999999999999</c:v>
                </c:pt>
                <c:pt idx="30">
                  <c:v>1.18</c:v>
                </c:pt>
                <c:pt idx="31">
                  <c:v>1.1200000000000001</c:v>
                </c:pt>
                <c:pt idx="32">
                  <c:v>1.1299999999999999</c:v>
                </c:pt>
                <c:pt idx="33">
                  <c:v>1.08</c:v>
                </c:pt>
                <c:pt idx="34">
                  <c:v>1.02</c:v>
                </c:pt>
                <c:pt idx="35">
                  <c:v>0.97</c:v>
                </c:pt>
                <c:pt idx="36">
                  <c:v>1.05</c:v>
                </c:pt>
                <c:pt idx="37">
                  <c:v>1.03</c:v>
                </c:pt>
                <c:pt idx="38">
                  <c:v>1.03</c:v>
                </c:pt>
                <c:pt idx="39">
                  <c:v>1.02</c:v>
                </c:pt>
                <c:pt idx="40">
                  <c:v>1.04</c:v>
                </c:pt>
                <c:pt idx="41">
                  <c:v>0.96</c:v>
                </c:pt>
                <c:pt idx="42">
                  <c:v>0.95</c:v>
                </c:pt>
                <c:pt idx="43">
                  <c:v>0.95</c:v>
                </c:pt>
                <c:pt idx="44">
                  <c:v>0.99</c:v>
                </c:pt>
                <c:pt idx="45">
                  <c:v>1.01</c:v>
                </c:pt>
                <c:pt idx="46">
                  <c:v>1.03</c:v>
                </c:pt>
                <c:pt idx="47">
                  <c:v>1.04</c:v>
                </c:pt>
                <c:pt idx="48">
                  <c:v>1.1000000000000001</c:v>
                </c:pt>
                <c:pt idx="49">
                  <c:v>1.1000000000000001</c:v>
                </c:pt>
                <c:pt idx="50">
                  <c:v>1.1200000000000001</c:v>
                </c:pt>
                <c:pt idx="51">
                  <c:v>1.1599999999999999</c:v>
                </c:pt>
                <c:pt idx="52">
                  <c:v>1.21</c:v>
                </c:pt>
                <c:pt idx="53">
                  <c:v>1.24</c:v>
                </c:pt>
                <c:pt idx="54">
                  <c:v>1.29</c:v>
                </c:pt>
                <c:pt idx="55">
                  <c:v>1.35</c:v>
                </c:pt>
                <c:pt idx="56">
                  <c:v>1.36</c:v>
                </c:pt>
                <c:pt idx="57">
                  <c:v>1.38</c:v>
                </c:pt>
                <c:pt idx="58">
                  <c:v>1.4</c:v>
                </c:pt>
                <c:pt idx="59">
                  <c:v>1.39</c:v>
                </c:pt>
                <c:pt idx="60">
                  <c:v>1.41</c:v>
                </c:pt>
                <c:pt idx="61">
                  <c:v>1.38</c:v>
                </c:pt>
                <c:pt idx="62">
                  <c:v>1.39</c:v>
                </c:pt>
                <c:pt idx="63">
                  <c:v>1.33</c:v>
                </c:pt>
                <c:pt idx="64">
                  <c:v>1.34</c:v>
                </c:pt>
                <c:pt idx="65">
                  <c:v>1.32</c:v>
                </c:pt>
                <c:pt idx="66">
                  <c:v>1.28</c:v>
                </c:pt>
                <c:pt idx="67">
                  <c:v>1.25</c:v>
                </c:pt>
                <c:pt idx="68">
                  <c:v>1.26</c:v>
                </c:pt>
                <c:pt idx="69">
                  <c:v>1.25</c:v>
                </c:pt>
                <c:pt idx="70">
                  <c:v>1.26</c:v>
                </c:pt>
                <c:pt idx="71">
                  <c:v>1.21</c:v>
                </c:pt>
                <c:pt idx="72">
                  <c:v>1.19</c:v>
                </c:pt>
                <c:pt idx="73">
                  <c:v>1.1499999999999999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B8-430D-9B1B-AE0D390D6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28.48</c:v>
                </c:pt>
                <c:pt idx="1">
                  <c:v>28.49</c:v>
                </c:pt>
                <c:pt idx="2">
                  <c:v>28.62</c:v>
                </c:pt>
                <c:pt idx="3">
                  <c:v>28.71</c:v>
                </c:pt>
                <c:pt idx="4">
                  <c:v>28.56</c:v>
                </c:pt>
                <c:pt idx="5">
                  <c:v>28.64</c:v>
                </c:pt>
                <c:pt idx="6">
                  <c:v>28.56</c:v>
                </c:pt>
                <c:pt idx="7">
                  <c:v>28.5</c:v>
                </c:pt>
                <c:pt idx="8">
                  <c:v>28.53</c:v>
                </c:pt>
                <c:pt idx="9">
                  <c:v>28.47</c:v>
                </c:pt>
                <c:pt idx="10">
                  <c:v>28.43</c:v>
                </c:pt>
                <c:pt idx="11">
                  <c:v>28.31</c:v>
                </c:pt>
                <c:pt idx="12">
                  <c:v>28.22</c:v>
                </c:pt>
                <c:pt idx="13">
                  <c:v>28.11</c:v>
                </c:pt>
                <c:pt idx="14">
                  <c:v>28.04</c:v>
                </c:pt>
                <c:pt idx="15">
                  <c:v>27.84</c:v>
                </c:pt>
                <c:pt idx="16">
                  <c:v>27.82</c:v>
                </c:pt>
                <c:pt idx="17">
                  <c:v>27.76</c:v>
                </c:pt>
                <c:pt idx="18">
                  <c:v>27.55</c:v>
                </c:pt>
                <c:pt idx="19">
                  <c:v>27.53</c:v>
                </c:pt>
                <c:pt idx="20">
                  <c:v>27.25</c:v>
                </c:pt>
                <c:pt idx="21">
                  <c:v>27.29</c:v>
                </c:pt>
                <c:pt idx="22">
                  <c:v>27.18</c:v>
                </c:pt>
                <c:pt idx="23">
                  <c:v>27.05</c:v>
                </c:pt>
                <c:pt idx="24">
                  <c:v>27.02</c:v>
                </c:pt>
                <c:pt idx="25">
                  <c:v>27.02</c:v>
                </c:pt>
                <c:pt idx="26">
                  <c:v>27.09</c:v>
                </c:pt>
                <c:pt idx="27">
                  <c:v>27.14</c:v>
                </c:pt>
                <c:pt idx="28">
                  <c:v>27.19</c:v>
                </c:pt>
                <c:pt idx="29">
                  <c:v>27.47</c:v>
                </c:pt>
                <c:pt idx="30">
                  <c:v>27.56</c:v>
                </c:pt>
                <c:pt idx="31">
                  <c:v>27.9</c:v>
                </c:pt>
                <c:pt idx="32">
                  <c:v>28.01</c:v>
                </c:pt>
                <c:pt idx="33">
                  <c:v>28.29</c:v>
                </c:pt>
                <c:pt idx="34">
                  <c:v>28.5</c:v>
                </c:pt>
                <c:pt idx="35">
                  <c:v>28.8</c:v>
                </c:pt>
                <c:pt idx="36">
                  <c:v>29.1</c:v>
                </c:pt>
                <c:pt idx="37">
                  <c:v>29.32</c:v>
                </c:pt>
                <c:pt idx="38">
                  <c:v>29.63</c:v>
                </c:pt>
                <c:pt idx="39">
                  <c:v>29.79</c:v>
                </c:pt>
                <c:pt idx="40">
                  <c:v>30.3</c:v>
                </c:pt>
                <c:pt idx="41">
                  <c:v>30.25</c:v>
                </c:pt>
                <c:pt idx="42">
                  <c:v>30.38</c:v>
                </c:pt>
                <c:pt idx="43">
                  <c:v>30.61</c:v>
                </c:pt>
                <c:pt idx="44">
                  <c:v>30.77</c:v>
                </c:pt>
                <c:pt idx="45">
                  <c:v>30.85</c:v>
                </c:pt>
                <c:pt idx="46">
                  <c:v>30.75</c:v>
                </c:pt>
                <c:pt idx="47">
                  <c:v>31.01</c:v>
                </c:pt>
                <c:pt idx="48">
                  <c:v>31.06</c:v>
                </c:pt>
                <c:pt idx="49">
                  <c:v>31.28</c:v>
                </c:pt>
                <c:pt idx="50">
                  <c:v>31.11</c:v>
                </c:pt>
                <c:pt idx="51">
                  <c:v>31.13</c:v>
                </c:pt>
                <c:pt idx="52">
                  <c:v>31.12</c:v>
                </c:pt>
                <c:pt idx="53">
                  <c:v>31.05</c:v>
                </c:pt>
                <c:pt idx="54">
                  <c:v>31.15</c:v>
                </c:pt>
                <c:pt idx="55">
                  <c:v>31.17</c:v>
                </c:pt>
                <c:pt idx="56">
                  <c:v>31.1</c:v>
                </c:pt>
                <c:pt idx="57">
                  <c:v>31.22</c:v>
                </c:pt>
                <c:pt idx="58">
                  <c:v>31.39</c:v>
                </c:pt>
                <c:pt idx="59">
                  <c:v>31.41</c:v>
                </c:pt>
                <c:pt idx="60">
                  <c:v>31.4</c:v>
                </c:pt>
                <c:pt idx="61">
                  <c:v>31.57</c:v>
                </c:pt>
                <c:pt idx="62">
                  <c:v>31.56</c:v>
                </c:pt>
                <c:pt idx="63">
                  <c:v>31.8</c:v>
                </c:pt>
                <c:pt idx="64">
                  <c:v>31.95</c:v>
                </c:pt>
                <c:pt idx="65">
                  <c:v>31.94</c:v>
                </c:pt>
                <c:pt idx="66">
                  <c:v>32.159999999999997</c:v>
                </c:pt>
                <c:pt idx="67">
                  <c:v>32.200000000000003</c:v>
                </c:pt>
                <c:pt idx="68">
                  <c:v>32.14</c:v>
                </c:pt>
                <c:pt idx="69">
                  <c:v>32.28</c:v>
                </c:pt>
                <c:pt idx="70">
                  <c:v>32.36</c:v>
                </c:pt>
                <c:pt idx="71">
                  <c:v>32.35</c:v>
                </c:pt>
                <c:pt idx="72">
                  <c:v>32.56</c:v>
                </c:pt>
                <c:pt idx="73">
                  <c:v>32.770000000000003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B8-430D-9B1B-AE0D390D6F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ax val="2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30542147856517937"/>
          <c:y val="0.90749902767279911"/>
          <c:w val="0.36971237970253717"/>
          <c:h val="6.4541978850966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General</c:formatCode>
                <c:ptCount val="9"/>
                <c:pt idx="0">
                  <c:v>4.0967087204155899</c:v>
                </c:pt>
                <c:pt idx="1">
                  <c:v>2.6895441552310575</c:v>
                </c:pt>
                <c:pt idx="2">
                  <c:v>1.3353129020812351</c:v>
                </c:pt>
                <c:pt idx="3">
                  <c:v>0.69746875144609721</c:v>
                </c:pt>
                <c:pt idx="4">
                  <c:v>0.46594778908079304</c:v>
                </c:pt>
                <c:pt idx="5">
                  <c:v>0.3170788337028746</c:v>
                </c:pt>
                <c:pt idx="6">
                  <c:v>0.27912484980507074</c:v>
                </c:pt>
                <c:pt idx="7">
                  <c:v>0.20501944781428721</c:v>
                </c:pt>
                <c:pt idx="8">
                  <c:v>0.20304206889181775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65-4743-9567-96936EFFD2D1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_-* #,##0_-;\-* #,##0_-;_-* "-"??_-;_-@_-</c:formatCode>
                <c:ptCount val="9"/>
                <c:pt idx="0">
                  <c:v>81.339312059083881</c:v>
                </c:pt>
                <c:pt idx="1">
                  <c:v>76.813072918859504</c:v>
                </c:pt>
                <c:pt idx="2">
                  <c:v>69.840726550711963</c:v>
                </c:pt>
                <c:pt idx="3">
                  <c:v>56.303355631081104</c:v>
                </c:pt>
                <c:pt idx="4">
                  <c:v>41.400285167372317</c:v>
                </c:pt>
                <c:pt idx="5">
                  <c:v>32.225418414676724</c:v>
                </c:pt>
                <c:pt idx="6">
                  <c:v>25.396817164146849</c:v>
                </c:pt>
                <c:pt idx="7">
                  <c:v>16.19287372052678</c:v>
                </c:pt>
                <c:pt idx="8">
                  <c:v>14.189523741673494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65-4743-9567-96936EFFD2D1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General</c:formatCode>
                <c:ptCount val="9"/>
                <c:pt idx="0">
                  <c:v>9.5530261710821609</c:v>
                </c:pt>
                <c:pt idx="1">
                  <c:v>14.430680009280469</c:v>
                </c:pt>
                <c:pt idx="2">
                  <c:v>19.92862442073422</c:v>
                </c:pt>
                <c:pt idx="3">
                  <c:v>28.470590453273278</c:v>
                </c:pt>
                <c:pt idx="4">
                  <c:v>34.410196259685442</c:v>
                </c:pt>
                <c:pt idx="5">
                  <c:v>31.768410157156961</c:v>
                </c:pt>
                <c:pt idx="6">
                  <c:v>30.009595186846813</c:v>
                </c:pt>
                <c:pt idx="7">
                  <c:v>28.055772436452905</c:v>
                </c:pt>
                <c:pt idx="8">
                  <c:v>27.138086417554234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C65-4743-9567-96936EFFD2D1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General</c:formatCode>
                <c:ptCount val="9"/>
                <c:pt idx="0">
                  <c:v>4.1042193828739011</c:v>
                </c:pt>
                <c:pt idx="1">
                  <c:v>4.9582423725032987</c:v>
                </c:pt>
                <c:pt idx="2">
                  <c:v>7.3303777189203529</c:v>
                </c:pt>
                <c:pt idx="3">
                  <c:v>12.045325613959315</c:v>
                </c:pt>
                <c:pt idx="4">
                  <c:v>20.140665128913966</c:v>
                </c:pt>
                <c:pt idx="5">
                  <c:v>28.429245692672804</c:v>
                </c:pt>
                <c:pt idx="6">
                  <c:v>33.034585894210906</c:v>
                </c:pt>
                <c:pt idx="7">
                  <c:v>40.105555982369218</c:v>
                </c:pt>
                <c:pt idx="8">
                  <c:v>41.554785737185199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65-4743-9567-96936EFFD2D1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General</c:formatCode>
                <c:ptCount val="9"/>
                <c:pt idx="0">
                  <c:v>0.90673366654446941</c:v>
                </c:pt>
                <c:pt idx="1">
                  <c:v>1.1084605441256696</c:v>
                </c:pt>
                <c:pt idx="2">
                  <c:v>1.564958407552228</c:v>
                </c:pt>
                <c:pt idx="3">
                  <c:v>2.4832595502402022</c:v>
                </c:pt>
                <c:pt idx="4">
                  <c:v>3.5829056549474796</c:v>
                </c:pt>
                <c:pt idx="5">
                  <c:v>7.2598469017906355</c:v>
                </c:pt>
                <c:pt idx="6">
                  <c:v>11.279876904990362</c:v>
                </c:pt>
                <c:pt idx="7">
                  <c:v>15.440778412836808</c:v>
                </c:pt>
                <c:pt idx="8">
                  <c:v>16.914562034695258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65-4743-9567-96936EFFD2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101.68300000000001</c:v>
                </c:pt>
                <c:pt idx="1">
                  <c:v>81.281999999999996</c:v>
                </c:pt>
                <c:pt idx="2">
                  <c:v>67.442999999999998</c:v>
                </c:pt>
                <c:pt idx="3">
                  <c:v>57.847999999999999</c:v>
                </c:pt>
                <c:pt idx="4">
                  <c:v>34.963000000000001</c:v>
                </c:pt>
                <c:pt idx="5">
                  <c:v>22.315999999999999</c:v>
                </c:pt>
                <c:pt idx="6">
                  <c:v>16.399999999999999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C2-4039-908D-9B6F17CD951A}"/>
            </c:ext>
          </c:extLst>
        </c:ser>
        <c:ser>
          <c:idx val="2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68.12</c:v>
                </c:pt>
                <c:pt idx="1">
                  <c:v>56.209000000000003</c:v>
                </c:pt>
                <c:pt idx="2">
                  <c:v>51.1</c:v>
                </c:pt>
                <c:pt idx="3">
                  <c:v>46.015999999999998</c:v>
                </c:pt>
                <c:pt idx="4">
                  <c:v>24.449000000000002</c:v>
                </c:pt>
                <c:pt idx="5">
                  <c:v>20.931000000000001</c:v>
                </c:pt>
                <c:pt idx="6">
                  <c:v>14.105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C2-4039-908D-9B6F17CD951A}"/>
            </c:ext>
          </c:extLst>
        </c:ser>
        <c:ser>
          <c:idx val="3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68.12</c:v>
                </c:pt>
                <c:pt idx="1">
                  <c:v>67.971999999999994</c:v>
                </c:pt>
                <c:pt idx="2">
                  <c:v>48.530999999999999</c:v>
                </c:pt>
                <c:pt idx="3">
                  <c:v>31.742000000000001</c:v>
                </c:pt>
                <c:pt idx="4">
                  <c:v>14.705</c:v>
                </c:pt>
                <c:pt idx="5">
                  <c:v>3.343</c:v>
                </c:pt>
                <c:pt idx="6">
                  <c:v>4.6769999999999996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C2-4039-908D-9B6F17CD9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Times New Roman" panose="02020603050405020304" pitchFamily="18" charset="0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Times New Roman" panose="02020603050405020304" pitchFamily="18" charset="0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Times New Roman" panose="02020603050405020304" pitchFamily="18" charset="0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  <a:cs typeface="Times New Roman" panose="02020603050405020304" pitchFamily="18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_-* #,##0.0_-;\-* #,##0.0_-;_-* "-"??_-;_-@_-</c:formatCode>
                <c:ptCount val="7"/>
                <c:pt idx="0">
                  <c:v>474.91</c:v>
                </c:pt>
                <c:pt idx="1">
                  <c:v>308.93</c:v>
                </c:pt>
                <c:pt idx="2">
                  <c:v>272.93</c:v>
                </c:pt>
                <c:pt idx="3">
                  <c:v>256.85000000000002</c:v>
                </c:pt>
                <c:pt idx="4">
                  <c:v>238.12</c:v>
                </c:pt>
                <c:pt idx="5">
                  <c:v>218.44</c:v>
                </c:pt>
                <c:pt idx="6">
                  <c:v>224.76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39-4971-989A-1E8D831EADB5}"/>
            </c:ext>
          </c:extLst>
        </c:ser>
        <c:ser>
          <c:idx val="3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141.10999999999996</c:v>
                </c:pt>
                <c:pt idx="1">
                  <c:v>255.28000000000003</c:v>
                </c:pt>
                <c:pt idx="2">
                  <c:v>240.26000000000005</c:v>
                </c:pt>
                <c:pt idx="3">
                  <c:v>233.46999999999997</c:v>
                </c:pt>
                <c:pt idx="4">
                  <c:v>179.88</c:v>
                </c:pt>
                <c:pt idx="5">
                  <c:v>57.839999999999975</c:v>
                </c:pt>
                <c:pt idx="6">
                  <c:v>70.420000000000016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39-4971-989A-1E8D831EA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4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_-* #,##0.0_-;\-* #,##0.0_-;_-* "-"??_-;_-@_-</c:formatCode>
                <c:ptCount val="7"/>
                <c:pt idx="0">
                  <c:v>460.54</c:v>
                </c:pt>
                <c:pt idx="1">
                  <c:v>409.73</c:v>
                </c:pt>
                <c:pt idx="2">
                  <c:v>374.16</c:v>
                </c:pt>
                <c:pt idx="3">
                  <c:v>333.19</c:v>
                </c:pt>
                <c:pt idx="4">
                  <c:v>259.94</c:v>
                </c:pt>
                <c:pt idx="5">
                  <c:v>246.08</c:v>
                </c:pt>
                <c:pt idx="6">
                  <c:v>228.57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539-4971-989A-1E8D831EA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App_7!$B$4:$B$52</c:f>
              <c:numCache>
                <c:formatCode>#,##0.0</c:formatCode>
                <c:ptCount val="49"/>
                <c:pt idx="0">
                  <c:v>79</c:v>
                </c:pt>
                <c:pt idx="1">
                  <c:v>76.2</c:v>
                </c:pt>
                <c:pt idx="2">
                  <c:v>76</c:v>
                </c:pt>
                <c:pt idx="3">
                  <c:v>75.400000000000006</c:v>
                </c:pt>
                <c:pt idx="4">
                  <c:v>74.5</c:v>
                </c:pt>
                <c:pt idx="5">
                  <c:v>73.099999999999994</c:v>
                </c:pt>
                <c:pt idx="6">
                  <c:v>71.8</c:v>
                </c:pt>
                <c:pt idx="7">
                  <c:v>70.400000000000006</c:v>
                </c:pt>
                <c:pt idx="8">
                  <c:v>70</c:v>
                </c:pt>
                <c:pt idx="9">
                  <c:v>69.5</c:v>
                </c:pt>
                <c:pt idx="10">
                  <c:v>70.2</c:v>
                </c:pt>
                <c:pt idx="11">
                  <c:v>69.900000000000006</c:v>
                </c:pt>
                <c:pt idx="12">
                  <c:v>70.400000000000006</c:v>
                </c:pt>
                <c:pt idx="13">
                  <c:v>70.7</c:v>
                </c:pt>
                <c:pt idx="14">
                  <c:v>69.900000000000006</c:v>
                </c:pt>
                <c:pt idx="15">
                  <c:v>69.2</c:v>
                </c:pt>
                <c:pt idx="16">
                  <c:v>75</c:v>
                </c:pt>
                <c:pt idx="17">
                  <c:v>74.3</c:v>
                </c:pt>
                <c:pt idx="18">
                  <c:v>74.2</c:v>
                </c:pt>
                <c:pt idx="19">
                  <c:v>74.599999999999994</c:v>
                </c:pt>
                <c:pt idx="20">
                  <c:v>74.900000000000006</c:v>
                </c:pt>
                <c:pt idx="21">
                  <c:v>75.3</c:v>
                </c:pt>
                <c:pt idx="22">
                  <c:v>75.400000000000006</c:v>
                </c:pt>
                <c:pt idx="23">
                  <c:v>76</c:v>
                </c:pt>
                <c:pt idx="24">
                  <c:v>77.5</c:v>
                </c:pt>
                <c:pt idx="25">
                  <c:v>77.2</c:v>
                </c:pt>
                <c:pt idx="26">
                  <c:v>74.2</c:v>
                </c:pt>
                <c:pt idx="27">
                  <c:v>72.3</c:v>
                </c:pt>
                <c:pt idx="28">
                  <c:v>72.099999999999994</c:v>
                </c:pt>
                <c:pt idx="29">
                  <c:v>74.599999999999994</c:v>
                </c:pt>
                <c:pt idx="30">
                  <c:v>74.900000000000006</c:v>
                </c:pt>
                <c:pt idx="31">
                  <c:v>74.7</c:v>
                </c:pt>
                <c:pt idx="32">
                  <c:v>72.5</c:v>
                </c:pt>
                <c:pt idx="33">
                  <c:v>71.5</c:v>
                </c:pt>
                <c:pt idx="34">
                  <c:v>71.599999999999994</c:v>
                </c:pt>
                <c:pt idx="35">
                  <c:v>71.099999999999994</c:v>
                </c:pt>
                <c:pt idx="36">
                  <c:v>70.599999999999994</c:v>
                </c:pt>
                <c:pt idx="37">
                  <c:v>70.900000000000006</c:v>
                </c:pt>
                <c:pt idx="38">
                  <c:v>72.2</c:v>
                </c:pt>
                <c:pt idx="39">
                  <c:v>72.299941083378911</c:v>
                </c:pt>
                <c:pt idx="40">
                  <c:v>73.039021734800897</c:v>
                </c:pt>
                <c:pt idx="41">
                  <c:v>72.875562000000002</c:v>
                </c:pt>
                <c:pt idx="42">
                  <c:v>74.499305000000007</c:v>
                </c:pt>
                <c:pt idx="43">
                  <c:v>74.474283999999997</c:v>
                </c:pt>
                <c:pt idx="44">
                  <c:v>74.413957999999994</c:v>
                </c:pt>
                <c:pt idx="45">
                  <c:v>74.980328</c:v>
                </c:pt>
                <c:pt idx="46">
                  <c:v>75.122382000000002</c:v>
                </c:pt>
                <c:pt idx="47">
                  <c:v>75.498642000000004</c:v>
                </c:pt>
                <c:pt idx="48">
                  <c:v>74.529106999999996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C2-4FE5-9185-FAAC22AE4CF0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34.4</c:v>
                </c:pt>
                <c:pt idx="1">
                  <c:v>35.299999999999997</c:v>
                </c:pt>
                <c:pt idx="2">
                  <c:v>35.700000000000003</c:v>
                </c:pt>
                <c:pt idx="3">
                  <c:v>36.9</c:v>
                </c:pt>
                <c:pt idx="4">
                  <c:v>37.700000000000003</c:v>
                </c:pt>
                <c:pt idx="5">
                  <c:v>36.9</c:v>
                </c:pt>
                <c:pt idx="6">
                  <c:v>36.6</c:v>
                </c:pt>
                <c:pt idx="7">
                  <c:v>36.5</c:v>
                </c:pt>
                <c:pt idx="8">
                  <c:v>37</c:v>
                </c:pt>
                <c:pt idx="9">
                  <c:v>36.9</c:v>
                </c:pt>
                <c:pt idx="10">
                  <c:v>37.1</c:v>
                </c:pt>
                <c:pt idx="11">
                  <c:v>38.200000000000003</c:v>
                </c:pt>
                <c:pt idx="12">
                  <c:v>39.9</c:v>
                </c:pt>
                <c:pt idx="13">
                  <c:v>40.9</c:v>
                </c:pt>
                <c:pt idx="14">
                  <c:v>42.5</c:v>
                </c:pt>
                <c:pt idx="15">
                  <c:v>42</c:v>
                </c:pt>
                <c:pt idx="16">
                  <c:v>38.9</c:v>
                </c:pt>
                <c:pt idx="17">
                  <c:v>39.700000000000003</c:v>
                </c:pt>
                <c:pt idx="18">
                  <c:v>41.2</c:v>
                </c:pt>
                <c:pt idx="19">
                  <c:v>42.9</c:v>
                </c:pt>
                <c:pt idx="20">
                  <c:v>42.7</c:v>
                </c:pt>
                <c:pt idx="21">
                  <c:v>44.2</c:v>
                </c:pt>
                <c:pt idx="22">
                  <c:v>45.3</c:v>
                </c:pt>
                <c:pt idx="23">
                  <c:v>47.8</c:v>
                </c:pt>
                <c:pt idx="24">
                  <c:v>49.6</c:v>
                </c:pt>
                <c:pt idx="25">
                  <c:v>50.3</c:v>
                </c:pt>
                <c:pt idx="26">
                  <c:v>51.9</c:v>
                </c:pt>
                <c:pt idx="27">
                  <c:v>52.7</c:v>
                </c:pt>
                <c:pt idx="28">
                  <c:v>54</c:v>
                </c:pt>
                <c:pt idx="29">
                  <c:v>54.8</c:v>
                </c:pt>
                <c:pt idx="30">
                  <c:v>55.7</c:v>
                </c:pt>
                <c:pt idx="31">
                  <c:v>55.5</c:v>
                </c:pt>
                <c:pt idx="32">
                  <c:v>54.3</c:v>
                </c:pt>
                <c:pt idx="33">
                  <c:v>55.7</c:v>
                </c:pt>
                <c:pt idx="34">
                  <c:v>56.8</c:v>
                </c:pt>
                <c:pt idx="35">
                  <c:v>56.2</c:v>
                </c:pt>
                <c:pt idx="36">
                  <c:v>55.3</c:v>
                </c:pt>
                <c:pt idx="37">
                  <c:v>55.3</c:v>
                </c:pt>
                <c:pt idx="38">
                  <c:v>55</c:v>
                </c:pt>
                <c:pt idx="39">
                  <c:v>56.984394714124441</c:v>
                </c:pt>
                <c:pt idx="40">
                  <c:v>58.359274173077281</c:v>
                </c:pt>
                <c:pt idx="41">
                  <c:v>59.518174999999999</c:v>
                </c:pt>
                <c:pt idx="42">
                  <c:v>58.586162999999999</c:v>
                </c:pt>
                <c:pt idx="43">
                  <c:v>58.490299</c:v>
                </c:pt>
                <c:pt idx="44">
                  <c:v>60.212068000000002</c:v>
                </c:pt>
                <c:pt idx="45">
                  <c:v>61.888219999999997</c:v>
                </c:pt>
                <c:pt idx="46">
                  <c:v>62.245797000000003</c:v>
                </c:pt>
                <c:pt idx="47">
                  <c:v>63.912545000000001</c:v>
                </c:pt>
                <c:pt idx="48">
                  <c:v>64.167362999999995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C2-4FE5-9185-FAAC22AE4CF0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55.9</c:v>
                </c:pt>
                <c:pt idx="1">
                  <c:v>55.2</c:v>
                </c:pt>
                <c:pt idx="2">
                  <c:v>55.4</c:v>
                </c:pt>
                <c:pt idx="3">
                  <c:v>55.8</c:v>
                </c:pt>
                <c:pt idx="4">
                  <c:v>55.8</c:v>
                </c:pt>
                <c:pt idx="5">
                  <c:v>54.8</c:v>
                </c:pt>
                <c:pt idx="6">
                  <c:v>53.9</c:v>
                </c:pt>
                <c:pt idx="7">
                  <c:v>53.3</c:v>
                </c:pt>
                <c:pt idx="8">
                  <c:v>53.3</c:v>
                </c:pt>
                <c:pt idx="9">
                  <c:v>53</c:v>
                </c:pt>
                <c:pt idx="10">
                  <c:v>53.5</c:v>
                </c:pt>
                <c:pt idx="11">
                  <c:v>54.1</c:v>
                </c:pt>
                <c:pt idx="12">
                  <c:v>55.1</c:v>
                </c:pt>
                <c:pt idx="13">
                  <c:v>55.7</c:v>
                </c:pt>
                <c:pt idx="14">
                  <c:v>56.1</c:v>
                </c:pt>
                <c:pt idx="15">
                  <c:v>55.5</c:v>
                </c:pt>
                <c:pt idx="16">
                  <c:v>56.9</c:v>
                </c:pt>
                <c:pt idx="17">
                  <c:v>57</c:v>
                </c:pt>
                <c:pt idx="18">
                  <c:v>57.7</c:v>
                </c:pt>
                <c:pt idx="19">
                  <c:v>58.7</c:v>
                </c:pt>
                <c:pt idx="20">
                  <c:v>58.8</c:v>
                </c:pt>
                <c:pt idx="21">
                  <c:v>59.8</c:v>
                </c:pt>
                <c:pt idx="22">
                  <c:v>60.4</c:v>
                </c:pt>
                <c:pt idx="23">
                  <c:v>61.9</c:v>
                </c:pt>
                <c:pt idx="24">
                  <c:v>63.6</c:v>
                </c:pt>
                <c:pt idx="25">
                  <c:v>63.8</c:v>
                </c:pt>
                <c:pt idx="26">
                  <c:v>63.1</c:v>
                </c:pt>
                <c:pt idx="27">
                  <c:v>62.6</c:v>
                </c:pt>
                <c:pt idx="28">
                  <c:v>63.2</c:v>
                </c:pt>
                <c:pt idx="29">
                  <c:v>64.8</c:v>
                </c:pt>
                <c:pt idx="30">
                  <c:v>65.400000000000006</c:v>
                </c:pt>
                <c:pt idx="31">
                  <c:v>65.2</c:v>
                </c:pt>
                <c:pt idx="32">
                  <c:v>63.5</c:v>
                </c:pt>
                <c:pt idx="33">
                  <c:v>63.6</c:v>
                </c:pt>
                <c:pt idx="34">
                  <c:v>64.2</c:v>
                </c:pt>
                <c:pt idx="35">
                  <c:v>63.6</c:v>
                </c:pt>
                <c:pt idx="36">
                  <c:v>63</c:v>
                </c:pt>
                <c:pt idx="37">
                  <c:v>63.1</c:v>
                </c:pt>
                <c:pt idx="38">
                  <c:v>63.7</c:v>
                </c:pt>
                <c:pt idx="39">
                  <c:v>64.662717755266385</c:v>
                </c:pt>
                <c:pt idx="40">
                  <c:v>65.721983820658096</c:v>
                </c:pt>
                <c:pt idx="41">
                  <c:v>66.22381</c:v>
                </c:pt>
                <c:pt idx="42">
                  <c:v>66.588898999999998</c:v>
                </c:pt>
                <c:pt idx="43">
                  <c:v>66.528092000000001</c:v>
                </c:pt>
                <c:pt idx="44">
                  <c:v>67.362666000000004</c:v>
                </c:pt>
                <c:pt idx="45">
                  <c:v>68.498363999999995</c:v>
                </c:pt>
                <c:pt idx="46">
                  <c:v>68.746463000000006</c:v>
                </c:pt>
                <c:pt idx="47">
                  <c:v>69.764833999999993</c:v>
                </c:pt>
                <c:pt idx="48">
                  <c:v>69.410019000000005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C2-4FE5-9185-FAAC22AE4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4225290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1693</xdr:colOff>
      <xdr:row>1</xdr:row>
      <xdr:rowOff>525146</xdr:rowOff>
    </xdr:from>
    <xdr:to>
      <xdr:col>10</xdr:col>
      <xdr:colOff>500496</xdr:colOff>
      <xdr:row>11</xdr:row>
      <xdr:rowOff>127698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388620</xdr:colOff>
      <xdr:row>2</xdr:row>
      <xdr:rowOff>600074</xdr:rowOff>
    </xdr:from>
    <xdr:to>
      <xdr:col>18</xdr:col>
      <xdr:colOff>357420</xdr:colOff>
      <xdr:row>16</xdr:row>
      <xdr:rowOff>70214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15240</xdr:colOff>
      <xdr:row>2</xdr:row>
      <xdr:rowOff>580390</xdr:rowOff>
    </xdr:from>
    <xdr:to>
      <xdr:col>16</xdr:col>
      <xdr:colOff>269240</xdr:colOff>
      <xdr:row>16</xdr:row>
      <xdr:rowOff>86360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0.04057</cdr:y>
    </cdr:from>
    <cdr:to>
      <cdr:x>0.30788</cdr:x>
      <cdr:y>0.21255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87622"/>
          <a:ext cx="365760" cy="3714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</xdr:colOff>
      <xdr:row>2</xdr:row>
      <xdr:rowOff>144780</xdr:rowOff>
    </xdr:from>
    <xdr:to>
      <xdr:col>9</xdr:col>
      <xdr:colOff>593090</xdr:colOff>
      <xdr:row>14</xdr:row>
      <xdr:rowOff>143510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6887</xdr:colOff>
      <xdr:row>1</xdr:row>
      <xdr:rowOff>316437</xdr:rowOff>
    </xdr:from>
    <xdr:to>
      <xdr:col>10</xdr:col>
      <xdr:colOff>396631</xdr:colOff>
      <xdr:row>13</xdr:row>
      <xdr:rowOff>161192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40151</xdr:colOff>
      <xdr:row>9</xdr:row>
      <xdr:rowOff>6448</xdr:rowOff>
    </xdr:from>
    <xdr:to>
      <xdr:col>10</xdr:col>
      <xdr:colOff>38951</xdr:colOff>
      <xdr:row>20</xdr:row>
      <xdr:rowOff>154768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173215</xdr:colOff>
      <xdr:row>9</xdr:row>
      <xdr:rowOff>8981</xdr:rowOff>
    </xdr:from>
    <xdr:to>
      <xdr:col>18</xdr:col>
      <xdr:colOff>452515</xdr:colOff>
      <xdr:row>20</xdr:row>
      <xdr:rowOff>157301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23812</xdr:colOff>
      <xdr:row>2</xdr:row>
      <xdr:rowOff>24765</xdr:rowOff>
    </xdr:from>
    <xdr:to>
      <xdr:col>14</xdr:col>
      <xdr:colOff>215812</xdr:colOff>
      <xdr:row>12</xdr:row>
      <xdr:rowOff>83550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</xdr:colOff>
      <xdr:row>2</xdr:row>
      <xdr:rowOff>68580</xdr:rowOff>
    </xdr:from>
    <xdr:to>
      <xdr:col>17</xdr:col>
      <xdr:colOff>226680</xdr:colOff>
      <xdr:row>16</xdr:row>
      <xdr:rowOff>140700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20954</xdr:colOff>
      <xdr:row>2</xdr:row>
      <xdr:rowOff>84454</xdr:rowOff>
    </xdr:from>
    <xdr:to>
      <xdr:col>20</xdr:col>
      <xdr:colOff>606554</xdr:colOff>
      <xdr:row>14</xdr:row>
      <xdr:rowOff>49894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469900</xdr:colOff>
      <xdr:row>2</xdr:row>
      <xdr:rowOff>38100</xdr:rowOff>
    </xdr:from>
    <xdr:to>
      <xdr:col>16</xdr:col>
      <xdr:colOff>20955</xdr:colOff>
      <xdr:row>15</xdr:row>
      <xdr:rowOff>142875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254000</xdr:colOff>
      <xdr:row>3</xdr:row>
      <xdr:rowOff>6350</xdr:rowOff>
    </xdr:from>
    <xdr:to>
      <xdr:col>19</xdr:col>
      <xdr:colOff>384810</xdr:colOff>
      <xdr:row>16</xdr:row>
      <xdr:rowOff>26670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599748</xdr:colOff>
      <xdr:row>1</xdr:row>
      <xdr:rowOff>387350</xdr:rowOff>
    </xdr:from>
    <xdr:to>
      <xdr:col>10</xdr:col>
      <xdr:colOff>381000</xdr:colOff>
      <xdr:row>10</xdr:row>
      <xdr:rowOff>158750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2</xdr:row>
      <xdr:rowOff>44450</xdr:rowOff>
    </xdr:from>
    <xdr:to>
      <xdr:col>13</xdr:col>
      <xdr:colOff>273050</xdr:colOff>
      <xdr:row>13</xdr:row>
      <xdr:rowOff>127000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1650" y="412750"/>
          <a:ext cx="2063750" cy="2063750"/>
        </a:xfrm>
        <a:prstGeom prst="rect">
          <a:avLst/>
        </a:prstGeom>
        <a:ln>
          <a:solidFill>
            <a:schemeClr val="bg1">
              <a:lumMod val="85000"/>
            </a:schemeClr>
          </a:solidFill>
        </a:ln>
      </xdr:spPr>
    </xdr:pic>
    <xdr:clientData/>
  </xdr:twoCellAnchor>
  <xdr:twoCellAnchor>
    <xdr:from>
      <xdr:col>14</xdr:col>
      <xdr:colOff>95250</xdr:colOff>
      <xdr:row>3</xdr:row>
      <xdr:rowOff>0</xdr:rowOff>
    </xdr:from>
    <xdr:to>
      <xdr:col>20</xdr:col>
      <xdr:colOff>92710</xdr:colOff>
      <xdr:row>14</xdr:row>
      <xdr:rowOff>57150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476250</xdr:colOff>
      <xdr:row>7</xdr:row>
      <xdr:rowOff>127000</xdr:rowOff>
    </xdr:from>
    <xdr:to>
      <xdr:col>12</xdr:col>
      <xdr:colOff>127000</xdr:colOff>
      <xdr:row>16</xdr:row>
      <xdr:rowOff>152400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476250</xdr:colOff>
      <xdr:row>7</xdr:row>
      <xdr:rowOff>114300</xdr:rowOff>
    </xdr:from>
    <xdr:to>
      <xdr:col>15</xdr:col>
      <xdr:colOff>306705</xdr:colOff>
      <xdr:row>18</xdr:row>
      <xdr:rowOff>45720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</xdr:colOff>
      <xdr:row>2</xdr:row>
      <xdr:rowOff>101917</xdr:rowOff>
    </xdr:from>
    <xdr:to>
      <xdr:col>10</xdr:col>
      <xdr:colOff>273982</xdr:colOff>
      <xdr:row>14</xdr:row>
      <xdr:rowOff>67357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37147</xdr:colOff>
      <xdr:row>2</xdr:row>
      <xdr:rowOff>20955</xdr:rowOff>
    </xdr:from>
    <xdr:to>
      <xdr:col>18</xdr:col>
      <xdr:colOff>21796</xdr:colOff>
      <xdr:row>13</xdr:row>
      <xdr:rowOff>169312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7620</xdr:colOff>
      <xdr:row>2</xdr:row>
      <xdr:rowOff>22860</xdr:rowOff>
    </xdr:from>
    <xdr:to>
      <xdr:col>12</xdr:col>
      <xdr:colOff>598745</xdr:colOff>
      <xdr:row>14</xdr:row>
      <xdr:rowOff>4377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479424</xdr:colOff>
      <xdr:row>2</xdr:row>
      <xdr:rowOff>117475</xdr:rowOff>
    </xdr:from>
    <xdr:to>
      <xdr:col>13</xdr:col>
      <xdr:colOff>472439</xdr:colOff>
      <xdr:row>14</xdr:row>
      <xdr:rowOff>67675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500380</xdr:colOff>
      <xdr:row>5</xdr:row>
      <xdr:rowOff>9524</xdr:rowOff>
    </xdr:from>
    <xdr:to>
      <xdr:col>18</xdr:col>
      <xdr:colOff>386080</xdr:colOff>
      <xdr:row>24</xdr:row>
      <xdr:rowOff>163830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43815</xdr:colOff>
      <xdr:row>4</xdr:row>
      <xdr:rowOff>153669</xdr:rowOff>
    </xdr:from>
    <xdr:to>
      <xdr:col>23</xdr:col>
      <xdr:colOff>539115</xdr:colOff>
      <xdr:row>24</xdr:row>
      <xdr:rowOff>123825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308610</xdr:colOff>
      <xdr:row>4</xdr:row>
      <xdr:rowOff>171450</xdr:rowOff>
    </xdr:from>
    <xdr:to>
      <xdr:col>29</xdr:col>
      <xdr:colOff>194310</xdr:colOff>
      <xdr:row>25</xdr:row>
      <xdr:rowOff>3810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</xdr:colOff>
      <xdr:row>2</xdr:row>
      <xdr:rowOff>86995</xdr:rowOff>
    </xdr:from>
    <xdr:to>
      <xdr:col>12</xdr:col>
      <xdr:colOff>306705</xdr:colOff>
      <xdr:row>17</xdr:row>
      <xdr:rowOff>86995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2</xdr:row>
      <xdr:rowOff>45720</xdr:rowOff>
    </xdr:from>
    <xdr:to>
      <xdr:col>12</xdr:col>
      <xdr:colOff>266700</xdr:colOff>
      <xdr:row>17</xdr:row>
      <xdr:rowOff>27940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19685</xdr:colOff>
      <xdr:row>2</xdr:row>
      <xdr:rowOff>478155</xdr:rowOff>
    </xdr:from>
    <xdr:to>
      <xdr:col>19</xdr:col>
      <xdr:colOff>324485</xdr:colOff>
      <xdr:row>14</xdr:row>
      <xdr:rowOff>79105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urray66\dedalo%202000-08\B-Indicatori%20di%20contesto%20e%20rottura\DATI\Dati%20Asse%20V\Delitti%20capoluog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entenario\Storie%20di%20dati\Innovazione\CIS2006_pr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F2020\ENT2%202020%20TF%20draft%20-%20v0.9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88"/>
      <sheetName val="1989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S 2006 implementation"/>
      <sheetName val="CIS 2006 information"/>
      <sheetName val="Exchange rates &amp; flags"/>
      <sheetName val="INN_BASIC1"/>
      <sheetName val="INN_BASIC2"/>
      <sheetName val="INN_GEN"/>
      <sheetName val="INN_ENTER"/>
      <sheetName val="INN_TYPES"/>
      <sheetName val="INN_DEVELOP"/>
      <sheetName val="INN_DEVELOP_RD"/>
      <sheetName val="INN_NEWPROD"/>
      <sheetName val="INN_EXPEND"/>
      <sheetName val="INN_FUNDING"/>
      <sheetName val="INN_SOURCES"/>
      <sheetName val="INN_COOP"/>
      <sheetName val="INN_EFFECTS"/>
      <sheetName val="INN_DELAY"/>
      <sheetName val="INN_HAMP1"/>
      <sheetName val="INN_HAMP2"/>
      <sheetName val="INN_HAMP3"/>
      <sheetName val="INN_PATENT"/>
      <sheetName val="INN_ORGMKT"/>
      <sheetName val="INN_EFFORG"/>
      <sheetName val="Pilot studies"/>
      <sheetName val="INN_ORGMKT_pilot"/>
      <sheetName val="INN_ORG-type"/>
      <sheetName val="INN_ORGMKT_DEVELOP"/>
      <sheetName val="INN_MKT-type"/>
      <sheetName val="INN_EFFORG_pilot"/>
      <sheetName val="INN_EFFMKT"/>
      <sheetName val="INN_ORGMKTlink_pilot"/>
      <sheetName val="INN_HAM_ORGMKT"/>
      <sheetName val="HiddenSettings"/>
      <sheetName val="HiddenErro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4">
          <cell r="B4">
            <v>0.03</v>
          </cell>
        </row>
      </sheetData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tion 5"/>
      <sheetName val="Structure"/>
      <sheetName val="Filters"/>
      <sheetName val="Annex 1"/>
      <sheetName val="Feedback CNECT Mar 5"/>
      <sheetName val="Feuil1"/>
      <sheetName val="VarVal"/>
      <sheetName val="Ratios % emp"/>
      <sheetName val="Ratios % ent"/>
      <sheetName val="Ratios others"/>
      <sheetName val="Annex 1 to MS 2019"/>
      <sheetName val="Section 5 2019"/>
      <sheetName val="Structure 2019"/>
      <sheetName val="Filters 2019"/>
      <sheetName val="Annex 1 2019"/>
      <sheetName val="Section 5 2018"/>
      <sheetName val="Structure 2018"/>
      <sheetName val="Filters 2018"/>
      <sheetName val="Annex 1 to MS 2018"/>
      <sheetName val="Annex 1 2018"/>
      <sheetName val="Section 5 2017"/>
      <sheetName val="Structure 2017"/>
      <sheetName val="Filters 2017"/>
      <sheetName val="Annex 1 2017"/>
      <sheetName val="Section 5 2016"/>
      <sheetName val="Structure 2016"/>
      <sheetName val="Filters 2016"/>
      <sheetName val="Section 5 2015"/>
      <sheetName val="Structure 2015"/>
      <sheetName val="Filters 2015"/>
      <sheetName val="Annex 1 (deleted)"/>
      <sheetName val="VarVal v3"/>
      <sheetName val="VarVal v2"/>
      <sheetName val="VarVal v1"/>
      <sheetName val="Countries"/>
      <sheetName val="Exchange Rates"/>
      <sheetName val="kkk"/>
      <sheetName val="Annex 1 2016"/>
      <sheetName val="Annex 1 2015"/>
      <sheetName val="VarVal 2015"/>
      <sheetName val="3Y comparison"/>
      <sheetName val="Annex 1 Stefano"/>
      <sheetName val="Annex 1 MS"/>
      <sheetName val="Section 5 of 2014"/>
      <sheetName val="Annex 1 of 2014"/>
      <sheetName val="Annex 1 of 2013"/>
      <sheetName val="Sheet1"/>
    </sheetNames>
    <sheetDataSet>
      <sheetData sheetId="0" refreshError="1"/>
      <sheetData sheetId="1">
        <row r="2">
          <cell r="C2" t="str">
            <v>ENT_ID</v>
          </cell>
          <cell r="D2" t="b">
            <v>0</v>
          </cell>
          <cell r="E2" t="str">
            <v>Text</v>
          </cell>
          <cell r="F2">
            <v>24</v>
          </cell>
          <cell r="G2">
            <v>10</v>
          </cell>
          <cell r="H2" t="b">
            <v>0</v>
          </cell>
          <cell r="I2" t="str">
            <v/>
          </cell>
          <cell r="J2" t="str">
            <v/>
          </cell>
          <cell r="K2" t="str">
            <v/>
          </cell>
          <cell r="L2">
            <v>2019</v>
          </cell>
        </row>
        <row r="3">
          <cell r="C3" t="str">
            <v>NACE2</v>
          </cell>
          <cell r="D3" t="b">
            <v>0</v>
          </cell>
          <cell r="E3" t="str">
            <v>Integer</v>
          </cell>
          <cell r="F3">
            <v>4</v>
          </cell>
          <cell r="G3">
            <v>20</v>
          </cell>
          <cell r="H3" t="b">
            <v>0</v>
          </cell>
          <cell r="I3" t="str">
            <v/>
          </cell>
          <cell r="J3" t="str">
            <v/>
          </cell>
          <cell r="K3" t="str">
            <v/>
          </cell>
          <cell r="L3">
            <v>2019</v>
          </cell>
        </row>
        <row r="4">
          <cell r="C4" t="str">
            <v>EMP</v>
          </cell>
          <cell r="D4" t="b">
            <v>0</v>
          </cell>
          <cell r="E4" t="str">
            <v>Integer</v>
          </cell>
          <cell r="G4">
            <v>30</v>
          </cell>
          <cell r="H4" t="b">
            <v>0</v>
          </cell>
          <cell r="I4" t="str">
            <v/>
          </cell>
          <cell r="J4" t="str">
            <v/>
          </cell>
          <cell r="K4" t="str">
            <v/>
          </cell>
          <cell r="L4">
            <v>2019</v>
          </cell>
        </row>
        <row r="5">
          <cell r="C5" t="str">
            <v>TURN</v>
          </cell>
          <cell r="D5" t="b">
            <v>0</v>
          </cell>
          <cell r="E5" t="str">
            <v>Double</v>
          </cell>
          <cell r="G5">
            <v>40</v>
          </cell>
          <cell r="H5" t="b">
            <v>1</v>
          </cell>
          <cell r="I5" t="str">
            <v/>
          </cell>
          <cell r="J5" t="str">
            <v/>
          </cell>
          <cell r="K5" t="str">
            <v/>
          </cell>
          <cell r="L5">
            <v>2019</v>
          </cell>
        </row>
        <row r="6">
          <cell r="C6" t="str">
            <v>ENT_WGHT</v>
          </cell>
          <cell r="D6" t="b">
            <v>0</v>
          </cell>
          <cell r="E6" t="str">
            <v>Double</v>
          </cell>
          <cell r="G6">
            <v>50</v>
          </cell>
          <cell r="H6" t="b">
            <v>0</v>
          </cell>
          <cell r="I6" t="str">
            <v/>
          </cell>
          <cell r="J6" t="str">
            <v/>
          </cell>
          <cell r="K6" t="str">
            <v/>
          </cell>
          <cell r="L6">
            <v>2019</v>
          </cell>
        </row>
        <row r="7">
          <cell r="C7" t="str">
            <v>EMPIUSEVAL</v>
          </cell>
          <cell r="D7" t="b">
            <v>0</v>
          </cell>
          <cell r="E7" t="str">
            <v>Integer</v>
          </cell>
          <cell r="G7">
            <v>60</v>
          </cell>
          <cell r="H7" t="b">
            <v>1</v>
          </cell>
          <cell r="I7" t="str">
            <v/>
          </cell>
          <cell r="J7" t="str">
            <v/>
          </cell>
          <cell r="K7" t="str">
            <v/>
          </cell>
          <cell r="L7">
            <v>2019</v>
          </cell>
        </row>
        <row r="8">
          <cell r="C8" t="str">
            <v>EMPIUSEPCT</v>
          </cell>
          <cell r="D8" t="b">
            <v>0</v>
          </cell>
          <cell r="E8" t="str">
            <v>Integer</v>
          </cell>
          <cell r="F8">
            <v>3</v>
          </cell>
          <cell r="G8">
            <v>70</v>
          </cell>
          <cell r="H8" t="b">
            <v>1</v>
          </cell>
          <cell r="I8" t="str">
            <v/>
          </cell>
          <cell r="J8" t="str">
            <v/>
          </cell>
          <cell r="K8" t="str">
            <v/>
          </cell>
          <cell r="L8">
            <v>2019</v>
          </cell>
        </row>
        <row r="9">
          <cell r="C9" t="str">
            <v>EMPIUSE</v>
          </cell>
          <cell r="D9" t="b">
            <v>0</v>
          </cell>
          <cell r="E9" t="str">
            <v>Integer</v>
          </cell>
          <cell r="G9">
            <v>80</v>
          </cell>
          <cell r="H9" t="b">
            <v>1</v>
          </cell>
          <cell r="I9" t="str">
            <v/>
          </cell>
          <cell r="J9" t="str">
            <v/>
          </cell>
          <cell r="K9" t="str">
            <v/>
          </cell>
          <cell r="L9">
            <v>2019</v>
          </cell>
        </row>
        <row r="10">
          <cell r="C10" t="str">
            <v>FIXBB</v>
          </cell>
          <cell r="D10" t="b">
            <v>0</v>
          </cell>
          <cell r="E10" t="str">
            <v>Byte</v>
          </cell>
          <cell r="G10">
            <v>90</v>
          </cell>
          <cell r="H10" t="b">
            <v>1</v>
          </cell>
          <cell r="I10" t="str">
            <v>0,1</v>
          </cell>
          <cell r="J10" t="str">
            <v>EMPIUSE is not NULL and EMPIUSE &gt; 0</v>
          </cell>
          <cell r="K10" t="str">
            <v>9</v>
          </cell>
          <cell r="L10">
            <v>2019</v>
          </cell>
        </row>
        <row r="11">
          <cell r="C11" t="str">
            <v>ISPDF</v>
          </cell>
          <cell r="D11" t="b">
            <v>0</v>
          </cell>
          <cell r="E11" t="str">
            <v>Byte</v>
          </cell>
          <cell r="G11">
            <v>100</v>
          </cell>
          <cell r="H11" t="b">
            <v>1</v>
          </cell>
          <cell r="I11" t="str">
            <v>1,2,3,4,5</v>
          </cell>
          <cell r="J11" t="str">
            <v>FIXBB is not NULL and FIXBB=1</v>
          </cell>
          <cell r="K11" t="str">
            <v>9</v>
          </cell>
          <cell r="L11">
            <v>2019</v>
          </cell>
        </row>
        <row r="12">
          <cell r="C12" t="str">
            <v>ISPDFOK</v>
          </cell>
          <cell r="D12" t="b">
            <v>0</v>
          </cell>
          <cell r="E12" t="str">
            <v>Byte</v>
          </cell>
          <cell r="G12">
            <v>110</v>
          </cell>
          <cell r="H12" t="b">
            <v>1</v>
          </cell>
          <cell r="I12" t="str">
            <v>0,1</v>
          </cell>
          <cell r="J12" t="str">
            <v>FIXBB is not NULL and FIXBB=1</v>
          </cell>
          <cell r="K12" t="str">
            <v>9</v>
          </cell>
          <cell r="L12">
            <v>2017</v>
          </cell>
        </row>
        <row r="13">
          <cell r="C13" t="str">
            <v>PMD</v>
          </cell>
          <cell r="D13" t="b">
            <v>1</v>
          </cell>
          <cell r="E13" t="str">
            <v>Byte</v>
          </cell>
          <cell r="G13">
            <v>120</v>
          </cell>
          <cell r="H13" t="b">
            <v>1</v>
          </cell>
          <cell r="I13" t="str">
            <v>0,1</v>
          </cell>
          <cell r="J13" t="str">
            <v>EMPIUSE is not NULL and EMPIUSE &gt; 0</v>
          </cell>
          <cell r="K13" t="str">
            <v>9</v>
          </cell>
          <cell r="L13">
            <v>2019</v>
          </cell>
        </row>
        <row r="14">
          <cell r="C14" t="str">
            <v>EMPMD2VAL</v>
          </cell>
          <cell r="D14" t="b">
            <v>1</v>
          </cell>
          <cell r="E14" t="str">
            <v>Integer</v>
          </cell>
          <cell r="G14">
            <v>130</v>
          </cell>
          <cell r="H14" t="b">
            <v>1</v>
          </cell>
          <cell r="I14" t="str">
            <v/>
          </cell>
          <cell r="J14" t="str">
            <v>PMD is not NULL and PMD=1</v>
          </cell>
          <cell r="K14" t="str">
            <v>-1</v>
          </cell>
          <cell r="L14">
            <v>2019</v>
          </cell>
        </row>
        <row r="15">
          <cell r="C15" t="str">
            <v>EMPMD2PCT</v>
          </cell>
          <cell r="D15" t="b">
            <v>1</v>
          </cell>
          <cell r="E15" t="str">
            <v>Integer</v>
          </cell>
          <cell r="F15">
            <v>3</v>
          </cell>
          <cell r="G15">
            <v>140</v>
          </cell>
          <cell r="H15" t="b">
            <v>1</v>
          </cell>
          <cell r="I15" t="str">
            <v/>
          </cell>
          <cell r="J15" t="str">
            <v>PMD is not NULL and PMD=1</v>
          </cell>
          <cell r="K15" t="str">
            <v>-1</v>
          </cell>
          <cell r="L15">
            <v>2019</v>
          </cell>
        </row>
        <row r="16">
          <cell r="C16" t="str">
            <v>EMPMD2</v>
          </cell>
          <cell r="D16" t="b">
            <v>1</v>
          </cell>
          <cell r="E16" t="str">
            <v>Integer</v>
          </cell>
          <cell r="G16">
            <v>150</v>
          </cell>
          <cell r="H16" t="b">
            <v>1</v>
          </cell>
          <cell r="I16" t="str">
            <v/>
          </cell>
          <cell r="J16" t="str">
            <v>PMD is not NULL and PMD=1</v>
          </cell>
          <cell r="K16" t="str">
            <v>-1</v>
          </cell>
          <cell r="L16">
            <v>2019</v>
          </cell>
        </row>
        <row r="17">
          <cell r="C17" t="str">
            <v>WEB</v>
          </cell>
          <cell r="D17" t="b">
            <v>0</v>
          </cell>
          <cell r="E17" t="str">
            <v>Byte</v>
          </cell>
          <cell r="G17">
            <v>160</v>
          </cell>
          <cell r="H17" t="b">
            <v>1</v>
          </cell>
          <cell r="I17" t="str">
            <v>0,1</v>
          </cell>
          <cell r="J17" t="str">
            <v>EMPIUSE is not NULL and EMPIUSE &gt; 0</v>
          </cell>
          <cell r="K17" t="str">
            <v>9</v>
          </cell>
          <cell r="L17">
            <v>2019</v>
          </cell>
        </row>
        <row r="18">
          <cell r="C18" t="str">
            <v>WEBACC</v>
          </cell>
          <cell r="D18" t="b">
            <v>0</v>
          </cell>
          <cell r="E18" t="str">
            <v>Byte</v>
          </cell>
          <cell r="G18">
            <v>170</v>
          </cell>
          <cell r="H18" t="b">
            <v>1</v>
          </cell>
          <cell r="I18" t="str">
            <v>0,1</v>
          </cell>
          <cell r="J18" t="str">
            <v>WEB is not NULL and WEB=1</v>
          </cell>
          <cell r="K18" t="str">
            <v>9</v>
          </cell>
          <cell r="L18">
            <v>2019</v>
          </cell>
        </row>
        <row r="19">
          <cell r="C19" t="str">
            <v>WEBORD</v>
          </cell>
          <cell r="D19" t="b">
            <v>0</v>
          </cell>
          <cell r="E19" t="str">
            <v>Byte</v>
          </cell>
          <cell r="G19">
            <v>180</v>
          </cell>
          <cell r="H19" t="b">
            <v>1</v>
          </cell>
          <cell r="I19" t="str">
            <v>0,1</v>
          </cell>
          <cell r="J19" t="str">
            <v>WEB is not NULL and WEB=1</v>
          </cell>
          <cell r="K19" t="str">
            <v>9</v>
          </cell>
          <cell r="L19">
            <v>2019</v>
          </cell>
        </row>
        <row r="20">
          <cell r="C20" t="str">
            <v>WEBCTM</v>
          </cell>
          <cell r="D20" t="b">
            <v>0</v>
          </cell>
          <cell r="E20" t="str">
            <v>Byte</v>
          </cell>
          <cell r="G20">
            <v>190</v>
          </cell>
          <cell r="H20" t="b">
            <v>1</v>
          </cell>
          <cell r="I20" t="str">
            <v>0,1</v>
          </cell>
          <cell r="J20" t="str">
            <v>WEB is not NULL and WEB=1</v>
          </cell>
          <cell r="K20" t="str">
            <v>9</v>
          </cell>
          <cell r="L20">
            <v>2019</v>
          </cell>
        </row>
        <row r="21">
          <cell r="C21" t="str">
            <v>WEBOT</v>
          </cell>
          <cell r="D21" t="b">
            <v>0</v>
          </cell>
          <cell r="E21" t="str">
            <v>Byte</v>
          </cell>
          <cell r="G21">
            <v>200</v>
          </cell>
          <cell r="H21" t="b">
            <v>1</v>
          </cell>
          <cell r="I21" t="str">
            <v>0,1</v>
          </cell>
          <cell r="J21" t="str">
            <v>WEB is not NULL and WEB=1</v>
          </cell>
          <cell r="K21" t="str">
            <v>9</v>
          </cell>
          <cell r="L21">
            <v>2019</v>
          </cell>
        </row>
        <row r="22">
          <cell r="C22" t="str">
            <v>WEBPER</v>
          </cell>
          <cell r="D22" t="b">
            <v>0</v>
          </cell>
          <cell r="E22" t="str">
            <v>Byte</v>
          </cell>
          <cell r="G22">
            <v>210</v>
          </cell>
          <cell r="H22" t="b">
            <v>1</v>
          </cell>
          <cell r="I22" t="str">
            <v>0,1</v>
          </cell>
          <cell r="J22" t="str">
            <v>WEB is not NULL and WEB=1</v>
          </cell>
          <cell r="K22" t="str">
            <v>9</v>
          </cell>
          <cell r="L22">
            <v>2019</v>
          </cell>
        </row>
        <row r="23">
          <cell r="C23" t="str">
            <v>WEBSM</v>
          </cell>
          <cell r="D23" t="b">
            <v>0</v>
          </cell>
          <cell r="E23" t="str">
            <v>Byte</v>
          </cell>
          <cell r="G23">
            <v>220</v>
          </cell>
          <cell r="H23" t="b">
            <v>1</v>
          </cell>
          <cell r="I23" t="str">
            <v>0,1</v>
          </cell>
          <cell r="J23" t="str">
            <v>WEB is not NULL and WEB=1</v>
          </cell>
          <cell r="K23" t="str">
            <v>9</v>
          </cell>
          <cell r="L23">
            <v>2019</v>
          </cell>
        </row>
        <row r="24">
          <cell r="C24" t="str">
            <v>CHTP</v>
          </cell>
          <cell r="D24" t="b">
            <v>0</v>
          </cell>
          <cell r="E24" t="str">
            <v>Byte</v>
          </cell>
          <cell r="G24">
            <v>230</v>
          </cell>
          <cell r="H24" t="b">
            <v>1</v>
          </cell>
          <cell r="I24" t="str">
            <v>0,1</v>
          </cell>
          <cell r="J24" t="str">
            <v>EMPIUSE is not NULL and EMPIUSE &gt; 0</v>
          </cell>
          <cell r="K24" t="str">
            <v>9</v>
          </cell>
          <cell r="L24" t="str">
            <v>new</v>
          </cell>
        </row>
        <row r="25">
          <cell r="C25" t="str">
            <v>CHTB</v>
          </cell>
          <cell r="D25" t="b">
            <v>0</v>
          </cell>
          <cell r="E25" t="str">
            <v>Byte</v>
          </cell>
          <cell r="G25">
            <v>240</v>
          </cell>
          <cell r="H25" t="b">
            <v>1</v>
          </cell>
          <cell r="I25" t="str">
            <v>0,1</v>
          </cell>
          <cell r="J25" t="str">
            <v>EMPIUSE is not NULL and EMPIUSE &gt; 0</v>
          </cell>
          <cell r="K25" t="str">
            <v>9</v>
          </cell>
          <cell r="L25" t="str">
            <v>new</v>
          </cell>
        </row>
        <row r="26">
          <cell r="C26" t="str">
            <v>AWS_COWN</v>
          </cell>
          <cell r="D26" t="b">
            <v>0</v>
          </cell>
          <cell r="E26" t="str">
            <v>Byte</v>
          </cell>
          <cell r="G26">
            <v>250</v>
          </cell>
          <cell r="H26" t="b">
            <v>1</v>
          </cell>
          <cell r="I26" t="str">
            <v>0,1</v>
          </cell>
          <cell r="J26" t="str">
            <v>EMPIUSE is not NULL and EMPIUSE &gt; 0</v>
          </cell>
          <cell r="K26" t="str">
            <v>9</v>
          </cell>
          <cell r="L26">
            <v>2019</v>
          </cell>
        </row>
        <row r="27">
          <cell r="C27" t="str">
            <v>AWS_CMP</v>
          </cell>
          <cell r="D27" t="b">
            <v>0</v>
          </cell>
          <cell r="E27" t="str">
            <v>Byte</v>
          </cell>
          <cell r="G27">
            <v>260</v>
          </cell>
          <cell r="H27" t="b">
            <v>1</v>
          </cell>
          <cell r="I27" t="str">
            <v>0,1</v>
          </cell>
          <cell r="J27" t="str">
            <v>EMPIUSE is not NULL and EMPIUSE &gt; 0</v>
          </cell>
          <cell r="K27" t="str">
            <v>9</v>
          </cell>
          <cell r="L27">
            <v>2019</v>
          </cell>
        </row>
        <row r="28">
          <cell r="C28" t="str">
            <v>AWSVALVAL</v>
          </cell>
          <cell r="D28" t="b">
            <v>0</v>
          </cell>
          <cell r="E28" t="str">
            <v>Double</v>
          </cell>
          <cell r="G28">
            <v>270</v>
          </cell>
          <cell r="H28" t="b">
            <v>1</v>
          </cell>
          <cell r="I28" t="str">
            <v/>
          </cell>
          <cell r="J28" t="str">
            <v>(AWS_COWN is not NULL and AWS_COWN=1) or (AWS_CMP is not NULL and AWS_CMP=1)</v>
          </cell>
          <cell r="K28" t="str">
            <v>-1</v>
          </cell>
          <cell r="L28">
            <v>2019</v>
          </cell>
        </row>
        <row r="29">
          <cell r="C29" t="str">
            <v>AWSVALPCT</v>
          </cell>
          <cell r="D29" t="b">
            <v>0</v>
          </cell>
          <cell r="E29" t="str">
            <v>Integer</v>
          </cell>
          <cell r="F29">
            <v>3</v>
          </cell>
          <cell r="G29">
            <v>280</v>
          </cell>
          <cell r="H29" t="b">
            <v>1</v>
          </cell>
          <cell r="I29" t="str">
            <v/>
          </cell>
          <cell r="J29" t="str">
            <v>(AWS_COWN is not NULL and AWS_COWN=1) or (AWS_CMP is not NULL and AWS_CMP=1)</v>
          </cell>
          <cell r="K29" t="str">
            <v>-1</v>
          </cell>
          <cell r="L29">
            <v>2019</v>
          </cell>
        </row>
        <row r="30">
          <cell r="C30" t="str">
            <v>AWSVAL</v>
          </cell>
          <cell r="D30" t="b">
            <v>0</v>
          </cell>
          <cell r="E30" t="str">
            <v>Double</v>
          </cell>
          <cell r="G30">
            <v>290</v>
          </cell>
          <cell r="H30" t="b">
            <v>1</v>
          </cell>
          <cell r="I30" t="str">
            <v/>
          </cell>
          <cell r="J30" t="str">
            <v>(AWS_COWN is not NULL and AWS_COWN=1) or (AWS_CMP is not NULL and AWS_CMP=1)</v>
          </cell>
          <cell r="K30" t="str">
            <v>-1</v>
          </cell>
          <cell r="L30">
            <v>2019</v>
          </cell>
        </row>
        <row r="31">
          <cell r="C31" t="str">
            <v>AWS_COWNPCT</v>
          </cell>
          <cell r="D31" t="b">
            <v>0</v>
          </cell>
          <cell r="E31" t="str">
            <v>Integer</v>
          </cell>
          <cell r="F31">
            <v>3</v>
          </cell>
          <cell r="G31">
            <v>300</v>
          </cell>
          <cell r="H31" t="b">
            <v>1</v>
          </cell>
          <cell r="I31" t="str">
            <v/>
          </cell>
          <cell r="J31" t="str">
            <v>(AWS_COWN is not NULL and AWS_COWN=1) and (AWS_CMP is not NULL and AWS_CMP=1)</v>
          </cell>
          <cell r="K31" t="str">
            <v>-1</v>
          </cell>
          <cell r="L31">
            <v>2019</v>
          </cell>
        </row>
        <row r="32">
          <cell r="C32" t="str">
            <v>AWS_CMPPCT</v>
          </cell>
          <cell r="D32" t="b">
            <v>0</v>
          </cell>
          <cell r="E32" t="str">
            <v>Integer</v>
          </cell>
          <cell r="F32">
            <v>3</v>
          </cell>
          <cell r="G32">
            <v>310</v>
          </cell>
          <cell r="H32" t="b">
            <v>1</v>
          </cell>
          <cell r="I32" t="str">
            <v/>
          </cell>
          <cell r="J32" t="str">
            <v>(AWS_COWN is not NULL and AWS_COWN=1) and (AWS_CMP is not NULL and AWS_CMP=1)</v>
          </cell>
          <cell r="K32" t="str">
            <v>-1</v>
          </cell>
          <cell r="L32">
            <v>2019</v>
          </cell>
        </row>
        <row r="33">
          <cell r="C33" t="str">
            <v>AWSVAL_COWN</v>
          </cell>
          <cell r="D33" t="b">
            <v>0</v>
          </cell>
          <cell r="E33" t="str">
            <v>Double</v>
          </cell>
          <cell r="G33">
            <v>320</v>
          </cell>
          <cell r="H33" t="b">
            <v>1</v>
          </cell>
          <cell r="I33" t="str">
            <v/>
          </cell>
          <cell r="J33" t="str">
            <v>(AWS_COWN is not NULL and AWS_COWN=1) or (AWS_CMP is not NULL and AWS_CMP=1)</v>
          </cell>
          <cell r="K33" t="str">
            <v>-1</v>
          </cell>
          <cell r="L33">
            <v>2019</v>
          </cell>
        </row>
        <row r="34">
          <cell r="C34" t="str">
            <v>AWSVAL_CMP</v>
          </cell>
          <cell r="D34" t="b">
            <v>0</v>
          </cell>
          <cell r="E34" t="str">
            <v>Double</v>
          </cell>
          <cell r="G34">
            <v>330</v>
          </cell>
          <cell r="H34" t="b">
            <v>1</v>
          </cell>
          <cell r="I34" t="str">
            <v/>
          </cell>
          <cell r="J34" t="str">
            <v>(AWS_COWN is not NULL and AWS_COWN=1) or (AWS_CMP is not NULL and AWS_CMP=1)</v>
          </cell>
          <cell r="K34" t="str">
            <v>-1</v>
          </cell>
          <cell r="L34">
            <v>2019</v>
          </cell>
        </row>
        <row r="35">
          <cell r="C35" t="str">
            <v>AWS_CMPCNT</v>
          </cell>
          <cell r="D35" t="b">
            <v>1</v>
          </cell>
          <cell r="E35" t="str">
            <v>Byte</v>
          </cell>
          <cell r="G35">
            <v>340</v>
          </cell>
          <cell r="H35" t="b">
            <v>1</v>
          </cell>
          <cell r="I35" t="str">
            <v>1,2,3</v>
          </cell>
          <cell r="J35" t="str">
            <v>AWS_CMP is not NULL and AWS_CMP=1</v>
          </cell>
          <cell r="K35" t="str">
            <v>9</v>
          </cell>
          <cell r="L35" t="str">
            <v>new</v>
          </cell>
        </row>
        <row r="36">
          <cell r="C36" t="str">
            <v>AWS_CMPDM</v>
          </cell>
          <cell r="D36" t="b">
            <v>1</v>
          </cell>
          <cell r="E36" t="str">
            <v>Byte</v>
          </cell>
          <cell r="G36">
            <v>350</v>
          </cell>
          <cell r="H36" t="b">
            <v>1</v>
          </cell>
          <cell r="I36" t="str">
            <v>0,1</v>
          </cell>
          <cell r="J36" t="str">
            <v>AWS_CMPCNT is not NULL and (AWS_CMPCNT=2 or AWS_CMPCNT=3)</v>
          </cell>
          <cell r="K36" t="str">
            <v>9</v>
          </cell>
          <cell r="L36" t="str">
            <v>new</v>
          </cell>
        </row>
        <row r="37">
          <cell r="C37" t="str">
            <v>AWSVALCPCT</v>
          </cell>
          <cell r="D37" t="b">
            <v>0</v>
          </cell>
          <cell r="E37" t="str">
            <v>Integer</v>
          </cell>
          <cell r="F37">
            <v>3</v>
          </cell>
          <cell r="G37">
            <v>360</v>
          </cell>
          <cell r="H37" t="b">
            <v>1</v>
          </cell>
          <cell r="I37" t="str">
            <v/>
          </cell>
          <cell r="J37" t="str">
            <v>(AWS_COWN is not NULL and AWS_COWN=1) or (AWS_CMP is not NULL and AWS_CMP=1)</v>
          </cell>
          <cell r="K37" t="str">
            <v>-1</v>
          </cell>
          <cell r="L37">
            <v>2019</v>
          </cell>
        </row>
        <row r="38">
          <cell r="C38" t="str">
            <v>AWSVALBGPCT</v>
          </cell>
          <cell r="D38" t="b">
            <v>0</v>
          </cell>
          <cell r="E38" t="str">
            <v>Integer</v>
          </cell>
          <cell r="F38">
            <v>3</v>
          </cell>
          <cell r="G38">
            <v>370</v>
          </cell>
          <cell r="H38" t="b">
            <v>1</v>
          </cell>
          <cell r="I38" t="str">
            <v/>
          </cell>
          <cell r="J38" t="str">
            <v>(AWS_COWN is not NULL and AWS_COWN=1) or (AWS_CMP is not NULL and AWS_CMP=1)</v>
          </cell>
          <cell r="K38" t="str">
            <v>-1</v>
          </cell>
          <cell r="L38">
            <v>2019</v>
          </cell>
        </row>
        <row r="39">
          <cell r="C39" t="str">
            <v>AWSVALC</v>
          </cell>
          <cell r="D39" t="b">
            <v>0</v>
          </cell>
          <cell r="E39" t="str">
            <v>Double</v>
          </cell>
          <cell r="G39">
            <v>380</v>
          </cell>
          <cell r="H39" t="b">
            <v>1</v>
          </cell>
          <cell r="I39" t="str">
            <v/>
          </cell>
          <cell r="J39" t="str">
            <v>(AWS_COWN is not NULL and AWS_COWN=1) or (AWS_CMP is not NULL and AWS_CMP=1)</v>
          </cell>
          <cell r="K39" t="str">
            <v>-1</v>
          </cell>
          <cell r="L39">
            <v>2019</v>
          </cell>
        </row>
        <row r="40">
          <cell r="C40" t="str">
            <v>AWSVALBG</v>
          </cell>
          <cell r="D40" t="b">
            <v>0</v>
          </cell>
          <cell r="E40" t="str">
            <v>Double</v>
          </cell>
          <cell r="G40">
            <v>390</v>
          </cell>
          <cell r="H40" t="b">
            <v>1</v>
          </cell>
          <cell r="I40" t="str">
            <v/>
          </cell>
          <cell r="J40" t="str">
            <v>(AWS_COWN is not NULL and AWS_COWN=1) or (AWS_CMP is not NULL and AWS_CMP=1)</v>
          </cell>
          <cell r="K40" t="str">
            <v>-1</v>
          </cell>
          <cell r="L40">
            <v>2019</v>
          </cell>
        </row>
        <row r="41">
          <cell r="C41" t="str">
            <v>AXSELL</v>
          </cell>
          <cell r="D41" t="b">
            <v>0</v>
          </cell>
          <cell r="E41" t="str">
            <v>Byte</v>
          </cell>
          <cell r="G41">
            <v>400</v>
          </cell>
          <cell r="H41" t="b">
            <v>1</v>
          </cell>
          <cell r="I41" t="str">
            <v>0,1</v>
          </cell>
          <cell r="J41" t="str">
            <v>EMPIUSE is not NULL and EMPIUSE &gt; 0</v>
          </cell>
          <cell r="K41" t="str">
            <v>9</v>
          </cell>
          <cell r="L41">
            <v>2019</v>
          </cell>
        </row>
        <row r="42">
          <cell r="C42" t="str">
            <v>AXSVALVAL</v>
          </cell>
          <cell r="D42" t="b">
            <v>0</v>
          </cell>
          <cell r="E42" t="str">
            <v>Double</v>
          </cell>
          <cell r="G42">
            <v>410</v>
          </cell>
          <cell r="H42" t="b">
            <v>1</v>
          </cell>
          <cell r="I42" t="str">
            <v/>
          </cell>
          <cell r="J42" t="str">
            <v>AXSELL is not NULL and AXSELL=1</v>
          </cell>
          <cell r="K42" t="str">
            <v>-1</v>
          </cell>
          <cell r="L42">
            <v>2019</v>
          </cell>
        </row>
        <row r="43">
          <cell r="C43" t="str">
            <v>AXSVALPCT</v>
          </cell>
          <cell r="D43" t="b">
            <v>0</v>
          </cell>
          <cell r="E43" t="str">
            <v>Integer</v>
          </cell>
          <cell r="F43">
            <v>3</v>
          </cell>
          <cell r="G43">
            <v>420</v>
          </cell>
          <cell r="H43" t="b">
            <v>1</v>
          </cell>
          <cell r="I43" t="str">
            <v/>
          </cell>
          <cell r="J43" t="str">
            <v>AXSELL is not NULL and AXSELL=1</v>
          </cell>
          <cell r="K43" t="str">
            <v>-1</v>
          </cell>
          <cell r="L43">
            <v>2019</v>
          </cell>
        </row>
        <row r="44">
          <cell r="C44" t="str">
            <v>AXSVAL</v>
          </cell>
          <cell r="D44" t="b">
            <v>0</v>
          </cell>
          <cell r="E44" t="str">
            <v>Double</v>
          </cell>
          <cell r="G44">
            <v>430</v>
          </cell>
          <cell r="H44" t="b">
            <v>1</v>
          </cell>
          <cell r="I44" t="str">
            <v/>
          </cell>
          <cell r="J44" t="str">
            <v>AXSELL is not NULL and AXSELL=1</v>
          </cell>
          <cell r="K44" t="str">
            <v>-1</v>
          </cell>
          <cell r="L44">
            <v>2019</v>
          </cell>
        </row>
        <row r="45">
          <cell r="C45" t="str">
            <v>INV4S_AP</v>
          </cell>
          <cell r="D45" t="b">
            <v>0</v>
          </cell>
          <cell r="E45" t="str">
            <v>Byte</v>
          </cell>
          <cell r="G45">
            <v>440</v>
          </cell>
          <cell r="H45" t="b">
            <v>1</v>
          </cell>
          <cell r="I45" t="str">
            <v>0,1</v>
          </cell>
          <cell r="J45" t="str">
            <v>EMPIUSE is not NULL and EMPIUSE &gt; 0</v>
          </cell>
          <cell r="K45" t="str">
            <v>9</v>
          </cell>
          <cell r="L45">
            <v>2018</v>
          </cell>
        </row>
        <row r="46">
          <cell r="C46" t="str">
            <v>INV4S_EMP</v>
          </cell>
          <cell r="D46" t="b">
            <v>0</v>
          </cell>
          <cell r="E46" t="str">
            <v>Byte</v>
          </cell>
          <cell r="G46">
            <v>450</v>
          </cell>
          <cell r="H46" t="b">
            <v>1</v>
          </cell>
          <cell r="I46" t="str">
            <v>0,1</v>
          </cell>
          <cell r="J46" t="str">
            <v>EMPIUSE is not NULL and EMPIUSE &gt; 0</v>
          </cell>
          <cell r="K46" t="str">
            <v>9</v>
          </cell>
          <cell r="L46">
            <v>2018</v>
          </cell>
        </row>
        <row r="47">
          <cell r="C47" t="str">
            <v>INV4S_PMP</v>
          </cell>
          <cell r="D47" t="b">
            <v>0</v>
          </cell>
          <cell r="E47" t="str">
            <v>Byte</v>
          </cell>
          <cell r="G47">
            <v>460</v>
          </cell>
          <cell r="H47" t="b">
            <v>1</v>
          </cell>
          <cell r="I47" t="str">
            <v>0,1</v>
          </cell>
          <cell r="J47" t="str">
            <v>EMPIUSE is not NULL and EMPIUSE &gt; 0</v>
          </cell>
          <cell r="K47" t="str">
            <v>9</v>
          </cell>
          <cell r="L47">
            <v>2018</v>
          </cell>
        </row>
        <row r="48">
          <cell r="C48" t="str">
            <v>INV4S_AP_P</v>
          </cell>
          <cell r="D48" t="b">
            <v>1</v>
          </cell>
          <cell r="E48" t="str">
            <v>Byte</v>
          </cell>
          <cell r="G48">
            <v>470</v>
          </cell>
          <cell r="H48" t="b">
            <v>1</v>
          </cell>
          <cell r="I48" t="str">
            <v>1,2,3,4,5</v>
          </cell>
          <cell r="J48" t="str">
            <v>INV4S_AP is not NULL and INV4S_AP=1</v>
          </cell>
          <cell r="K48" t="str">
            <v>9</v>
          </cell>
          <cell r="L48">
            <v>2018</v>
          </cell>
        </row>
        <row r="49">
          <cell r="C49" t="str">
            <v>CC</v>
          </cell>
          <cell r="D49" t="b">
            <v>0</v>
          </cell>
          <cell r="E49" t="str">
            <v>Byte</v>
          </cell>
          <cell r="G49">
            <v>480</v>
          </cell>
          <cell r="H49" t="b">
            <v>1</v>
          </cell>
          <cell r="I49" t="str">
            <v>0,1</v>
          </cell>
          <cell r="J49" t="str">
            <v>EMPIUSE is not NULL and EMPIUSE &gt; 0</v>
          </cell>
          <cell r="K49" t="str">
            <v>9</v>
          </cell>
          <cell r="L49">
            <v>2018</v>
          </cell>
        </row>
        <row r="50">
          <cell r="C50" t="str">
            <v>CC_PEM</v>
          </cell>
          <cell r="D50" t="b">
            <v>0</v>
          </cell>
          <cell r="E50" t="str">
            <v>Byte</v>
          </cell>
          <cell r="G50">
            <v>490</v>
          </cell>
          <cell r="H50" t="b">
            <v>1</v>
          </cell>
          <cell r="I50" t="str">
            <v>0,1</v>
          </cell>
          <cell r="J50" t="str">
            <v>CC is not NULL and CC=1</v>
          </cell>
          <cell r="K50" t="str">
            <v>9</v>
          </cell>
          <cell r="L50">
            <v>2018</v>
          </cell>
        </row>
        <row r="51">
          <cell r="C51" t="str">
            <v>CC_PSOFT</v>
          </cell>
          <cell r="D51" t="b">
            <v>0</v>
          </cell>
          <cell r="E51" t="str">
            <v>Byte</v>
          </cell>
          <cell r="G51">
            <v>500</v>
          </cell>
          <cell r="H51" t="b">
            <v>1</v>
          </cell>
          <cell r="I51" t="str">
            <v>0,1</v>
          </cell>
          <cell r="J51" t="str">
            <v>CC is not NULL and CC=1</v>
          </cell>
          <cell r="K51" t="str">
            <v>9</v>
          </cell>
          <cell r="L51">
            <v>2018</v>
          </cell>
        </row>
        <row r="52">
          <cell r="C52" t="str">
            <v>CC_PDB</v>
          </cell>
          <cell r="D52" t="b">
            <v>0</v>
          </cell>
          <cell r="E52" t="str">
            <v>Byte</v>
          </cell>
          <cell r="G52">
            <v>510</v>
          </cell>
          <cell r="H52" t="b">
            <v>1</v>
          </cell>
          <cell r="I52" t="str">
            <v>0,1</v>
          </cell>
          <cell r="J52" t="str">
            <v>CC is not NULL and CC=1</v>
          </cell>
          <cell r="K52" t="str">
            <v>9</v>
          </cell>
          <cell r="L52">
            <v>2018</v>
          </cell>
        </row>
        <row r="53">
          <cell r="C53" t="str">
            <v>CC_PFIL</v>
          </cell>
          <cell r="D53" t="b">
            <v>0</v>
          </cell>
          <cell r="E53" t="str">
            <v>Byte</v>
          </cell>
          <cell r="G53">
            <v>520</v>
          </cell>
          <cell r="H53" t="b">
            <v>1</v>
          </cell>
          <cell r="I53" t="str">
            <v>0,1</v>
          </cell>
          <cell r="J53" t="str">
            <v>CC is not NULL and CC=1</v>
          </cell>
          <cell r="K53" t="str">
            <v>9</v>
          </cell>
          <cell r="L53">
            <v>2018</v>
          </cell>
        </row>
        <row r="54">
          <cell r="C54" t="str">
            <v>CC_PFACC</v>
          </cell>
          <cell r="D54" t="b">
            <v>0</v>
          </cell>
          <cell r="E54" t="str">
            <v>Byte</v>
          </cell>
          <cell r="G54">
            <v>530</v>
          </cell>
          <cell r="H54" t="b">
            <v>1</v>
          </cell>
          <cell r="I54" t="str">
            <v>0,1</v>
          </cell>
          <cell r="J54" t="str">
            <v>CC is not NULL and CC=1</v>
          </cell>
          <cell r="K54" t="str">
            <v>9</v>
          </cell>
          <cell r="L54">
            <v>2018</v>
          </cell>
        </row>
        <row r="55">
          <cell r="C55" t="str">
            <v>CC_PCRM</v>
          </cell>
          <cell r="D55" t="b">
            <v>0</v>
          </cell>
          <cell r="E55" t="str">
            <v>Byte</v>
          </cell>
          <cell r="G55">
            <v>540</v>
          </cell>
          <cell r="H55" t="b">
            <v>1</v>
          </cell>
          <cell r="I55" t="str">
            <v>0,1</v>
          </cell>
          <cell r="J55" t="str">
            <v>CC is not NULL and CC=1</v>
          </cell>
          <cell r="K55" t="str">
            <v>9</v>
          </cell>
          <cell r="L55">
            <v>2018</v>
          </cell>
        </row>
        <row r="56">
          <cell r="C56" t="str">
            <v>CC_PCPU</v>
          </cell>
          <cell r="D56" t="b">
            <v>0</v>
          </cell>
          <cell r="E56" t="str">
            <v>Byte</v>
          </cell>
          <cell r="G56">
            <v>550</v>
          </cell>
          <cell r="H56" t="b">
            <v>1</v>
          </cell>
          <cell r="I56" t="str">
            <v>0,1</v>
          </cell>
          <cell r="J56" t="str">
            <v>CC is not NULL and CC=1</v>
          </cell>
          <cell r="K56" t="str">
            <v>9</v>
          </cell>
          <cell r="L56">
            <v>2018</v>
          </cell>
        </row>
        <row r="57">
          <cell r="C57" t="str">
            <v>BDASDS</v>
          </cell>
          <cell r="D57" t="b">
            <v>0</v>
          </cell>
          <cell r="E57" t="str">
            <v>Byte</v>
          </cell>
          <cell r="G57">
            <v>560</v>
          </cell>
          <cell r="H57" t="b">
            <v>1</v>
          </cell>
          <cell r="I57" t="str">
            <v>0,1</v>
          </cell>
          <cell r="J57" t="str">
            <v>EMPIUSE is not NULL and EMPIUSE &gt; 0</v>
          </cell>
          <cell r="K57" t="str">
            <v>9</v>
          </cell>
          <cell r="L57">
            <v>2018</v>
          </cell>
        </row>
        <row r="58">
          <cell r="C58" t="str">
            <v>BDALOC</v>
          </cell>
          <cell r="D58" t="b">
            <v>0</v>
          </cell>
          <cell r="E58" t="str">
            <v>Byte</v>
          </cell>
          <cell r="G58">
            <v>570</v>
          </cell>
          <cell r="H58" t="b">
            <v>1</v>
          </cell>
          <cell r="I58" t="str">
            <v>0,1</v>
          </cell>
          <cell r="J58" t="str">
            <v>EMPIUSE is not NULL and EMPIUSE &gt; 0</v>
          </cell>
          <cell r="K58" t="str">
            <v>9</v>
          </cell>
          <cell r="L58">
            <v>2018</v>
          </cell>
        </row>
        <row r="59">
          <cell r="C59" t="str">
            <v>BDASM</v>
          </cell>
          <cell r="D59" t="b">
            <v>0</v>
          </cell>
          <cell r="E59" t="str">
            <v>Byte</v>
          </cell>
          <cell r="G59">
            <v>580</v>
          </cell>
          <cell r="H59" t="b">
            <v>1</v>
          </cell>
          <cell r="I59" t="str">
            <v>0,1</v>
          </cell>
          <cell r="J59" t="str">
            <v>EMPIUSE is not NULL and EMPIUSE &gt; 0</v>
          </cell>
          <cell r="K59" t="str">
            <v>9</v>
          </cell>
          <cell r="L59">
            <v>2018</v>
          </cell>
        </row>
        <row r="60">
          <cell r="C60" t="str">
            <v>BDAOS</v>
          </cell>
          <cell r="D60" t="b">
            <v>0</v>
          </cell>
          <cell r="E60" t="str">
            <v>Byte</v>
          </cell>
          <cell r="G60">
            <v>590</v>
          </cell>
          <cell r="H60" t="b">
            <v>1</v>
          </cell>
          <cell r="I60" t="str">
            <v>0,1</v>
          </cell>
          <cell r="J60" t="str">
            <v>EMPIUSE is not NULL and EMPIUSE &gt; 0</v>
          </cell>
          <cell r="K60" t="str">
            <v>9</v>
          </cell>
          <cell r="L60">
            <v>2018</v>
          </cell>
        </row>
        <row r="61">
          <cell r="C61" t="str">
            <v>BDAML</v>
          </cell>
          <cell r="D61" t="b">
            <v>0</v>
          </cell>
          <cell r="E61" t="str">
            <v>Byte</v>
          </cell>
          <cell r="G61">
            <v>600</v>
          </cell>
          <cell r="H61" t="b">
            <v>1</v>
          </cell>
          <cell r="I61" t="str">
            <v>0,1</v>
          </cell>
          <cell r="J61" t="str">
            <v>(BDASDS is not NULL and BDASDS=1) or (BDALOC is not NULL and BDALOC=1) or (BDASM is not NULL and BDASM=1) or (BDAOS is not NULL and BDAOS=1)</v>
          </cell>
          <cell r="K61" t="str">
            <v>9</v>
          </cell>
          <cell r="L61" t="str">
            <v>new</v>
          </cell>
        </row>
        <row r="62">
          <cell r="C62" t="str">
            <v>BDANL</v>
          </cell>
          <cell r="D62" t="b">
            <v>0</v>
          </cell>
          <cell r="E62" t="str">
            <v>Byte</v>
          </cell>
          <cell r="G62">
            <v>610</v>
          </cell>
          <cell r="H62" t="b">
            <v>1</v>
          </cell>
          <cell r="I62" t="str">
            <v>0,1</v>
          </cell>
          <cell r="J62" t="str">
            <v>(BDASDS is not NULL and BDASDS=1) or (BDALOC is not NULL and BDALOC=1) or (BDASM is not NULL and BDASM=1) or (BDAOS is not NULL and BDAOS=1)</v>
          </cell>
          <cell r="K62" t="str">
            <v>9</v>
          </cell>
          <cell r="L62" t="str">
            <v>new</v>
          </cell>
        </row>
        <row r="63">
          <cell r="C63" t="str">
            <v>BDAOM</v>
          </cell>
          <cell r="D63" t="b">
            <v>0</v>
          </cell>
          <cell r="E63" t="str">
            <v>Byte</v>
          </cell>
          <cell r="G63">
            <v>620</v>
          </cell>
          <cell r="H63" t="b">
            <v>1</v>
          </cell>
          <cell r="I63" t="str">
            <v>0,1</v>
          </cell>
          <cell r="J63" t="str">
            <v>(BDASDS is not NULL and BDASDS=1) or (BDALOC is not NULL and BDALOC=1) or (BDASM is not NULL and BDASM=1) or (BDAOS is not NULL and BDAOS=1)</v>
          </cell>
          <cell r="K63" t="str">
            <v>9</v>
          </cell>
          <cell r="L63" t="str">
            <v>new</v>
          </cell>
        </row>
        <row r="64">
          <cell r="C64" t="str">
            <v>BDAEXT</v>
          </cell>
          <cell r="D64" t="b">
            <v>0</v>
          </cell>
          <cell r="E64" t="str">
            <v>Byte</v>
          </cell>
          <cell r="G64">
            <v>630</v>
          </cell>
          <cell r="H64" t="b">
            <v>1</v>
          </cell>
          <cell r="I64" t="str">
            <v>0,1</v>
          </cell>
          <cell r="J64" t="str">
            <v>EMPIUSE is not NULL and EMPIUSE &gt; 0</v>
          </cell>
          <cell r="K64" t="str">
            <v>9</v>
          </cell>
          <cell r="L64" t="str">
            <v>new</v>
          </cell>
        </row>
        <row r="65">
          <cell r="C65" t="str">
            <v>BDAEC</v>
          </cell>
          <cell r="D65" t="b">
            <v>1</v>
          </cell>
          <cell r="E65" t="str">
            <v>Byte</v>
          </cell>
          <cell r="G65">
            <v>640</v>
          </cell>
          <cell r="H65" t="b">
            <v>1</v>
          </cell>
          <cell r="I65" t="str">
            <v>0,1</v>
          </cell>
          <cell r="J65" t="str">
            <v>(BDASDS is NULL or BDASDS=0) and (BDALOC is NULL or BDALOC=0) and (BDASM is NULL or BDASM=0) and (BDAOS is NULL or BDAOS=0) and (BDAEXT is NULL or BDAEXT=0)</v>
          </cell>
          <cell r="K65" t="str">
            <v>9</v>
          </cell>
          <cell r="L65" t="str">
            <v>new</v>
          </cell>
        </row>
        <row r="66">
          <cell r="C66" t="str">
            <v>BDAXCST</v>
          </cell>
          <cell r="D66" t="b">
            <v>1</v>
          </cell>
          <cell r="E66" t="str">
            <v>Byte</v>
          </cell>
          <cell r="G66">
            <v>650</v>
          </cell>
          <cell r="H66" t="b">
            <v>1</v>
          </cell>
          <cell r="I66" t="str">
            <v>0,1</v>
          </cell>
          <cell r="J66" t="str">
            <v>BDAEC is not NULL and BDAEC=1</v>
          </cell>
          <cell r="K66" t="str">
            <v>9</v>
          </cell>
          <cell r="L66" t="str">
            <v>new</v>
          </cell>
        </row>
        <row r="67">
          <cell r="C67" t="str">
            <v>BDAXSKL</v>
          </cell>
          <cell r="D67" t="b">
            <v>1</v>
          </cell>
          <cell r="E67" t="str">
            <v>Byte</v>
          </cell>
          <cell r="G67">
            <v>660</v>
          </cell>
          <cell r="H67" t="b">
            <v>1</v>
          </cell>
          <cell r="I67" t="str">
            <v>0,1</v>
          </cell>
          <cell r="J67" t="str">
            <v>BDAEC is not NULL and BDAEC=1</v>
          </cell>
          <cell r="K67" t="str">
            <v>9</v>
          </cell>
          <cell r="L67" t="str">
            <v>new</v>
          </cell>
        </row>
        <row r="68">
          <cell r="C68" t="str">
            <v>BDAXSRC</v>
          </cell>
          <cell r="D68" t="b">
            <v>1</v>
          </cell>
          <cell r="E68" t="str">
            <v>Byte</v>
          </cell>
          <cell r="G68">
            <v>670</v>
          </cell>
          <cell r="H68" t="b">
            <v>1</v>
          </cell>
          <cell r="I68" t="str">
            <v>0,1</v>
          </cell>
          <cell r="J68" t="str">
            <v>BDAEC is not NULL and BDAEC=1</v>
          </cell>
          <cell r="K68" t="str">
            <v>9</v>
          </cell>
          <cell r="L68" t="str">
            <v>new</v>
          </cell>
        </row>
        <row r="69">
          <cell r="C69" t="str">
            <v>BDAXICT</v>
          </cell>
          <cell r="D69" t="b">
            <v>1</v>
          </cell>
          <cell r="E69" t="str">
            <v>Byte</v>
          </cell>
          <cell r="G69">
            <v>680</v>
          </cell>
          <cell r="H69" t="b">
            <v>1</v>
          </cell>
          <cell r="I69" t="str">
            <v>0,1</v>
          </cell>
          <cell r="J69" t="str">
            <v>BDAEC is not NULL and BDAEC=1</v>
          </cell>
          <cell r="K69" t="str">
            <v>9</v>
          </cell>
          <cell r="L69" t="str">
            <v>new</v>
          </cell>
        </row>
        <row r="70">
          <cell r="C70" t="str">
            <v>BDAXPRV</v>
          </cell>
          <cell r="D70" t="b">
            <v>1</v>
          </cell>
          <cell r="E70" t="str">
            <v>Byte</v>
          </cell>
          <cell r="G70">
            <v>690</v>
          </cell>
          <cell r="H70" t="b">
            <v>1</v>
          </cell>
          <cell r="I70" t="str">
            <v>0,1</v>
          </cell>
          <cell r="J70" t="str">
            <v>BDAEC is not NULL and BDAEC=1</v>
          </cell>
          <cell r="K70" t="str">
            <v>9</v>
          </cell>
          <cell r="L70" t="str">
            <v>new</v>
          </cell>
        </row>
        <row r="71">
          <cell r="C71" t="str">
            <v>BDAXPRI</v>
          </cell>
          <cell r="D71" t="b">
            <v>1</v>
          </cell>
          <cell r="E71" t="str">
            <v>Byte</v>
          </cell>
          <cell r="G71">
            <v>700</v>
          </cell>
          <cell r="H71" t="b">
            <v>1</v>
          </cell>
          <cell r="I71" t="str">
            <v>0,1</v>
          </cell>
          <cell r="J71" t="str">
            <v>BDAEC is not NULL and BDAEC=1</v>
          </cell>
          <cell r="K71" t="str">
            <v>9</v>
          </cell>
          <cell r="L71" t="str">
            <v>new</v>
          </cell>
        </row>
        <row r="72">
          <cell r="C72" t="str">
            <v>BDAXQLT</v>
          </cell>
          <cell r="D72" t="b">
            <v>1</v>
          </cell>
          <cell r="E72" t="str">
            <v>Byte</v>
          </cell>
          <cell r="G72">
            <v>710</v>
          </cell>
          <cell r="H72" t="b">
            <v>1</v>
          </cell>
          <cell r="I72" t="str">
            <v>0,1</v>
          </cell>
          <cell r="J72" t="str">
            <v>BDAEC is not NULL and BDAEC=1</v>
          </cell>
          <cell r="K72" t="str">
            <v>9</v>
          </cell>
          <cell r="L72" t="str">
            <v>new</v>
          </cell>
        </row>
        <row r="73">
          <cell r="C73" t="str">
            <v>BDAXUSF</v>
          </cell>
          <cell r="D73" t="b">
            <v>1</v>
          </cell>
          <cell r="E73" t="str">
            <v>Byte</v>
          </cell>
          <cell r="G73">
            <v>720</v>
          </cell>
          <cell r="H73" t="b">
            <v>1</v>
          </cell>
          <cell r="I73" t="str">
            <v>0,1</v>
          </cell>
          <cell r="J73" t="str">
            <v>BDAEC is not NULL and BDAEC=1</v>
          </cell>
          <cell r="K73" t="str">
            <v>9</v>
          </cell>
          <cell r="L73" t="str">
            <v>new</v>
          </cell>
        </row>
        <row r="74">
          <cell r="C74" t="str">
            <v>BDAXOTH</v>
          </cell>
          <cell r="D74" t="b">
            <v>1</v>
          </cell>
          <cell r="E74" t="str">
            <v>Byte</v>
          </cell>
          <cell r="G74">
            <v>730</v>
          </cell>
          <cell r="H74" t="b">
            <v>1</v>
          </cell>
          <cell r="I74" t="str">
            <v>0,1</v>
          </cell>
          <cell r="J74" t="str">
            <v>BDAEC is not NULL and BDAEC=1</v>
          </cell>
          <cell r="K74" t="str">
            <v>9</v>
          </cell>
          <cell r="L74" t="str">
            <v>new</v>
          </cell>
        </row>
        <row r="75">
          <cell r="C75" t="str">
            <v>BDSELL</v>
          </cell>
          <cell r="D75" t="b">
            <v>0</v>
          </cell>
          <cell r="E75" t="str">
            <v>Byte</v>
          </cell>
          <cell r="G75">
            <v>740</v>
          </cell>
          <cell r="H75" t="b">
            <v>1</v>
          </cell>
          <cell r="I75" t="str">
            <v>0,1</v>
          </cell>
          <cell r="J75" t="str">
            <v>(BDASDS is not NULL and BDASDS=1) or (BDALOC is not NULL and BDALOC=1) or (BDASM is not NULL and BDASM=1) or (BDAOS is not NULL and BDAOS=1) or (BDAEXT is not NULL or BDAEXT=1)</v>
          </cell>
          <cell r="K75" t="str">
            <v>9</v>
          </cell>
          <cell r="L75" t="str">
            <v>new</v>
          </cell>
        </row>
        <row r="76">
          <cell r="C76" t="str">
            <v>BDBUY</v>
          </cell>
          <cell r="D76" t="b">
            <v>0</v>
          </cell>
          <cell r="E76" t="str">
            <v>Byte</v>
          </cell>
          <cell r="G76">
            <v>750</v>
          </cell>
          <cell r="H76" t="b">
            <v>1</v>
          </cell>
          <cell r="I76" t="str">
            <v>0,1</v>
          </cell>
          <cell r="J76" t="str">
            <v>(BDASDS is not NULL and BDASDS=1) or (BDALOC is not NULL and BDALOC=1) or (BDASM is not NULL and BDASM=1) or (BDAOS is not NULL and BDAOS=1) or (BDAEXT is not NULL or BDAEXT=1)</v>
          </cell>
          <cell r="K76" t="str">
            <v>9</v>
          </cell>
          <cell r="L76" t="str">
            <v>new</v>
          </cell>
        </row>
        <row r="77">
          <cell r="C77" t="str">
            <v>ITSP2</v>
          </cell>
          <cell r="D77" t="b">
            <v>0</v>
          </cell>
          <cell r="E77" t="str">
            <v>Byte</v>
          </cell>
          <cell r="G77">
            <v>760</v>
          </cell>
          <cell r="H77" t="b">
            <v>1</v>
          </cell>
          <cell r="I77" t="str">
            <v>0,1</v>
          </cell>
          <cell r="J77" t="str">
            <v/>
          </cell>
          <cell r="K77" t="str">
            <v/>
          </cell>
          <cell r="L77">
            <v>2019</v>
          </cell>
        </row>
        <row r="78">
          <cell r="C78" t="str">
            <v>ITSPT2</v>
          </cell>
          <cell r="D78" t="b">
            <v>0</v>
          </cell>
          <cell r="E78" t="str">
            <v>Byte</v>
          </cell>
          <cell r="G78">
            <v>770</v>
          </cell>
          <cell r="H78" t="b">
            <v>1</v>
          </cell>
          <cell r="I78" t="str">
            <v>0,1</v>
          </cell>
          <cell r="J78" t="str">
            <v/>
          </cell>
          <cell r="K78" t="str">
            <v/>
          </cell>
          <cell r="L78">
            <v>2019</v>
          </cell>
        </row>
        <row r="79">
          <cell r="C79" t="str">
            <v>ITUST2</v>
          </cell>
          <cell r="D79" t="b">
            <v>0</v>
          </cell>
          <cell r="E79" t="str">
            <v>Byte</v>
          </cell>
          <cell r="G79">
            <v>780</v>
          </cell>
          <cell r="H79" t="b">
            <v>1</v>
          </cell>
          <cell r="I79" t="str">
            <v>0,1</v>
          </cell>
          <cell r="J79" t="str">
            <v/>
          </cell>
          <cell r="K79" t="str">
            <v/>
          </cell>
          <cell r="L79">
            <v>2019</v>
          </cell>
        </row>
        <row r="80">
          <cell r="C80" t="str">
            <v>ITSPRCR2</v>
          </cell>
          <cell r="D80" t="b">
            <v>0</v>
          </cell>
          <cell r="E80" t="str">
            <v>Byte</v>
          </cell>
          <cell r="G80">
            <v>790</v>
          </cell>
          <cell r="H80" t="b">
            <v>1</v>
          </cell>
          <cell r="I80" t="str">
            <v>0,1</v>
          </cell>
          <cell r="J80" t="str">
            <v/>
          </cell>
          <cell r="K80" t="str">
            <v/>
          </cell>
          <cell r="L80">
            <v>2019</v>
          </cell>
        </row>
        <row r="81">
          <cell r="C81" t="str">
            <v>ITSPVAC2</v>
          </cell>
          <cell r="D81" t="b">
            <v>0</v>
          </cell>
          <cell r="E81" t="str">
            <v>Byte</v>
          </cell>
          <cell r="G81">
            <v>800</v>
          </cell>
          <cell r="H81" t="b">
            <v>1</v>
          </cell>
          <cell r="I81" t="str">
            <v>0,1</v>
          </cell>
          <cell r="J81" t="str">
            <v>ITSPRCR2 is not NULL and ITSPRCR2=1</v>
          </cell>
          <cell r="K81" t="str">
            <v>9</v>
          </cell>
          <cell r="L81">
            <v>2019</v>
          </cell>
        </row>
        <row r="82">
          <cell r="C82" t="str">
            <v>ITSPDLA</v>
          </cell>
          <cell r="D82" t="b">
            <v>1</v>
          </cell>
          <cell r="E82" t="str">
            <v>Byte</v>
          </cell>
          <cell r="G82">
            <v>810</v>
          </cell>
          <cell r="H82" t="b">
            <v>1</v>
          </cell>
          <cell r="I82" t="str">
            <v>0,1</v>
          </cell>
          <cell r="J82" t="str">
            <v>ITSPVAC2 is not NULL and ITSPVAC2=1</v>
          </cell>
          <cell r="K82" t="str">
            <v>9</v>
          </cell>
          <cell r="L82" t="str">
            <v>new</v>
          </cell>
        </row>
        <row r="83">
          <cell r="C83" t="str">
            <v>ITSPDLET</v>
          </cell>
          <cell r="D83" t="b">
            <v>1</v>
          </cell>
          <cell r="E83" t="str">
            <v>Byte</v>
          </cell>
          <cell r="G83">
            <v>820</v>
          </cell>
          <cell r="H83" t="b">
            <v>1</v>
          </cell>
          <cell r="I83" t="str">
            <v>0,1</v>
          </cell>
          <cell r="J83" t="str">
            <v>ITSPVAC2 is not NULL and ITSPVAC2=1</v>
          </cell>
          <cell r="K83" t="str">
            <v>9</v>
          </cell>
          <cell r="L83" t="str">
            <v>new</v>
          </cell>
        </row>
        <row r="84">
          <cell r="C84" t="str">
            <v>ITSPDLWE</v>
          </cell>
          <cell r="D84" t="b">
            <v>1</v>
          </cell>
          <cell r="E84" t="str">
            <v>Byte</v>
          </cell>
          <cell r="G84">
            <v>830</v>
          </cell>
          <cell r="H84" t="b">
            <v>1</v>
          </cell>
          <cell r="I84" t="str">
            <v>0,1</v>
          </cell>
          <cell r="J84" t="str">
            <v>ITSPVAC2 is not NULL and ITSPVAC2=1</v>
          </cell>
          <cell r="K84" t="str">
            <v>9</v>
          </cell>
          <cell r="L84" t="str">
            <v>new</v>
          </cell>
        </row>
        <row r="85">
          <cell r="C85" t="str">
            <v>ITSPDSAL</v>
          </cell>
          <cell r="D85" t="b">
            <v>1</v>
          </cell>
          <cell r="E85" t="str">
            <v>Byte</v>
          </cell>
          <cell r="G85">
            <v>840</v>
          </cell>
          <cell r="H85" t="b">
            <v>1</v>
          </cell>
          <cell r="I85" t="str">
            <v>0,1</v>
          </cell>
          <cell r="J85" t="str">
            <v>ITSPVAC2 is not NULL and ITSPVAC2=1</v>
          </cell>
          <cell r="K85" t="str">
            <v>9</v>
          </cell>
          <cell r="L85" t="str">
            <v>new</v>
          </cell>
        </row>
        <row r="86">
          <cell r="C86" t="str">
            <v>IT_OWN</v>
          </cell>
          <cell r="D86" t="b">
            <v>0</v>
          </cell>
          <cell r="E86" t="str">
            <v>Byte</v>
          </cell>
          <cell r="G86">
            <v>850</v>
          </cell>
          <cell r="H86" t="b">
            <v>1</v>
          </cell>
          <cell r="I86" t="str">
            <v>0,1</v>
          </cell>
          <cell r="J86" t="str">
            <v/>
          </cell>
          <cell r="K86" t="str">
            <v/>
          </cell>
          <cell r="L86">
            <v>2019</v>
          </cell>
        </row>
        <row r="87">
          <cell r="C87" t="str">
            <v>IT_EXT</v>
          </cell>
          <cell r="D87" t="b">
            <v>0</v>
          </cell>
          <cell r="E87" t="str">
            <v>Byte</v>
          </cell>
          <cell r="G87">
            <v>860</v>
          </cell>
          <cell r="H87" t="b">
            <v>1</v>
          </cell>
          <cell r="I87" t="str">
            <v>0,1</v>
          </cell>
          <cell r="J87" t="str">
            <v/>
          </cell>
          <cell r="K87" t="str">
            <v/>
          </cell>
          <cell r="L87">
            <v>2019</v>
          </cell>
        </row>
        <row r="88">
          <cell r="C88" t="str">
            <v>IOT</v>
          </cell>
          <cell r="D88" t="b">
            <v>1</v>
          </cell>
          <cell r="E88" t="str">
            <v>Byte</v>
          </cell>
          <cell r="G88">
            <v>870</v>
          </cell>
          <cell r="H88" t="b">
            <v>1</v>
          </cell>
          <cell r="I88" t="str">
            <v>0,1</v>
          </cell>
          <cell r="J88" t="str">
            <v>EMPIUSE is not NULL and EMPIUSE &gt; 0</v>
          </cell>
          <cell r="K88" t="str">
            <v>9</v>
          </cell>
          <cell r="L88" t="str">
            <v>new</v>
          </cell>
        </row>
        <row r="89">
          <cell r="C89" t="str">
            <v>IOTDEC</v>
          </cell>
          <cell r="D89" t="b">
            <v>1</v>
          </cell>
          <cell r="E89" t="str">
            <v>Byte</v>
          </cell>
          <cell r="G89">
            <v>880</v>
          </cell>
          <cell r="H89" t="b">
            <v>1</v>
          </cell>
          <cell r="I89" t="str">
            <v>0,1</v>
          </cell>
          <cell r="J89" t="str">
            <v>IOT is not NULL and IOT=1</v>
          </cell>
          <cell r="K89" t="str">
            <v>9</v>
          </cell>
          <cell r="L89" t="str">
            <v>new</v>
          </cell>
        </row>
        <row r="90">
          <cell r="C90" t="str">
            <v>IOTDCUS</v>
          </cell>
          <cell r="D90" t="b">
            <v>1</v>
          </cell>
          <cell r="E90" t="str">
            <v>Byte</v>
          </cell>
          <cell r="G90">
            <v>890</v>
          </cell>
          <cell r="H90" t="b">
            <v>1</v>
          </cell>
          <cell r="I90" t="str">
            <v>0,1</v>
          </cell>
          <cell r="J90" t="str">
            <v>IOT is not NULL and IOT=1</v>
          </cell>
          <cell r="K90" t="str">
            <v>9</v>
          </cell>
          <cell r="L90" t="str">
            <v>new</v>
          </cell>
        </row>
        <row r="91">
          <cell r="C91" t="str">
            <v>IOTDMTN</v>
          </cell>
          <cell r="D91" t="b">
            <v>1</v>
          </cell>
          <cell r="E91" t="str">
            <v>Byte</v>
          </cell>
          <cell r="G91">
            <v>900</v>
          </cell>
          <cell r="H91" t="b">
            <v>1</v>
          </cell>
          <cell r="I91" t="str">
            <v>0,1</v>
          </cell>
          <cell r="J91" t="str">
            <v>IOT is not NULL and IOT=1</v>
          </cell>
          <cell r="K91" t="str">
            <v>9</v>
          </cell>
          <cell r="L91" t="str">
            <v>new</v>
          </cell>
        </row>
        <row r="92">
          <cell r="C92" t="str">
            <v>IOTDPRD</v>
          </cell>
          <cell r="D92" t="b">
            <v>1</v>
          </cell>
          <cell r="E92" t="str">
            <v>Byte</v>
          </cell>
          <cell r="G92">
            <v>910</v>
          </cell>
          <cell r="H92" t="b">
            <v>1</v>
          </cell>
          <cell r="I92" t="str">
            <v>0,1</v>
          </cell>
          <cell r="J92" t="str">
            <v>IOT is not NULL and IOT=1</v>
          </cell>
          <cell r="K92" t="str">
            <v>9</v>
          </cell>
          <cell r="L92" t="str">
            <v>new</v>
          </cell>
        </row>
        <row r="93">
          <cell r="C93" t="str">
            <v>IOTDOTH</v>
          </cell>
          <cell r="D93" t="b">
            <v>1</v>
          </cell>
          <cell r="E93" t="str">
            <v>Byte</v>
          </cell>
          <cell r="G93">
            <v>920</v>
          </cell>
          <cell r="H93" t="b">
            <v>1</v>
          </cell>
          <cell r="I93" t="str">
            <v>0,1</v>
          </cell>
          <cell r="J93" t="str">
            <v>IOT is not NULL and IOT=1</v>
          </cell>
          <cell r="K93" t="str">
            <v>9</v>
          </cell>
          <cell r="L93" t="str">
            <v>new</v>
          </cell>
        </row>
        <row r="94">
          <cell r="C94" t="str">
            <v>P3D1_OWN</v>
          </cell>
          <cell r="D94" t="b">
            <v>0</v>
          </cell>
          <cell r="E94" t="str">
            <v>Byte</v>
          </cell>
          <cell r="G94">
            <v>930</v>
          </cell>
          <cell r="H94" t="b">
            <v>1</v>
          </cell>
          <cell r="I94" t="str">
            <v>0,1</v>
          </cell>
          <cell r="J94" t="str">
            <v/>
          </cell>
          <cell r="K94" t="str">
            <v/>
          </cell>
          <cell r="L94">
            <v>2018</v>
          </cell>
        </row>
        <row r="95">
          <cell r="C95" t="str">
            <v>P3D1_OTH</v>
          </cell>
          <cell r="D95" t="b">
            <v>0</v>
          </cell>
          <cell r="E95" t="str">
            <v>Byte</v>
          </cell>
          <cell r="G95">
            <v>940</v>
          </cell>
          <cell r="H95" t="b">
            <v>1</v>
          </cell>
          <cell r="I95" t="str">
            <v>0,1</v>
          </cell>
          <cell r="J95" t="str">
            <v/>
          </cell>
          <cell r="K95" t="str">
            <v/>
          </cell>
          <cell r="L95">
            <v>2018</v>
          </cell>
        </row>
        <row r="96">
          <cell r="C96" t="str">
            <v>P3D_PPMS</v>
          </cell>
          <cell r="D96" t="b">
            <v>0</v>
          </cell>
          <cell r="E96" t="str">
            <v>Byte</v>
          </cell>
          <cell r="G96">
            <v>950</v>
          </cell>
          <cell r="H96" t="b">
            <v>1</v>
          </cell>
          <cell r="I96" t="str">
            <v>0,1</v>
          </cell>
          <cell r="J96" t="str">
            <v>(P3D1_OWN is not NULL and P3D1_OWN=1) or (P3D1_OTH is not NULL and P3D1_OTH=1)</v>
          </cell>
          <cell r="K96" t="str">
            <v>9</v>
          </cell>
          <cell r="L96">
            <v>2018</v>
          </cell>
        </row>
        <row r="97">
          <cell r="C97" t="str">
            <v>P3D_PPMI</v>
          </cell>
          <cell r="D97" t="b">
            <v>0</v>
          </cell>
          <cell r="E97" t="str">
            <v>Byte</v>
          </cell>
          <cell r="G97">
            <v>960</v>
          </cell>
          <cell r="H97" t="b">
            <v>1</v>
          </cell>
          <cell r="I97" t="str">
            <v>0,1</v>
          </cell>
          <cell r="J97" t="str">
            <v>(P3D1_OWN is not NULL and P3D1_OWN=1) or (P3D1_OTH is not NULL and P3D1_OTH=1)</v>
          </cell>
          <cell r="K97" t="str">
            <v>9</v>
          </cell>
          <cell r="L97">
            <v>2018</v>
          </cell>
        </row>
        <row r="98">
          <cell r="C98" t="str">
            <v>P3D_PGS</v>
          </cell>
          <cell r="D98" t="b">
            <v>0</v>
          </cell>
          <cell r="E98" t="str">
            <v>Byte</v>
          </cell>
          <cell r="G98">
            <v>970</v>
          </cell>
          <cell r="H98" t="b">
            <v>1</v>
          </cell>
          <cell r="I98" t="str">
            <v>0,1</v>
          </cell>
          <cell r="J98" t="str">
            <v>(P3D1_OWN is not NULL and P3D1_OWN=1) or (P3D1_OTH is not NULL and P3D1_OTH=1)</v>
          </cell>
          <cell r="K98" t="str">
            <v>9</v>
          </cell>
          <cell r="L98">
            <v>2018</v>
          </cell>
        </row>
        <row r="99">
          <cell r="C99" t="str">
            <v>P3D_PGPP</v>
          </cell>
          <cell r="D99" t="b">
            <v>0</v>
          </cell>
          <cell r="E99" t="str">
            <v>Byte</v>
          </cell>
          <cell r="G99">
            <v>980</v>
          </cell>
          <cell r="H99" t="b">
            <v>1</v>
          </cell>
          <cell r="I99" t="str">
            <v>0,1</v>
          </cell>
          <cell r="J99" t="str">
            <v>(P3D1_OWN is not NULL and P3D1_OWN=1) or (P3D1_OTH is not NULL and P3D1_OTH=1)</v>
          </cell>
          <cell r="K99" t="str">
            <v>9</v>
          </cell>
          <cell r="L99">
            <v>2018</v>
          </cell>
        </row>
        <row r="100">
          <cell r="C100" t="str">
            <v>RBTI</v>
          </cell>
          <cell r="D100" t="b">
            <v>0</v>
          </cell>
          <cell r="E100" t="str">
            <v>Byte</v>
          </cell>
          <cell r="G100">
            <v>990</v>
          </cell>
          <cell r="H100" t="b">
            <v>1</v>
          </cell>
          <cell r="I100" t="str">
            <v>0,1</v>
          </cell>
          <cell r="J100" t="str">
            <v/>
          </cell>
          <cell r="K100" t="str">
            <v/>
          </cell>
          <cell r="L100">
            <v>2018</v>
          </cell>
        </row>
        <row r="101">
          <cell r="C101" t="str">
            <v>RBTS</v>
          </cell>
          <cell r="D101" t="b">
            <v>0</v>
          </cell>
          <cell r="E101" t="str">
            <v>Byte</v>
          </cell>
          <cell r="G101">
            <v>1000</v>
          </cell>
          <cell r="H101" t="b">
            <v>1</v>
          </cell>
          <cell r="I101" t="str">
            <v>0,1</v>
          </cell>
          <cell r="J101" t="str">
            <v/>
          </cell>
          <cell r="K101" t="str">
            <v/>
          </cell>
          <cell r="L101">
            <v>2018</v>
          </cell>
        </row>
        <row r="102">
          <cell r="C102" t="str">
            <v>RBTS_SSI</v>
          </cell>
          <cell r="D102" t="b">
            <v>0</v>
          </cell>
          <cell r="E102" t="str">
            <v>Byte</v>
          </cell>
          <cell r="G102">
            <v>1010</v>
          </cell>
          <cell r="H102" t="b">
            <v>1</v>
          </cell>
          <cell r="I102" t="str">
            <v>0,1</v>
          </cell>
          <cell r="J102" t="str">
            <v>RBTS is not NULL and RBTS=1</v>
          </cell>
          <cell r="K102" t="str">
            <v>9</v>
          </cell>
          <cell r="L102">
            <v>2018</v>
          </cell>
        </row>
        <row r="103">
          <cell r="C103" t="str">
            <v>RBTS_TPG</v>
          </cell>
          <cell r="D103" t="b">
            <v>0</v>
          </cell>
          <cell r="E103" t="str">
            <v>Byte</v>
          </cell>
          <cell r="G103">
            <v>1020</v>
          </cell>
          <cell r="H103" t="b">
            <v>1</v>
          </cell>
          <cell r="I103" t="str">
            <v>0,1</v>
          </cell>
          <cell r="J103" t="str">
            <v>RBTS is not NULL and RBTS=1</v>
          </cell>
          <cell r="K103" t="str">
            <v>9</v>
          </cell>
          <cell r="L103">
            <v>2018</v>
          </cell>
        </row>
        <row r="104">
          <cell r="C104" t="str">
            <v>RBTS_CWD</v>
          </cell>
          <cell r="D104" t="b">
            <v>0</v>
          </cell>
          <cell r="E104" t="str">
            <v>Byte</v>
          </cell>
          <cell r="G104">
            <v>1030</v>
          </cell>
          <cell r="H104" t="b">
            <v>1</v>
          </cell>
          <cell r="I104" t="str">
            <v>0,1</v>
          </cell>
          <cell r="J104" t="str">
            <v>RBTS is not NULL and RBTS=1</v>
          </cell>
          <cell r="K104" t="str">
            <v>9</v>
          </cell>
          <cell r="L104">
            <v>2018</v>
          </cell>
        </row>
        <row r="105">
          <cell r="C105" t="str">
            <v>RBTS_WMS</v>
          </cell>
          <cell r="D105" t="b">
            <v>0</v>
          </cell>
          <cell r="E105" t="str">
            <v>Byte</v>
          </cell>
          <cell r="G105">
            <v>1040</v>
          </cell>
          <cell r="H105" t="b">
            <v>1</v>
          </cell>
          <cell r="I105" t="str">
            <v>0,1</v>
          </cell>
          <cell r="J105" t="str">
            <v>RBTS is not NULL and RBTS=1</v>
          </cell>
          <cell r="K105" t="str">
            <v>9</v>
          </cell>
          <cell r="L105">
            <v>2018</v>
          </cell>
        </row>
        <row r="106">
          <cell r="C106" t="str">
            <v>RBTS_AW</v>
          </cell>
          <cell r="D106" t="b">
            <v>0</v>
          </cell>
          <cell r="E106" t="str">
            <v>Byte</v>
          </cell>
          <cell r="G106">
            <v>1050</v>
          </cell>
          <cell r="H106" t="b">
            <v>1</v>
          </cell>
          <cell r="I106" t="str">
            <v>0,1</v>
          </cell>
          <cell r="J106" t="str">
            <v>RBTS is not NULL and RBTS=1</v>
          </cell>
          <cell r="K106" t="str">
            <v>9</v>
          </cell>
          <cell r="L106">
            <v>2018</v>
          </cell>
        </row>
        <row r="107">
          <cell r="C107" t="str">
            <v>RBTS_SC</v>
          </cell>
          <cell r="D107" t="b">
            <v>0</v>
          </cell>
          <cell r="E107" t="str">
            <v>Byte</v>
          </cell>
          <cell r="G107">
            <v>1060</v>
          </cell>
          <cell r="H107" t="b">
            <v>1</v>
          </cell>
          <cell r="I107" t="str">
            <v>0,1</v>
          </cell>
          <cell r="J107" t="str">
            <v>RBTS is not NULL and RBTS=1</v>
          </cell>
          <cell r="K107" t="str">
            <v>9</v>
          </cell>
          <cell r="L107">
            <v>2018</v>
          </cell>
        </row>
        <row r="108">
          <cell r="C108" t="str">
            <v>RBTS_CDR</v>
          </cell>
          <cell r="D108" t="b">
            <v>0</v>
          </cell>
          <cell r="E108" t="str">
            <v>Byte</v>
          </cell>
          <cell r="G108">
            <v>1070</v>
          </cell>
          <cell r="H108" t="b">
            <v>1</v>
          </cell>
          <cell r="I108" t="str">
            <v>0,1</v>
          </cell>
          <cell r="J108" t="str">
            <v>RBTS is not NULL and RBTS=1</v>
          </cell>
          <cell r="K108" t="str">
            <v>9</v>
          </cell>
          <cell r="L108">
            <v>2018</v>
          </cell>
        </row>
      </sheetData>
      <sheetData sheetId="2">
        <row r="2">
          <cell r="A2" t="str">
            <v>(AWS_COWN is not NULL and AWS_COWN=1) and (AWS_CMP is not NULL and AWS_CMP=1)</v>
          </cell>
          <cell r="B2" t="str">
            <v>AWS_COWN=1 and AWS_CMP=1</v>
          </cell>
          <cell r="C2" t="str">
            <v>(AWS_COWN=Blank or AWS_COWN&lt;&gt;1) or (AWS_CMP=Blank or AWS_CMP&lt;&gt;1)</v>
          </cell>
        </row>
        <row r="3">
          <cell r="A3" t="str">
            <v>(AWS_COWN is not NULL and AWS_COWN=1) or (AWS_CMP is not NULL and AWS_CMP=1)</v>
          </cell>
          <cell r="B3" t="str">
            <v>AWS_COWN=1 or AWS_CMP=1</v>
          </cell>
          <cell r="C3" t="str">
            <v>(AWS_COWN=Blank or AWS_COWN&lt;&gt;1) and (AWS_CMP=Blank or AWS_CMP&lt;&gt;1)</v>
          </cell>
        </row>
        <row r="4">
          <cell r="A4" t="str">
            <v>(BDASDS is not NULL and BDASDS=1) or (BDALOC is not NULL and BDALOC=1) or (BDASM is not NULL and BDASM=1) or (BDAOS is not NULL and BDAOS=1)</v>
          </cell>
          <cell r="B4" t="str">
            <v>BDASDS=1 or BDALOC=1 or BDASM=1 or BDAOS=1</v>
          </cell>
          <cell r="C4" t="str">
            <v>(BDASDS=Blank or BDASDS&lt;&gt;1) and (BDALOC=Blank or BDALOC&lt;&gt;1) and (BDASM=Blank or BDASM&lt;&gt;1) and (BDAOS=Blank or BDAOS&lt;&gt;1)</v>
          </cell>
        </row>
        <row r="5">
          <cell r="A5" t="str">
            <v>(BDASDS is not NULL and BDASDS=1) or (BDALOC is not NULL and BDALOC=1) or (BDASM is not NULL and BDASM=1) or (BDAOS is not NULL and BDAOS=1) or (BDAEXT is not NULL or BDAEXT=1)</v>
          </cell>
          <cell r="B5" t="str">
            <v>BDASDS=1 or BDALOC=1 or BDASM=1 or BDAOS=1 or BDAEXT=1</v>
          </cell>
          <cell r="C5" t="str">
            <v>(BDASDS=Blank or BDASDS&lt;&gt;1) and (BDALOC=Blank or BDALOC&lt;&gt;1) and (BDASM=Blank or BDASM&lt;&gt;1) and (BDAOS=Blank or BDAOS&lt;&gt;1) and (BDAEXT=Blank or BDAEXT&lt;&gt;1)</v>
          </cell>
        </row>
        <row r="6">
          <cell r="A6" t="str">
            <v>(BDASDS is NULL or BDASDS=0) and (BDALOC is NULL or BDALOC=0) and (BDASM is NULL or BDASM=0) and (BDAOS is NULL or BDAOS=0) and (BDAEXT is NULL or BDAEXT=0)</v>
          </cell>
          <cell r="B6" t="str">
            <v>(BDASDS=Blank or BDASDS=0) and (BDALOC=Blank or BDALOC=0) and (BDASM=Blank or BDASM=0) and (BDAOS=Blank or BDAOS=0) and (BDAEXT=Blank or BDAEXT=0)</v>
          </cell>
          <cell r="C6" t="str">
            <v>BDASDS=1 or BDALOC=1 or BDASM=1 or BDAOS=1 or BDAEXT=1</v>
          </cell>
        </row>
        <row r="7">
          <cell r="A7" t="str">
            <v>BDAEC is not NULL and BDAEC=1</v>
          </cell>
          <cell r="B7" t="str">
            <v>BDAEC=1</v>
          </cell>
          <cell r="C7" t="str">
            <v>BDAEC=Blank or BDAEC&lt;&gt;1</v>
          </cell>
        </row>
        <row r="8">
          <cell r="A8" t="str">
            <v>(P3D1_OWN is not NULL and P3D1_OWN=1) or (P3D1_OTH is not NULL and P3D1_OTH=1)</v>
          </cell>
          <cell r="B8" t="str">
            <v>P3D1_OWN=1 or P3D1_OTH=1</v>
          </cell>
          <cell r="C8" t="str">
            <v>(P3D1_OWN=Blank or P3D1_OWN&lt;&gt;1) and (P3D1_OTH=Blank or P3D1_OTH&lt;&gt;1)</v>
          </cell>
        </row>
        <row r="9">
          <cell r="A9" t="str">
            <v>AWS_CMP is not NULL and AWS_CMP=1</v>
          </cell>
          <cell r="B9" t="str">
            <v>AWS_CMP=1</v>
          </cell>
          <cell r="C9" t="str">
            <v>AWS_CMP=Blank or AWS_CMP&lt;&gt;1</v>
          </cell>
        </row>
        <row r="10">
          <cell r="A10" t="str">
            <v>AWS_CMPCNT is not NULL and (AWS_CMPCNT=2 or AWS_CMPCNT=3)</v>
          </cell>
          <cell r="B10" t="str">
            <v>AWS_CMPCNT=2 or AWS_CMPCNT=3</v>
          </cell>
          <cell r="C10" t="str">
            <v>AWS_CMPCNT=Blank or (AWS_CMPCNT&lt;&gt;2 and AWS_CMPCNT&lt;&gt;3)</v>
          </cell>
        </row>
        <row r="11">
          <cell r="A11" t="str">
            <v>AXSELL is not NULL and AXSELL=1</v>
          </cell>
          <cell r="B11" t="str">
            <v>AXSELL=1</v>
          </cell>
          <cell r="C11" t="str">
            <v>AXSELL=Blank or AXSELL&lt;&gt;1</v>
          </cell>
        </row>
        <row r="12">
          <cell r="A12" t="str">
            <v>CC is not NULL and CC=1</v>
          </cell>
          <cell r="B12" t="str">
            <v>CC=1</v>
          </cell>
          <cell r="C12" t="str">
            <v>CC=Blank or CC&lt;&gt;1</v>
          </cell>
        </row>
        <row r="13">
          <cell r="A13" t="str">
            <v>EMPIUSE is not NULL and EMPIUSE &gt; 0</v>
          </cell>
          <cell r="B13" t="str">
            <v>EMPIUSE &gt; 0</v>
          </cell>
          <cell r="C13" t="str">
            <v>EMPIUSE = Blank or EMPIUSE = 0</v>
          </cell>
        </row>
        <row r="14">
          <cell r="A14" t="str">
            <v>FIXBB is not NULL and FIXBB=1</v>
          </cell>
          <cell r="B14" t="str">
            <v>FIXBB=1</v>
          </cell>
          <cell r="C14" t="str">
            <v>FIXBB=Blank or FIXBB&lt;&gt;1</v>
          </cell>
        </row>
        <row r="15">
          <cell r="A15" t="str">
            <v>INV4S_AP is not NULL and INV4S_AP=1</v>
          </cell>
          <cell r="B15" t="str">
            <v>INV4S_AP=1</v>
          </cell>
          <cell r="C15" t="str">
            <v>INV4S_AP=Blank or INV4S_AP&lt;&gt;1</v>
          </cell>
        </row>
        <row r="16">
          <cell r="A16" t="str">
            <v>IOT is not NULL and IOT=1</v>
          </cell>
          <cell r="B16" t="str">
            <v>IOT=1</v>
          </cell>
          <cell r="C16" t="str">
            <v>IOT=Blank or IOT&lt;&gt;1</v>
          </cell>
        </row>
        <row r="17">
          <cell r="A17" t="str">
            <v>ITSPRCR2 is not NULL and ITSPRCR2=1</v>
          </cell>
          <cell r="B17" t="str">
            <v>ITSPRCR2=1</v>
          </cell>
          <cell r="C17" t="str">
            <v>ITSPRCR2=Blank or ITSPRCR2&lt;&gt;1</v>
          </cell>
        </row>
        <row r="18">
          <cell r="A18" t="str">
            <v>ITSPVAC2 is not NULL and ITSPVAC2=1</v>
          </cell>
          <cell r="B18" t="str">
            <v>ITSPVAC2=1</v>
          </cell>
          <cell r="C18" t="str">
            <v>ITSPVAC2=Blank or ITSPVAC2&lt;&gt;1</v>
          </cell>
        </row>
        <row r="19">
          <cell r="A19" t="str">
            <v>PMD is not NULL and PMD=1</v>
          </cell>
          <cell r="B19" t="str">
            <v>PMD=1</v>
          </cell>
          <cell r="C19" t="str">
            <v>PMD=Blank or PMD&lt;&gt;1</v>
          </cell>
        </row>
        <row r="20">
          <cell r="A20" t="str">
            <v>RBTS is not NULL and RBTS=1</v>
          </cell>
          <cell r="B20" t="str">
            <v>RBTS=1</v>
          </cell>
          <cell r="C20" t="str">
            <v>RBTS=Blank or RBTS&lt;&gt;1</v>
          </cell>
        </row>
        <row r="21">
          <cell r="A21" t="str">
            <v>WEB is not NULL and WEB=1</v>
          </cell>
          <cell r="B21" t="str">
            <v>WEB=1</v>
          </cell>
          <cell r="C21" t="str">
            <v>WEB=Blank or WEB&lt;&gt;1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19" sqref="C19"/>
    </sheetView>
  </sheetViews>
  <sheetFormatPr defaultColWidth="8.88671875" defaultRowHeight="14.4"/>
  <cols>
    <col min="1" max="1" width="2.109375" customWidth="1"/>
    <col min="2" max="2" width="6.5546875" customWidth="1"/>
    <col min="3" max="3" width="131.88671875" customWidth="1"/>
  </cols>
  <sheetData>
    <row r="3" spans="1:6" ht="17.399999999999999">
      <c r="C3" s="51"/>
    </row>
    <row r="4" spans="1:6" ht="48.9" customHeight="1">
      <c r="B4" s="52" t="s">
        <v>0</v>
      </c>
      <c r="C4" s="53"/>
      <c r="D4" s="54"/>
      <c r="E4" s="54"/>
      <c r="F4" s="54"/>
    </row>
    <row r="5" spans="1:6">
      <c r="A5" s="55"/>
      <c r="B5">
        <v>1</v>
      </c>
      <c r="C5" s="92" t="s">
        <v>224</v>
      </c>
    </row>
    <row r="6" spans="1:6">
      <c r="B6">
        <v>2</v>
      </c>
      <c r="C6" s="93" t="s">
        <v>225</v>
      </c>
    </row>
    <row r="7" spans="1:6">
      <c r="B7">
        <v>3</v>
      </c>
      <c r="C7" s="92" t="s">
        <v>226</v>
      </c>
    </row>
    <row r="8" spans="1:6">
      <c r="B8">
        <v>4</v>
      </c>
      <c r="C8" s="93" t="s">
        <v>217</v>
      </c>
    </row>
    <row r="9" spans="1:6">
      <c r="B9">
        <v>5</v>
      </c>
      <c r="C9" s="94" t="s">
        <v>228</v>
      </c>
    </row>
    <row r="10" spans="1:6">
      <c r="B10">
        <v>6</v>
      </c>
      <c r="C10" s="93" t="s">
        <v>229</v>
      </c>
    </row>
    <row r="11" spans="1:6">
      <c r="B11">
        <v>7</v>
      </c>
      <c r="C11" s="93" t="s">
        <v>231</v>
      </c>
    </row>
    <row r="12" spans="1:6">
      <c r="B12">
        <v>8</v>
      </c>
      <c r="C12" s="93" t="s">
        <v>232</v>
      </c>
    </row>
    <row r="13" spans="1:6">
      <c r="B13">
        <v>9</v>
      </c>
      <c r="C13" s="93" t="s">
        <v>233</v>
      </c>
    </row>
    <row r="14" spans="1:6">
      <c r="B14">
        <v>10</v>
      </c>
      <c r="C14" s="93" t="s">
        <v>222</v>
      </c>
    </row>
    <row r="15" spans="1:6">
      <c r="B15">
        <v>11</v>
      </c>
      <c r="C15" s="92" t="s">
        <v>218</v>
      </c>
    </row>
    <row r="16" spans="1:6">
      <c r="B16">
        <v>12</v>
      </c>
      <c r="C16" s="92" t="s">
        <v>219</v>
      </c>
    </row>
    <row r="17" spans="2:3">
      <c r="B17">
        <v>13</v>
      </c>
      <c r="C17" s="93" t="s">
        <v>220</v>
      </c>
    </row>
    <row r="18" spans="2:3">
      <c r="B18">
        <v>14</v>
      </c>
      <c r="C18" s="92" t="s">
        <v>221</v>
      </c>
    </row>
    <row r="19" spans="2:3">
      <c r="B19" t="s">
        <v>1</v>
      </c>
      <c r="C19" s="93" t="s">
        <v>236</v>
      </c>
    </row>
    <row r="20" spans="2:3">
      <c r="B20" s="136" t="s">
        <v>2</v>
      </c>
      <c r="C20" s="93" t="s">
        <v>237</v>
      </c>
    </row>
    <row r="21" spans="2:3">
      <c r="B21" s="136" t="s">
        <v>3</v>
      </c>
      <c r="C21" s="93" t="s">
        <v>238</v>
      </c>
    </row>
    <row r="22" spans="2:3">
      <c r="B22" s="136" t="s">
        <v>4</v>
      </c>
      <c r="C22" s="93" t="s">
        <v>239</v>
      </c>
    </row>
    <row r="23" spans="2:3">
      <c r="B23" s="136" t="s">
        <v>5</v>
      </c>
      <c r="C23" s="93" t="s">
        <v>6</v>
      </c>
    </row>
    <row r="24" spans="2:3">
      <c r="B24" s="136" t="s">
        <v>7</v>
      </c>
      <c r="C24" s="92" t="s">
        <v>8</v>
      </c>
    </row>
    <row r="25" spans="2:3">
      <c r="B25" s="136" t="s">
        <v>216</v>
      </c>
      <c r="C25" s="93" t="s">
        <v>240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8" location="'4'!A1" display="SPERANZA DI VITA ALLA NASCITA PER REGIONE. ANNI 1974 e 2025 (a). Valori in anni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7" location="'13'!A1" display="POPOLAZIONE DIPLOMATA E LAUREATA AD ANCONA E NEGLI ALTRI COMUNI DELLE MARCHE. ANNI 1951, 1991, 2024 Valori per 100 residenti di 6 anni e più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A'. FRIULI-VENEZIA GIULIA. ANNI 1921-2024. Valori assoluti "/>
    <hyperlink ref="C20" location="App_2!A1" display="Appendice 2. PIRAMIDI PER ETA' E PER GENERE. FRIULI-VENEZIA GIULIA. ANNI 1951, 1981 E 2024. Valori percentuali"/>
    <hyperlink ref="C21" location="App_3!A1" display="Appendice 3. SPERANZA DI VITA ALLA NASCITA. FRIULI-VENEZIA GIULIA. ANNI 1974-2025. Valori assoluti "/>
    <hyperlink ref="C22" location="App_4!A1" display="Appendice 4. NUMERO MEDIO DI FIGLI PER DONNA (TFT) E ETA' MEDIA AL PARTO. FRIULI-VENEZIA GIULIA. ANNI 1952-2025. Valori assoluti "/>
    <hyperlink ref="C23" location="App_5!A1" display="Appendice 5. POPOLAZIONE RESIDENTE IN ETA' DI 6 ANNI E OLTRE PER GRADO DI ISTRUZIONE. FRIULI-VENEZIA GIULIA. Censimenti popolazione 1951-2024"/>
    <hyperlink ref="C24" location="App_6!A1" display="Appendice 6. AZIENDE E RELATIVE SUPERFICI PER UBICAZIONE DEL CENTRO AZIENDALE IN FRIULI-VENEZIA GIULIA (Universo Italia). Censimenti Agricoltura 1961-2020"/>
    <hyperlink ref="C25" location="App_7!A1" display="Appendice 7. TASSO DI OCCUPAZIONE 15-64 ANNI. FRIULI-VENEZIA GIULIA. ANNI 1977-2025. Percentuali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15"/>
  <sheetViews>
    <sheetView zoomScaleNormal="100" workbookViewId="0">
      <selection activeCell="H14" sqref="H14"/>
    </sheetView>
  </sheetViews>
  <sheetFormatPr defaultRowHeight="14.4"/>
  <cols>
    <col min="1" max="1" width="3.109375" style="8" customWidth="1"/>
    <col min="2" max="2" width="6.109375" style="20" customWidth="1"/>
    <col min="3" max="6" width="9.88671875" style="20" customWidth="1"/>
  </cols>
  <sheetData>
    <row r="1" spans="2:8">
      <c r="B1" s="29"/>
      <c r="C1" s="29"/>
      <c r="D1" s="29"/>
    </row>
    <row r="2" spans="2:8" ht="60">
      <c r="B2" s="30"/>
      <c r="C2" s="21" t="s">
        <v>9</v>
      </c>
      <c r="D2" s="21" t="s">
        <v>10</v>
      </c>
      <c r="E2" s="21" t="s">
        <v>186</v>
      </c>
      <c r="F2" s="21" t="s">
        <v>187</v>
      </c>
      <c r="H2" s="56" t="s">
        <v>223</v>
      </c>
    </row>
    <row r="3" spans="2:8">
      <c r="B3" s="31">
        <v>1921</v>
      </c>
      <c r="C3" s="138">
        <v>1178</v>
      </c>
      <c r="D3" s="32">
        <v>37856</v>
      </c>
      <c r="E3" s="33">
        <f>C3/C$3*100</f>
        <v>100</v>
      </c>
      <c r="F3" s="33">
        <f>D3/D$3*100</f>
        <v>100</v>
      </c>
    </row>
    <row r="4" spans="2:8">
      <c r="B4" s="36">
        <v>1931</v>
      </c>
      <c r="C4" s="35">
        <v>1176</v>
      </c>
      <c r="D4" s="32">
        <v>41043</v>
      </c>
      <c r="E4" s="33">
        <f t="shared" ref="E4:E15" si="0">C4/C$3*100</f>
        <v>99.830220713073004</v>
      </c>
      <c r="F4" s="33">
        <f t="shared" ref="F4:F15" si="1">D4/D$3*100</f>
        <v>108.41874471682165</v>
      </c>
    </row>
    <row r="5" spans="2:8">
      <c r="B5" s="36">
        <v>1936</v>
      </c>
      <c r="C5" s="35">
        <v>1108</v>
      </c>
      <c r="D5" s="32">
        <v>42399</v>
      </c>
      <c r="E5" s="33">
        <f t="shared" si="0"/>
        <v>94.05772495755518</v>
      </c>
      <c r="F5" s="33">
        <f t="shared" si="1"/>
        <v>112.00073964497041</v>
      </c>
    </row>
    <row r="6" spans="2:8">
      <c r="B6" s="31"/>
      <c r="C6" s="37"/>
      <c r="D6" s="34"/>
      <c r="E6" s="33"/>
      <c r="F6" s="33"/>
    </row>
    <row r="7" spans="2:8">
      <c r="B7" s="36">
        <v>1951</v>
      </c>
      <c r="C7" s="35">
        <v>1226</v>
      </c>
      <c r="D7" s="32">
        <v>47516</v>
      </c>
      <c r="E7" s="33">
        <f t="shared" si="0"/>
        <v>104.07470288624788</v>
      </c>
      <c r="F7" s="33">
        <f t="shared" si="1"/>
        <v>125.51775147928994</v>
      </c>
    </row>
    <row r="8" spans="2:8">
      <c r="B8" s="36">
        <v>1961</v>
      </c>
      <c r="C8" s="35">
        <v>1204</v>
      </c>
      <c r="D8" s="32">
        <v>50624</v>
      </c>
      <c r="E8" s="33">
        <f t="shared" si="0"/>
        <v>102.20713073005095</v>
      </c>
      <c r="F8" s="33">
        <f t="shared" si="1"/>
        <v>133.72781065088756</v>
      </c>
    </row>
    <row r="9" spans="2:8">
      <c r="B9" s="36">
        <v>1971</v>
      </c>
      <c r="C9" s="35">
        <v>1214</v>
      </c>
      <c r="D9" s="32">
        <v>54137</v>
      </c>
      <c r="E9" s="33">
        <f t="shared" si="0"/>
        <v>103.05602716468591</v>
      </c>
      <c r="F9" s="33">
        <f t="shared" si="1"/>
        <v>143.00771344040575</v>
      </c>
    </row>
    <row r="10" spans="2:8">
      <c r="B10" s="36">
        <v>1981</v>
      </c>
      <c r="C10" s="35">
        <v>1234</v>
      </c>
      <c r="D10" s="32">
        <v>56557</v>
      </c>
      <c r="E10" s="33">
        <f t="shared" si="0"/>
        <v>104.75382003395586</v>
      </c>
      <c r="F10" s="33">
        <f t="shared" si="1"/>
        <v>149.4003592561285</v>
      </c>
    </row>
    <row r="11" spans="2:8">
      <c r="B11" s="36">
        <v>1991</v>
      </c>
      <c r="C11" s="35">
        <v>1198</v>
      </c>
      <c r="D11" s="32">
        <v>56778.031000000003</v>
      </c>
      <c r="E11" s="33">
        <f t="shared" si="0"/>
        <v>101.69779286926995</v>
      </c>
      <c r="F11" s="33">
        <f t="shared" si="1"/>
        <v>149.98423235418429</v>
      </c>
    </row>
    <row r="12" spans="2:8">
      <c r="B12" s="36">
        <v>2001</v>
      </c>
      <c r="C12" s="35">
        <v>1184</v>
      </c>
      <c r="D12" s="32">
        <v>56996</v>
      </c>
      <c r="E12" s="33">
        <f t="shared" si="0"/>
        <v>100.50933786078097</v>
      </c>
      <c r="F12" s="33">
        <f t="shared" si="1"/>
        <v>150.56001690617074</v>
      </c>
    </row>
    <row r="13" spans="2:8">
      <c r="B13" s="36">
        <v>2011</v>
      </c>
      <c r="C13" s="35">
        <v>1219</v>
      </c>
      <c r="D13" s="32">
        <v>59433.743999999999</v>
      </c>
      <c r="E13" s="33">
        <f t="shared" si="0"/>
        <v>103.48047538200341</v>
      </c>
      <c r="F13" s="33">
        <f t="shared" si="1"/>
        <v>156.9995350803043</v>
      </c>
      <c r="H13" s="17" t="s">
        <v>11</v>
      </c>
    </row>
    <row r="14" spans="2:8">
      <c r="B14" s="36">
        <v>2021</v>
      </c>
      <c r="C14" s="35">
        <v>1195</v>
      </c>
      <c r="D14" s="32">
        <v>59030</v>
      </c>
      <c r="E14" s="33">
        <f t="shared" si="0"/>
        <v>101.44312393887947</v>
      </c>
      <c r="F14" s="33">
        <f t="shared" si="1"/>
        <v>155.9330092983939</v>
      </c>
      <c r="H14" s="17" t="s">
        <v>243</v>
      </c>
    </row>
    <row r="15" spans="2:8">
      <c r="B15" s="36">
        <v>2024</v>
      </c>
      <c r="C15" s="35">
        <v>1193</v>
      </c>
      <c r="D15" s="32">
        <v>58943</v>
      </c>
      <c r="E15" s="33">
        <f t="shared" si="0"/>
        <v>101.27334465195246</v>
      </c>
      <c r="F15" s="33">
        <f t="shared" si="1"/>
        <v>155.70319103972949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0"/>
  <sheetViews>
    <sheetView zoomScaleNormal="100" workbookViewId="0">
      <selection activeCell="M21" sqref="M21"/>
    </sheetView>
  </sheetViews>
  <sheetFormatPr defaultColWidth="8.88671875" defaultRowHeight="12"/>
  <cols>
    <col min="1" max="1" width="3.109375" style="18" customWidth="1"/>
    <col min="2" max="2" width="3.109375" style="24" customWidth="1"/>
    <col min="3" max="3" width="6" style="23" bestFit="1" customWidth="1"/>
    <col min="4" max="7" width="8.109375" style="24" customWidth="1"/>
    <col min="8" max="8" width="3.109375" style="24" customWidth="1"/>
    <col min="9" max="11" width="7.88671875" style="24" customWidth="1"/>
    <col min="12" max="19" width="8.88671875" style="20"/>
    <col min="20" max="20" width="9.109375" style="20" bestFit="1" customWidth="1"/>
    <col min="21" max="16384" width="8.88671875" style="20"/>
  </cols>
  <sheetData>
    <row r="2" spans="2:13" ht="14.4" customHeight="1">
      <c r="B2" s="59"/>
      <c r="C2" s="224" t="s">
        <v>9</v>
      </c>
      <c r="D2" s="224"/>
      <c r="E2" s="224"/>
      <c r="F2" s="224"/>
      <c r="G2" s="224"/>
      <c r="I2" s="227" t="s">
        <v>12</v>
      </c>
      <c r="J2" s="228"/>
      <c r="K2" s="229"/>
    </row>
    <row r="3" spans="2:13" ht="53.4" customHeight="1">
      <c r="C3" s="25" t="s">
        <v>13</v>
      </c>
      <c r="D3" s="25" t="s">
        <v>14</v>
      </c>
      <c r="E3" s="25" t="s">
        <v>15</v>
      </c>
      <c r="F3" s="25" t="s">
        <v>16</v>
      </c>
      <c r="G3" s="25" t="s">
        <v>17</v>
      </c>
      <c r="I3" s="43"/>
      <c r="J3" s="137" t="s">
        <v>9</v>
      </c>
      <c r="K3" s="40" t="s">
        <v>10</v>
      </c>
      <c r="M3" s="56" t="s">
        <v>225</v>
      </c>
    </row>
    <row r="4" spans="2:13">
      <c r="C4" s="26">
        <v>1926</v>
      </c>
      <c r="D4" s="27">
        <v>4.4010195412064572</v>
      </c>
      <c r="E4" s="27">
        <v>2.8555649957519118</v>
      </c>
      <c r="F4" s="27">
        <v>-0.92098555649957514</v>
      </c>
      <c r="G4" s="27">
        <v>6.3355989804587933</v>
      </c>
      <c r="I4" s="44" t="s">
        <v>18</v>
      </c>
      <c r="J4" s="45">
        <v>-7.0609217963394091</v>
      </c>
      <c r="K4" s="134">
        <v>-5.1860056371856853</v>
      </c>
      <c r="M4" s="22"/>
    </row>
    <row r="5" spans="2:13">
      <c r="C5" s="26">
        <v>1927</v>
      </c>
      <c r="D5" s="27">
        <v>6.7938477226376612</v>
      </c>
      <c r="E5" s="27">
        <v>5.221787899388171</v>
      </c>
      <c r="F5" s="27">
        <v>-1.6638341264445955</v>
      </c>
      <c r="G5" s="27">
        <v>10.351801495581237</v>
      </c>
      <c r="I5" s="44" t="s">
        <v>19</v>
      </c>
      <c r="J5" s="46">
        <v>6.0471820893397599</v>
      </c>
      <c r="K5" s="134">
        <v>3.5610658215673934</v>
      </c>
      <c r="M5" s="22"/>
    </row>
    <row r="6" spans="2:13">
      <c r="C6" s="26">
        <v>1928</v>
      </c>
      <c r="D6" s="27">
        <v>5.4275029746727856</v>
      </c>
      <c r="E6" s="27">
        <v>0.54224035356110822</v>
      </c>
      <c r="F6" s="27">
        <v>-1.3233044365119837</v>
      </c>
      <c r="G6" s="27">
        <v>4.6464388917219113</v>
      </c>
      <c r="I6" s="44" t="s">
        <v>17</v>
      </c>
      <c r="J6" s="47">
        <v>-2.160817849170837</v>
      </c>
      <c r="K6" s="134">
        <v>-2.3619615210242557</v>
      </c>
      <c r="M6" s="22"/>
    </row>
    <row r="7" spans="2:13">
      <c r="C7" s="26">
        <v>1929</v>
      </c>
      <c r="D7" s="27">
        <v>3.7478748724923499</v>
      </c>
      <c r="E7" s="27">
        <v>8.4282556953417203</v>
      </c>
      <c r="F7" s="27">
        <v>-2.1735804148248894</v>
      </c>
      <c r="G7" s="27">
        <v>10.00255015300918</v>
      </c>
      <c r="I7" s="121"/>
      <c r="J7" s="90"/>
      <c r="K7" s="90"/>
      <c r="M7" s="22"/>
    </row>
    <row r="8" spans="2:13">
      <c r="C8" s="26">
        <v>1930</v>
      </c>
      <c r="D8" s="27">
        <v>7.4205067165448053</v>
      </c>
      <c r="E8" s="27">
        <v>2.9671824519639514</v>
      </c>
      <c r="F8" s="27">
        <v>-19.241625573881993</v>
      </c>
      <c r="G8" s="27">
        <v>-8.8539364053732363</v>
      </c>
      <c r="I8" s="121"/>
      <c r="J8" s="90"/>
      <c r="K8" s="90"/>
      <c r="M8" s="22"/>
    </row>
    <row r="9" spans="2:13">
      <c r="C9" s="28">
        <v>1931</v>
      </c>
      <c r="D9" s="27">
        <v>5.1607142857142856</v>
      </c>
      <c r="E9" s="27">
        <v>-9.9073129251700696</v>
      </c>
      <c r="F9" s="27">
        <v>-4.7857142857142856</v>
      </c>
      <c r="G9" s="27">
        <v>-9.5323129251700678</v>
      </c>
      <c r="I9" s="121"/>
      <c r="J9" s="90"/>
      <c r="K9" s="90"/>
      <c r="M9" s="22"/>
    </row>
    <row r="10" spans="2:13">
      <c r="C10" s="26">
        <v>1932</v>
      </c>
      <c r="D10" s="27">
        <v>3.8463523743977976</v>
      </c>
      <c r="E10" s="27">
        <v>-5.5763936682725399</v>
      </c>
      <c r="F10" s="27">
        <v>-0.11613902271163111</v>
      </c>
      <c r="G10" s="27">
        <v>-1.846180316586373</v>
      </c>
      <c r="I10" s="122"/>
      <c r="J10" s="90"/>
      <c r="K10" s="90"/>
      <c r="M10" s="22"/>
    </row>
    <row r="11" spans="2:13">
      <c r="C11" s="26">
        <v>1933</v>
      </c>
      <c r="D11" s="27">
        <v>5.1288300835654592</v>
      </c>
      <c r="E11" s="27">
        <v>-3.3069289693593311</v>
      </c>
      <c r="F11" s="27">
        <v>-0.30292479108635101</v>
      </c>
      <c r="G11" s="27">
        <v>1.5189763231197773</v>
      </c>
      <c r="I11" s="121"/>
      <c r="J11" s="90"/>
      <c r="K11" s="90"/>
      <c r="M11" s="22"/>
    </row>
    <row r="12" spans="2:13" ht="14.4">
      <c r="C12" s="26">
        <v>1934</v>
      </c>
      <c r="D12" s="27">
        <v>5.8403805496828758</v>
      </c>
      <c r="E12" s="27">
        <v>-3.7376673713883015</v>
      </c>
      <c r="F12" s="27">
        <v>-0.5126849894291754</v>
      </c>
      <c r="G12" s="27">
        <v>1.5900281888653982</v>
      </c>
      <c r="I12" s="123"/>
      <c r="J12" s="123"/>
      <c r="K12" s="123"/>
      <c r="M12" s="22"/>
    </row>
    <row r="13" spans="2:13">
      <c r="C13" s="26">
        <v>1935</v>
      </c>
      <c r="D13" s="27">
        <v>5.6330242510699007</v>
      </c>
      <c r="E13" s="27">
        <v>-4.8867689015691873</v>
      </c>
      <c r="F13" s="27">
        <v>1.9614835948644795E-2</v>
      </c>
      <c r="G13" s="27">
        <v>0.76587018544935814</v>
      </c>
      <c r="I13" s="225"/>
      <c r="J13" s="225"/>
      <c r="K13" s="225"/>
      <c r="M13" s="22"/>
    </row>
    <row r="14" spans="2:13">
      <c r="C14" s="26">
        <v>1936</v>
      </c>
      <c r="D14" s="27">
        <v>4.2851985559566783</v>
      </c>
      <c r="E14" s="27">
        <v>-0.6407942238267148</v>
      </c>
      <c r="F14" s="27">
        <v>-0.12093862815884476</v>
      </c>
      <c r="G14" s="27">
        <v>3.523465703971119</v>
      </c>
      <c r="I14" s="120"/>
      <c r="J14" s="120"/>
      <c r="K14" s="120"/>
      <c r="M14" s="22"/>
    </row>
    <row r="15" spans="2:13">
      <c r="C15" s="26">
        <v>1937</v>
      </c>
      <c r="D15" s="27">
        <v>4.8975385350699003</v>
      </c>
      <c r="E15" s="27">
        <v>-0.62373043374357751</v>
      </c>
      <c r="F15" s="27">
        <v>-0.5072290596248058</v>
      </c>
      <c r="G15" s="27">
        <v>3.766579041701517</v>
      </c>
      <c r="I15" s="121"/>
      <c r="J15" s="90"/>
      <c r="K15" s="90"/>
      <c r="M15" s="22"/>
    </row>
    <row r="16" spans="2:13">
      <c r="C16" s="26">
        <v>1938</v>
      </c>
      <c r="D16" s="27">
        <v>5.6659349786426203</v>
      </c>
      <c r="E16" s="27">
        <v>-15.778654485049836</v>
      </c>
      <c r="F16" s="27">
        <v>-0.99044850498338877</v>
      </c>
      <c r="G16" s="27">
        <v>-11.103168011390604</v>
      </c>
      <c r="I16" s="121"/>
      <c r="J16" s="90"/>
      <c r="K16" s="90"/>
      <c r="M16" s="22"/>
    </row>
    <row r="17" spans="3:17">
      <c r="C17" s="26">
        <v>1939</v>
      </c>
      <c r="D17" s="27">
        <v>6.2840226228349234</v>
      </c>
      <c r="E17" s="27">
        <v>0.40296924708377518</v>
      </c>
      <c r="F17" s="27">
        <v>5.3667373630258037</v>
      </c>
      <c r="G17" s="27">
        <v>12.053729232944503</v>
      </c>
      <c r="I17" s="121"/>
      <c r="J17" s="90"/>
      <c r="K17" s="90"/>
    </row>
    <row r="18" spans="3:17">
      <c r="C18" s="26">
        <v>1940</v>
      </c>
      <c r="D18" s="27">
        <v>6.0071963491692015</v>
      </c>
      <c r="E18" s="27">
        <v>-1.7411654575239877</v>
      </c>
      <c r="F18" s="27">
        <v>2.294933302129651</v>
      </c>
      <c r="G18" s="27">
        <v>6.5609641937748648</v>
      </c>
      <c r="I18" s="121"/>
      <c r="J18" s="90"/>
      <c r="K18" s="90"/>
      <c r="N18" s="38"/>
      <c r="O18" s="38"/>
      <c r="P18" s="38"/>
      <c r="Q18" s="38"/>
    </row>
    <row r="19" spans="3:17">
      <c r="C19" s="26">
        <v>1943</v>
      </c>
      <c r="D19" s="27">
        <v>5.1278229966754552</v>
      </c>
      <c r="E19" s="27">
        <v>2.0136420956093084</v>
      </c>
      <c r="F19" s="27"/>
      <c r="G19" s="27"/>
      <c r="M19" s="22"/>
    </row>
    <row r="20" spans="3:17">
      <c r="C20" s="26">
        <v>1944</v>
      </c>
      <c r="D20" s="27">
        <v>4.1351628330676391</v>
      </c>
      <c r="E20" s="27">
        <v>2.1384650421316334</v>
      </c>
      <c r="F20" s="27"/>
      <c r="G20" s="27"/>
      <c r="M20" s="38" t="s">
        <v>20</v>
      </c>
    </row>
    <row r="21" spans="3:17">
      <c r="C21" s="26">
        <v>1945</v>
      </c>
      <c r="D21" s="27">
        <v>1.4438411944350187</v>
      </c>
      <c r="E21" s="27">
        <v>-0.28164234815066169</v>
      </c>
      <c r="F21" s="27"/>
      <c r="G21" s="27"/>
      <c r="I21" s="223"/>
      <c r="J21" s="226"/>
      <c r="K21" s="226"/>
      <c r="L21" s="125"/>
      <c r="M21" s="211" t="s">
        <v>21</v>
      </c>
      <c r="P21" s="89"/>
    </row>
    <row r="22" spans="3:17">
      <c r="C22" s="26">
        <v>1946</v>
      </c>
      <c r="D22" s="27">
        <v>8.2061797752808978</v>
      </c>
      <c r="E22" s="27">
        <v>-0.98258426966292123</v>
      </c>
      <c r="F22" s="27">
        <v>-8.5971910112359531</v>
      </c>
      <c r="G22" s="27">
        <v>-1.3735955056179774</v>
      </c>
      <c r="I22" s="223"/>
      <c r="J22" s="124"/>
      <c r="K22" s="124"/>
      <c r="L22" s="124"/>
      <c r="M22" s="22"/>
    </row>
    <row r="23" spans="3:17">
      <c r="C23" s="26">
        <v>1947</v>
      </c>
      <c r="D23" s="27">
        <v>6.2099564683558439</v>
      </c>
      <c r="E23" s="27">
        <v>0.81538118093537226</v>
      </c>
      <c r="F23" s="27">
        <v>-13.38095769617145</v>
      </c>
      <c r="G23" s="27">
        <v>-6.3556200468802322</v>
      </c>
      <c r="I23" s="125"/>
      <c r="J23" s="126"/>
      <c r="K23" s="126"/>
      <c r="L23" s="127"/>
      <c r="M23" s="22"/>
    </row>
    <row r="24" spans="3:17">
      <c r="C24" s="26">
        <v>1948</v>
      </c>
      <c r="D24" s="27">
        <v>6.0553892215568865</v>
      </c>
      <c r="E24" s="27">
        <v>1.3589487691284099</v>
      </c>
      <c r="F24" s="27">
        <v>-12.449268130405855</v>
      </c>
      <c r="G24" s="27">
        <v>-5.0349301397205588</v>
      </c>
      <c r="I24" s="39"/>
      <c r="J24" s="41"/>
      <c r="K24" s="41"/>
      <c r="L24" s="42"/>
      <c r="M24" s="22"/>
    </row>
    <row r="25" spans="3:17">
      <c r="C25" s="26">
        <v>1949</v>
      </c>
      <c r="D25" s="27">
        <v>4.2362564724027756</v>
      </c>
      <c r="E25" s="27">
        <v>2.3284124710807537</v>
      </c>
      <c r="F25" s="27">
        <v>-6.5704527927729419</v>
      </c>
      <c r="G25" s="27">
        <v>-5.7838492894128016E-3</v>
      </c>
      <c r="I25" s="39"/>
      <c r="J25" s="41"/>
      <c r="K25" s="41"/>
      <c r="L25" s="42"/>
      <c r="M25" s="22"/>
    </row>
    <row r="26" spans="3:17">
      <c r="C26" s="26">
        <v>1950</v>
      </c>
      <c r="D26" s="27">
        <v>4.6136164623467604</v>
      </c>
      <c r="E26" s="27">
        <v>0.36202933450087565</v>
      </c>
      <c r="F26" s="27">
        <v>-8.4071256567425579</v>
      </c>
      <c r="G26" s="27">
        <v>-3.431479859894921</v>
      </c>
      <c r="L26" s="42"/>
      <c r="M26" s="22"/>
    </row>
    <row r="27" spans="3:17">
      <c r="C27" s="28">
        <v>1951</v>
      </c>
      <c r="D27" s="27">
        <v>2.7577487765089721</v>
      </c>
      <c r="E27" s="27">
        <v>0.26672104404567698</v>
      </c>
      <c r="F27" s="27">
        <v>-13.819738988580751</v>
      </c>
      <c r="G27" s="27">
        <v>-10.795269168026101</v>
      </c>
      <c r="L27" s="42"/>
      <c r="M27" s="22"/>
    </row>
    <row r="28" spans="3:17">
      <c r="C28" s="26">
        <v>1952</v>
      </c>
      <c r="D28" s="27">
        <v>2.6672653794342165</v>
      </c>
      <c r="E28" s="27">
        <v>2.6950238804751603</v>
      </c>
      <c r="F28" s="27">
        <v>-7.2294566681634489</v>
      </c>
      <c r="G28" s="27">
        <v>-1.8671674082540719</v>
      </c>
      <c r="L28" s="39"/>
      <c r="M28" s="22"/>
    </row>
    <row r="29" spans="3:17">
      <c r="C29" s="26">
        <v>1953</v>
      </c>
      <c r="D29" s="27">
        <v>2.6005964295927124</v>
      </c>
      <c r="E29" s="27">
        <v>2.3750970219371705</v>
      </c>
      <c r="F29" s="27">
        <v>-5.6767024796764574</v>
      </c>
      <c r="G29" s="27">
        <v>-0.70100902814657462</v>
      </c>
      <c r="L29" s="39"/>
      <c r="M29" s="22"/>
    </row>
    <row r="30" spans="3:17">
      <c r="C30" s="26">
        <v>1954</v>
      </c>
      <c r="D30" s="27">
        <v>2.1945340904448711</v>
      </c>
      <c r="E30" s="27">
        <v>0.47305853997303809</v>
      </c>
      <c r="F30" s="27">
        <v>-6.6710241431431028</v>
      </c>
      <c r="G30" s="27">
        <v>-4.0034315127251929</v>
      </c>
      <c r="I30" s="39"/>
      <c r="J30" s="39"/>
      <c r="K30" s="39"/>
      <c r="L30" s="39"/>
      <c r="M30" s="22"/>
    </row>
    <row r="31" spans="3:17">
      <c r="C31" s="26">
        <v>1955</v>
      </c>
      <c r="D31" s="27">
        <v>1.9704594738349495</v>
      </c>
      <c r="E31" s="27">
        <v>7.9759420645636423</v>
      </c>
      <c r="F31" s="27">
        <v>-11.036373307147825</v>
      </c>
      <c r="G31" s="27">
        <v>-1.0899717687492327</v>
      </c>
      <c r="M31" s="22"/>
    </row>
    <row r="32" spans="3:17">
      <c r="C32" s="26">
        <v>1956</v>
      </c>
      <c r="D32" s="27">
        <v>0.79954077657960554</v>
      </c>
      <c r="E32" s="27">
        <v>8.1643363811554384</v>
      </c>
      <c r="F32" s="27">
        <v>-8.611259174217885</v>
      </c>
      <c r="G32" s="27">
        <v>0.35261798351715939</v>
      </c>
      <c r="M32" s="22"/>
    </row>
    <row r="33" spans="3:13">
      <c r="C33" s="26">
        <v>1957</v>
      </c>
      <c r="D33" s="27">
        <v>1.1768573307034844</v>
      </c>
      <c r="E33" s="27">
        <v>8.4648257725180809E-2</v>
      </c>
      <c r="F33" s="27">
        <v>-7.4630177514792901</v>
      </c>
      <c r="G33" s="27">
        <v>-6.2015121630506247</v>
      </c>
      <c r="M33" s="22"/>
    </row>
    <row r="34" spans="3:13">
      <c r="C34" s="26">
        <v>1958</v>
      </c>
      <c r="D34" s="27">
        <v>1.8557890399670376</v>
      </c>
      <c r="E34" s="27">
        <v>-0.94025545941491551</v>
      </c>
      <c r="F34" s="27">
        <v>-3.4454058508446641</v>
      </c>
      <c r="G34" s="27">
        <v>-2.5298722702925422</v>
      </c>
      <c r="M34" s="22"/>
    </row>
    <row r="35" spans="3:13">
      <c r="C35" s="26">
        <v>1959</v>
      </c>
      <c r="D35" s="27">
        <v>2.3109937273027401</v>
      </c>
      <c r="E35" s="27">
        <v>-1.3676130736216574</v>
      </c>
      <c r="F35" s="27">
        <v>-3.7586662264773856</v>
      </c>
      <c r="G35" s="27">
        <v>-2.8152855727963022</v>
      </c>
      <c r="M35" s="22"/>
    </row>
    <row r="36" spans="3:13">
      <c r="C36" s="26">
        <v>1960</v>
      </c>
      <c r="D36" s="27">
        <v>1.2876281839232551</v>
      </c>
      <c r="E36" s="27">
        <v>-1.1883890175322527</v>
      </c>
      <c r="F36" s="27">
        <v>-4.506285147204764</v>
      </c>
      <c r="G36" s="27">
        <v>-4.407045980813761</v>
      </c>
      <c r="M36" s="22"/>
    </row>
    <row r="37" spans="3:13">
      <c r="C37" s="28">
        <v>1961</v>
      </c>
      <c r="D37" s="27">
        <v>2.0376357456685734</v>
      </c>
      <c r="E37" s="27">
        <v>-2.4836276216529884</v>
      </c>
      <c r="F37" s="27">
        <v>-2.6958468042775432</v>
      </c>
      <c r="G37" s="27">
        <v>-3.1418386802619578</v>
      </c>
      <c r="M37" s="22"/>
    </row>
    <row r="38" spans="3:13">
      <c r="C38" s="26">
        <v>1962</v>
      </c>
      <c r="D38" s="27">
        <v>1.12106135986733</v>
      </c>
      <c r="E38" s="27">
        <v>-1.9427860696517414</v>
      </c>
      <c r="F38" s="27">
        <v>-1.5024875621890548</v>
      </c>
      <c r="G38" s="27">
        <v>-2.3242122719734657</v>
      </c>
      <c r="M38" s="22"/>
    </row>
    <row r="39" spans="3:13">
      <c r="C39" s="26">
        <v>1963</v>
      </c>
      <c r="D39" s="27">
        <v>1.3460901259111995</v>
      </c>
      <c r="E39" s="27">
        <v>1.2872763419483102</v>
      </c>
      <c r="F39" s="27">
        <v>-0.21703114645460569</v>
      </c>
      <c r="G39" s="27">
        <v>2.4163353214049037</v>
      </c>
      <c r="M39" s="22"/>
    </row>
    <row r="40" spans="3:13">
      <c r="C40" s="26">
        <v>1964</v>
      </c>
      <c r="D40" s="27">
        <v>3.1384055874695207</v>
      </c>
      <c r="E40" s="27">
        <v>0.67776997148406826</v>
      </c>
      <c r="F40" s="27">
        <v>-1.3183452494110841</v>
      </c>
      <c r="G40" s="27">
        <v>2.4978303095425054</v>
      </c>
      <c r="M40" s="22"/>
    </row>
    <row r="41" spans="3:13">
      <c r="C41" s="26">
        <v>1965</v>
      </c>
      <c r="D41" s="27">
        <v>2.0233334707507109</v>
      </c>
      <c r="E41" s="27">
        <v>0.29352351898421075</v>
      </c>
      <c r="F41" s="27">
        <v>-1.2268623490126562</v>
      </c>
      <c r="G41" s="27">
        <v>1.0899946407222658</v>
      </c>
      <c r="M41" s="22"/>
    </row>
    <row r="42" spans="3:13">
      <c r="C42" s="26">
        <v>1966</v>
      </c>
      <c r="D42" s="27">
        <v>2.5011320133371751</v>
      </c>
      <c r="E42" s="27">
        <v>1.4465072243032973</v>
      </c>
      <c r="F42" s="27">
        <v>-1.314782035977442</v>
      </c>
      <c r="G42" s="27">
        <v>2.6328572016630307</v>
      </c>
      <c r="M42" s="22"/>
    </row>
    <row r="43" spans="3:13">
      <c r="C43" s="26">
        <v>1967</v>
      </c>
      <c r="D43" s="27">
        <v>1.3239587188026809</v>
      </c>
      <c r="E43" s="27">
        <v>0.32235516631717448</v>
      </c>
      <c r="F43" s="27">
        <v>0.372517577402245</v>
      </c>
      <c r="G43" s="27">
        <v>2.0188314625221002</v>
      </c>
      <c r="M43" s="22"/>
    </row>
    <row r="44" spans="3:13">
      <c r="C44" s="26">
        <v>1968</v>
      </c>
      <c r="D44" s="27">
        <v>0.68078108941418292</v>
      </c>
      <c r="E44" s="27">
        <v>1.2571428571428571</v>
      </c>
      <c r="F44" s="27">
        <v>0.38478931140801648</v>
      </c>
      <c r="G44" s="27">
        <v>2.3227132579650567</v>
      </c>
      <c r="M44" s="22"/>
    </row>
    <row r="45" spans="3:13">
      <c r="C45" s="26">
        <v>1969</v>
      </c>
      <c r="D45" s="27">
        <v>0.40816326530612246</v>
      </c>
      <c r="E45" s="27">
        <v>1.6153719552337065</v>
      </c>
      <c r="F45" s="27">
        <v>1.4993416721527322</v>
      </c>
      <c r="G45" s="27">
        <v>3.5228768926925609</v>
      </c>
      <c r="M45" s="22"/>
    </row>
    <row r="46" spans="3:13">
      <c r="C46" s="26">
        <v>1970</v>
      </c>
      <c r="D46" s="27">
        <v>1.6034241501358137</v>
      </c>
      <c r="E46" s="27">
        <v>2.0100419787636845</v>
      </c>
      <c r="F46" s="27">
        <v>1.544983126183225</v>
      </c>
      <c r="G46" s="27">
        <v>5.158449255082723</v>
      </c>
      <c r="M46" s="22"/>
    </row>
    <row r="47" spans="3:13">
      <c r="C47" s="28">
        <v>1971</v>
      </c>
      <c r="D47" s="27">
        <v>1.3937964941860657</v>
      </c>
      <c r="E47" s="27">
        <v>0.96569597618443892</v>
      </c>
      <c r="F47" s="27">
        <v>1.0760141865925503</v>
      </c>
      <c r="G47" s="27">
        <v>3.4355066569630548</v>
      </c>
      <c r="M47" s="22"/>
    </row>
    <row r="48" spans="3:13">
      <c r="C48" s="26">
        <v>1972</v>
      </c>
      <c r="D48" s="27">
        <v>1.1435819747820457</v>
      </c>
      <c r="E48" s="27">
        <v>3.4521059324958019</v>
      </c>
      <c r="F48" s="27">
        <v>1.6677237132238167</v>
      </c>
      <c r="G48" s="27">
        <v>6.2634116205016648</v>
      </c>
      <c r="M48" s="22"/>
    </row>
    <row r="49" spans="3:13">
      <c r="C49" s="26">
        <v>1973</v>
      </c>
      <c r="D49" s="27">
        <v>0.42772561606187381</v>
      </c>
      <c r="E49" s="27">
        <v>3.6131773838649304</v>
      </c>
      <c r="F49" s="27">
        <v>1.5367044600004989</v>
      </c>
      <c r="G49" s="27">
        <v>5.5776074599273029</v>
      </c>
      <c r="M49" s="22"/>
    </row>
    <row r="50" spans="3:13">
      <c r="C50" s="26">
        <v>1974</v>
      </c>
      <c r="D50" s="27">
        <v>0.99424016559269446</v>
      </c>
      <c r="E50" s="27">
        <v>3.0950916211448254</v>
      </c>
      <c r="F50" s="27">
        <v>1.2222395483657942</v>
      </c>
      <c r="G50" s="27">
        <v>5.3115713351033138</v>
      </c>
      <c r="M50" s="22"/>
    </row>
    <row r="51" spans="3:13">
      <c r="C51" s="26">
        <v>1975</v>
      </c>
      <c r="D51" s="27">
        <v>-1.069413279143236</v>
      </c>
      <c r="E51" s="27">
        <v>2.3903577544430754</v>
      </c>
      <c r="F51" s="27">
        <v>1.2365598159440756</v>
      </c>
      <c r="G51" s="27">
        <v>2.5575042912439154</v>
      </c>
      <c r="M51" s="22"/>
    </row>
    <row r="52" spans="3:13">
      <c r="C52" s="26">
        <v>1976</v>
      </c>
      <c r="D52" s="27">
        <v>-3.6263446850752619</v>
      </c>
      <c r="E52" s="27">
        <v>1.0291525698425883</v>
      </c>
      <c r="F52" s="27">
        <v>1.1320678268268471</v>
      </c>
      <c r="G52" s="27">
        <v>-1.4651242884058264</v>
      </c>
      <c r="M52" s="22"/>
    </row>
    <row r="53" spans="3:13">
      <c r="C53" s="26">
        <v>1977</v>
      </c>
      <c r="D53" s="27">
        <v>-2.8586970125441633</v>
      </c>
      <c r="E53" s="27">
        <v>1.7173243600435326</v>
      </c>
      <c r="F53" s="27">
        <v>1.2434400437107651</v>
      </c>
      <c r="G53" s="27">
        <v>0.10206739121013449</v>
      </c>
      <c r="M53" s="22"/>
    </row>
    <row r="54" spans="3:13">
      <c r="C54" s="26">
        <v>1978</v>
      </c>
      <c r="D54" s="27">
        <v>-3.1167313017372336</v>
      </c>
      <c r="E54" s="27">
        <v>1.8336094541389181</v>
      </c>
      <c r="F54" s="27">
        <v>0.9706391768267385</v>
      </c>
      <c r="G54" s="27">
        <v>-0.31248267077157715</v>
      </c>
      <c r="M54" s="22"/>
    </row>
    <row r="55" spans="3:13">
      <c r="C55" s="26">
        <v>1979</v>
      </c>
      <c r="D55" s="27">
        <v>-3.8602194229987807</v>
      </c>
      <c r="E55" s="27">
        <v>2.013886752866632</v>
      </c>
      <c r="F55" s="27">
        <v>0.82886657352710247</v>
      </c>
      <c r="G55" s="27">
        <v>-1.0174660966050468</v>
      </c>
      <c r="M55" s="22"/>
    </row>
    <row r="56" spans="3:13">
      <c r="C56" s="26">
        <v>1980</v>
      </c>
      <c r="D56" s="27">
        <v>-4.4405983914877867</v>
      </c>
      <c r="E56" s="27">
        <v>2.1607726625003494</v>
      </c>
      <c r="F56" s="27">
        <v>0.99048911778033255</v>
      </c>
      <c r="G56" s="27">
        <v>-1.289336611207105</v>
      </c>
      <c r="M56" s="22"/>
    </row>
    <row r="57" spans="3:13">
      <c r="C57" s="28">
        <v>1981</v>
      </c>
      <c r="D57" s="27">
        <v>-5.0280996345263924</v>
      </c>
      <c r="E57" s="27">
        <v>1.1033930349226733</v>
      </c>
      <c r="F57" s="27">
        <v>0.49697276297398885</v>
      </c>
      <c r="G57" s="27">
        <v>-3.4277338366297299</v>
      </c>
      <c r="M57" s="22"/>
    </row>
    <row r="58" spans="3:13">
      <c r="C58" s="26">
        <v>1982</v>
      </c>
      <c r="D58" s="27">
        <v>-4.7694081756871514</v>
      </c>
      <c r="E58" s="27">
        <v>2.0023550425784871</v>
      </c>
      <c r="F58" s="27">
        <v>0.44370367420773299</v>
      </c>
      <c r="G58" s="27">
        <v>-2.3233494589009314</v>
      </c>
      <c r="M58" s="22"/>
    </row>
    <row r="59" spans="3:13">
      <c r="C59" s="26">
        <v>1983</v>
      </c>
      <c r="D59" s="27">
        <v>-5.4313931751909816</v>
      </c>
      <c r="E59" s="27">
        <v>1.9048217278568551</v>
      </c>
      <c r="F59" s="27">
        <v>0.2292312229241012</v>
      </c>
      <c r="G59" s="27">
        <v>-3.2973402244100254</v>
      </c>
      <c r="M59" s="22"/>
    </row>
    <row r="60" spans="3:13">
      <c r="C60" s="26">
        <v>1984</v>
      </c>
      <c r="D60" s="27">
        <v>-5.0238456580263184</v>
      </c>
      <c r="E60" s="27">
        <v>0.8730713191157573</v>
      </c>
      <c r="F60" s="27">
        <v>0.1384137457134737</v>
      </c>
      <c r="G60" s="27">
        <v>-4.0123605931970872</v>
      </c>
      <c r="M60" s="22"/>
    </row>
    <row r="61" spans="3:13">
      <c r="C61" s="26">
        <v>1985</v>
      </c>
      <c r="D61" s="27">
        <v>-5.6120238391800816</v>
      </c>
      <c r="E61" s="27">
        <v>0.9430107447318421</v>
      </c>
      <c r="F61" s="27">
        <v>0.17429666772724545</v>
      </c>
      <c r="G61" s="27">
        <v>-4.4947164267209949</v>
      </c>
      <c r="M61" s="22"/>
    </row>
    <row r="62" spans="3:13">
      <c r="C62" s="26">
        <v>1986</v>
      </c>
      <c r="D62" s="27">
        <v>-5.862500711869191</v>
      </c>
      <c r="E62" s="27">
        <v>0.74694680335655605</v>
      </c>
      <c r="F62" s="27">
        <v>0.19313320661373937</v>
      </c>
      <c r="G62" s="27">
        <v>-4.9224207018988952</v>
      </c>
      <c r="M62" s="22"/>
    </row>
    <row r="63" spans="3:13">
      <c r="C63" s="26">
        <v>1987</v>
      </c>
      <c r="D63" s="27">
        <v>-5.5264661061775717</v>
      </c>
      <c r="E63" s="27">
        <v>0.67931377710472329</v>
      </c>
      <c r="F63" s="27">
        <v>0.401789246214379</v>
      </c>
      <c r="G63" s="27">
        <v>-4.4453630828584689</v>
      </c>
      <c r="M63" s="22"/>
    </row>
    <row r="64" spans="3:13">
      <c r="C64" s="26">
        <v>1988</v>
      </c>
      <c r="D64" s="27">
        <v>-5.2474578861807526</v>
      </c>
      <c r="E64" s="27">
        <v>0.74845014333526327</v>
      </c>
      <c r="F64" s="27">
        <v>0.48096851608337121</v>
      </c>
      <c r="G64" s="27">
        <v>-4.0180392267621183</v>
      </c>
      <c r="M64" s="22"/>
    </row>
    <row r="65" spans="3:13">
      <c r="C65" s="26">
        <v>1989</v>
      </c>
      <c r="D65" s="27">
        <v>-5.0981105361922152</v>
      </c>
      <c r="E65" s="27">
        <v>1.0845449842707684</v>
      </c>
      <c r="F65" s="27">
        <v>0.49108330062912764</v>
      </c>
      <c r="G65" s="27">
        <v>-3.5224822512923191</v>
      </c>
      <c r="M65" s="22"/>
    </row>
    <row r="66" spans="3:13">
      <c r="C66" s="26">
        <v>1990</v>
      </c>
      <c r="D66" s="27">
        <v>-5.4546220228800593</v>
      </c>
      <c r="E66" s="27">
        <v>1.4410008952051279</v>
      </c>
      <c r="F66" s="27">
        <v>0.72467001037804168</v>
      </c>
      <c r="G66" s="27">
        <v>-3.288951117296889</v>
      </c>
      <c r="M66" s="22"/>
    </row>
    <row r="67" spans="3:13">
      <c r="C67" s="28">
        <v>1991</v>
      </c>
      <c r="D67" s="27">
        <v>-5.2047137282155456</v>
      </c>
      <c r="E67" s="27">
        <v>0.37337618945792794</v>
      </c>
      <c r="F67" s="27">
        <v>-0.11944696888698814</v>
      </c>
      <c r="G67" s="27">
        <v>-4.950784507644606</v>
      </c>
      <c r="M67" s="22"/>
    </row>
    <row r="68" spans="3:13">
      <c r="C68" s="26">
        <v>1992</v>
      </c>
      <c r="D68" s="27">
        <v>-4.9921633671015515</v>
      </c>
      <c r="E68" s="27">
        <v>0.59711667182409089</v>
      </c>
      <c r="F68" s="27">
        <v>0.84668296663976994</v>
      </c>
      <c r="G68" s="27">
        <v>-3.5483637286376903</v>
      </c>
      <c r="M68" s="22"/>
    </row>
    <row r="69" spans="3:13">
      <c r="C69" s="26">
        <v>1993</v>
      </c>
      <c r="D69" s="27">
        <v>-5.6947598624109697</v>
      </c>
      <c r="E69" s="27">
        <v>0.28166906155435917</v>
      </c>
      <c r="F69" s="27">
        <v>1.017371834270969</v>
      </c>
      <c r="G69" s="27">
        <v>-4.3957189665856422</v>
      </c>
      <c r="M69" s="22"/>
    </row>
    <row r="70" spans="3:13">
      <c r="C70" s="26">
        <v>1994</v>
      </c>
      <c r="D70" s="27">
        <v>-5.4822058283038286</v>
      </c>
      <c r="E70" s="27">
        <v>1.1604114861326609</v>
      </c>
      <c r="F70" s="27">
        <v>1.282782151943014</v>
      </c>
      <c r="G70" s="27">
        <v>-3.0390121902281537</v>
      </c>
      <c r="M70" s="22"/>
    </row>
    <row r="71" spans="3:13">
      <c r="C71" s="26">
        <v>1995</v>
      </c>
      <c r="D71" s="27">
        <v>-5.2390557175394967</v>
      </c>
      <c r="E71" s="27">
        <v>1.3505948837333286</v>
      </c>
      <c r="F71" s="27">
        <v>1.4809154426900533</v>
      </c>
      <c r="G71" s="27">
        <v>-2.4075453911161153</v>
      </c>
      <c r="M71" s="22"/>
    </row>
    <row r="72" spans="3:13">
      <c r="C72" s="26">
        <v>1996</v>
      </c>
      <c r="D72" s="27">
        <v>-5.277899696158193</v>
      </c>
      <c r="E72" s="27">
        <v>1.3561564541470272</v>
      </c>
      <c r="F72" s="27">
        <v>1.8667294281285847</v>
      </c>
      <c r="G72" s="27">
        <v>-2.0550138138825815</v>
      </c>
      <c r="M72" s="22"/>
    </row>
    <row r="73" spans="3:13">
      <c r="C73" s="26">
        <v>1997</v>
      </c>
      <c r="D73" s="27">
        <v>-4.8746787191824126</v>
      </c>
      <c r="E73" s="27">
        <v>2.3345804527931104</v>
      </c>
      <c r="F73" s="27">
        <v>1.9583639593091715</v>
      </c>
      <c r="G73" s="27">
        <v>-0.58173430708013063</v>
      </c>
      <c r="M73" s="22"/>
    </row>
    <row r="74" spans="3:13">
      <c r="C74" s="26">
        <v>1998</v>
      </c>
      <c r="D74" s="27">
        <v>-4.9612866723189084</v>
      </c>
      <c r="E74" s="27">
        <v>2.6921776480442845</v>
      </c>
      <c r="F74" s="27">
        <v>2.1722619899177138</v>
      </c>
      <c r="G74" s="27">
        <v>-9.6847034356910111E-2</v>
      </c>
      <c r="M74" s="22"/>
    </row>
    <row r="75" spans="3:13">
      <c r="C75" s="26">
        <v>1999</v>
      </c>
      <c r="D75" s="27">
        <v>-4.6524108217164581</v>
      </c>
      <c r="E75" s="27">
        <v>3.301436991208905</v>
      </c>
      <c r="F75" s="27">
        <v>2.3903151055177645</v>
      </c>
      <c r="G75" s="27">
        <v>1.0393412750102113</v>
      </c>
      <c r="M75" s="22"/>
    </row>
    <row r="76" spans="3:13">
      <c r="C76" s="26">
        <v>2000</v>
      </c>
      <c r="D76" s="27">
        <v>-3.8448514294650731</v>
      </c>
      <c r="E76" s="27">
        <v>3.8567182548646568</v>
      </c>
      <c r="F76" s="27">
        <v>2.4945762250696011</v>
      </c>
      <c r="G76" s="27">
        <v>2.5064430504691848</v>
      </c>
      <c r="M76" s="22"/>
    </row>
    <row r="77" spans="3:13">
      <c r="C77" s="28">
        <v>2001</v>
      </c>
      <c r="D77" s="27">
        <v>-3.672184658428538</v>
      </c>
      <c r="E77" s="27">
        <v>3.1450525611523918</v>
      </c>
      <c r="F77" s="27">
        <v>2.3146505553471806</v>
      </c>
      <c r="G77" s="27">
        <v>1.7875184580710344</v>
      </c>
      <c r="M77" s="22"/>
    </row>
    <row r="78" spans="3:13">
      <c r="C78" s="26">
        <v>2002</v>
      </c>
      <c r="D78" s="27">
        <v>-3.9489425062099626</v>
      </c>
      <c r="E78" s="27">
        <v>3.0486610945788151</v>
      </c>
      <c r="F78" s="27">
        <v>5.4370596758565837</v>
      </c>
      <c r="G78" s="27">
        <v>4.5367782642254362</v>
      </c>
      <c r="M78" s="22"/>
    </row>
    <row r="79" spans="3:13">
      <c r="C79" s="26">
        <v>2003</v>
      </c>
      <c r="D79" s="27">
        <v>-4.1476127760553094</v>
      </c>
      <c r="E79" s="27">
        <v>1.8286706561634036</v>
      </c>
      <c r="F79" s="27">
        <v>7.5426379035154136</v>
      </c>
      <c r="G79" s="27">
        <v>5.2236957836235076</v>
      </c>
      <c r="M79" s="22"/>
    </row>
    <row r="80" spans="3:13">
      <c r="C80" s="26">
        <v>2004</v>
      </c>
      <c r="D80" s="27">
        <v>-3.1864095462160762</v>
      </c>
      <c r="E80" s="27">
        <v>0.96926908185944516</v>
      </c>
      <c r="F80" s="27">
        <v>6.4020139442953887</v>
      </c>
      <c r="G80" s="27">
        <v>4.1848734799387577</v>
      </c>
      <c r="M80" s="22"/>
    </row>
    <row r="81" spans="3:13">
      <c r="C81" s="26">
        <v>2005</v>
      </c>
      <c r="D81" s="27">
        <v>-3.1581599519041674</v>
      </c>
      <c r="E81" s="27">
        <v>0.89223423601715945</v>
      </c>
      <c r="F81" s="27">
        <v>4.3430935831478319</v>
      </c>
      <c r="G81" s="27">
        <v>2.0771678672608238</v>
      </c>
      <c r="M81" s="22"/>
    </row>
    <row r="82" spans="3:13">
      <c r="C82" s="26">
        <v>2006</v>
      </c>
      <c r="D82" s="27">
        <v>-2.7595608251816559</v>
      </c>
      <c r="E82" s="27">
        <v>1.1326803146629032</v>
      </c>
      <c r="F82" s="27">
        <v>5.1774933270535639</v>
      </c>
      <c r="G82" s="27">
        <v>3.5506128165348114</v>
      </c>
      <c r="M82" s="22"/>
    </row>
    <row r="83" spans="3:13">
      <c r="C83" s="26">
        <v>2007</v>
      </c>
      <c r="D83" s="27">
        <v>-2.4946509323603232</v>
      </c>
      <c r="E83" s="27">
        <v>1.4687515076144582</v>
      </c>
      <c r="F83" s="27">
        <v>8.3894492346782048</v>
      </c>
      <c r="G83" s="27">
        <v>7.3635498099323398</v>
      </c>
      <c r="M83" s="22"/>
    </row>
    <row r="84" spans="3:13">
      <c r="C84" s="26">
        <v>2008</v>
      </c>
      <c r="D84" s="27">
        <v>-3.1740025031617161</v>
      </c>
      <c r="E84" s="27">
        <v>1.7315719462409982</v>
      </c>
      <c r="F84" s="27">
        <v>7.6626563656975106</v>
      </c>
      <c r="G84" s="27">
        <v>6.2202258087767923</v>
      </c>
      <c r="M84" s="22"/>
    </row>
    <row r="85" spans="3:13">
      <c r="C85" s="26">
        <v>2009</v>
      </c>
      <c r="D85" s="27">
        <v>-3.0564404995913184</v>
      </c>
      <c r="E85" s="27">
        <v>0.52722578444218737</v>
      </c>
      <c r="F85" s="27">
        <v>3.555101419551344</v>
      </c>
      <c r="G85" s="27">
        <v>1.0258867044022129</v>
      </c>
      <c r="M85" s="22"/>
    </row>
    <row r="86" spans="3:13">
      <c r="C86" s="26">
        <v>2010</v>
      </c>
      <c r="D86" s="27">
        <v>-3.059637224933514</v>
      </c>
      <c r="E86" s="27">
        <v>0.15338981287666684</v>
      </c>
      <c r="F86" s="27">
        <v>2.4583165223265806</v>
      </c>
      <c r="G86" s="27">
        <v>-0.44793088973026673</v>
      </c>
      <c r="M86" s="22"/>
    </row>
    <row r="87" spans="3:13">
      <c r="C87" s="28">
        <v>2011</v>
      </c>
      <c r="D87" s="27">
        <v>-3.3646345063685099</v>
      </c>
      <c r="E87" s="27">
        <v>1.126989227861297</v>
      </c>
      <c r="F87" s="27">
        <v>0.83380869684520598</v>
      </c>
      <c r="G87" s="27">
        <v>-1.4038365816620071</v>
      </c>
      <c r="M87" s="22"/>
    </row>
    <row r="88" spans="3:13">
      <c r="C88" s="26">
        <v>2012</v>
      </c>
      <c r="D88" s="27">
        <v>-3.7588381089989542</v>
      </c>
      <c r="E88" s="27">
        <v>2.0558443112451905</v>
      </c>
      <c r="F88" s="27">
        <v>2.8015677344342489</v>
      </c>
      <c r="G88" s="27">
        <v>1.0985739366804852</v>
      </c>
      <c r="M88" s="22"/>
    </row>
    <row r="89" spans="3:13">
      <c r="C89" s="26">
        <v>2013</v>
      </c>
      <c r="D89" s="27">
        <v>-3.9282097624829029</v>
      </c>
      <c r="E89" s="27">
        <v>2.0187994061970529</v>
      </c>
      <c r="F89" s="27">
        <v>1.9069613477057483</v>
      </c>
      <c r="G89" s="27">
        <v>-2.4490085801016637E-3</v>
      </c>
      <c r="M89" s="22"/>
    </row>
    <row r="90" spans="3:13">
      <c r="C90" s="26">
        <v>2014</v>
      </c>
      <c r="D90" s="27">
        <v>-3.7504373330368734</v>
      </c>
      <c r="E90" s="27">
        <v>1.5269871268772623</v>
      </c>
      <c r="F90" s="27">
        <v>-0.49046695724109068</v>
      </c>
      <c r="G90" s="27">
        <v>-2.7139171634007013</v>
      </c>
      <c r="M90" s="22"/>
    </row>
    <row r="91" spans="3:13">
      <c r="C91" s="26">
        <v>2015</v>
      </c>
      <c r="D91" s="27">
        <v>-5.118398340848084</v>
      </c>
      <c r="E91" s="27">
        <v>1.278163906882724</v>
      </c>
      <c r="F91" s="27">
        <v>-0.63580040297439733</v>
      </c>
      <c r="G91" s="27">
        <v>-4.4760348369397569</v>
      </c>
      <c r="M91" s="22"/>
    </row>
    <row r="92" spans="3:13">
      <c r="C92" s="26">
        <v>2016</v>
      </c>
      <c r="D92" s="27">
        <v>-4.6224460347539766</v>
      </c>
      <c r="E92" s="27">
        <v>1.8756558723137795</v>
      </c>
      <c r="F92" s="27">
        <v>-5.1872835801478535E-2</v>
      </c>
      <c r="G92" s="27">
        <v>-2.7986629982416753</v>
      </c>
      <c r="M92" s="22"/>
    </row>
    <row r="93" spans="3:13">
      <c r="C93" s="26">
        <v>2017</v>
      </c>
      <c r="D93" s="27">
        <v>-5.2682300562219568</v>
      </c>
      <c r="E93" s="27">
        <v>2.2830372068232037</v>
      </c>
      <c r="F93" s="27">
        <v>1.6204861128300587</v>
      </c>
      <c r="G93" s="27">
        <v>-1.3647067365686949</v>
      </c>
      <c r="M93" s="22"/>
    </row>
    <row r="94" spans="3:13">
      <c r="C94" s="26">
        <v>2018</v>
      </c>
      <c r="D94" s="27">
        <v>-5.4898291149250751</v>
      </c>
      <c r="E94" s="27">
        <v>3.2896027327736683</v>
      </c>
      <c r="F94" s="27">
        <v>1.5882264763052385</v>
      </c>
      <c r="G94" s="27">
        <v>-0.61199990584616837</v>
      </c>
      <c r="M94" s="22"/>
    </row>
    <row r="95" spans="3:13">
      <c r="C95" s="26">
        <v>2019</v>
      </c>
      <c r="D95" s="27">
        <v>-5.6467063638206927</v>
      </c>
      <c r="E95" s="27">
        <v>2.025961773213111</v>
      </c>
      <c r="F95" s="27">
        <v>1.5219541262005356</v>
      </c>
      <c r="G95" s="27">
        <v>-3.4742596094561433</v>
      </c>
      <c r="M95" s="22"/>
    </row>
    <row r="96" spans="3:13">
      <c r="C96" s="26">
        <v>2020</v>
      </c>
      <c r="D96" s="27">
        <v>-7.4526752628829023</v>
      </c>
      <c r="E96" s="27">
        <v>2.0791402343954419</v>
      </c>
      <c r="F96" s="27">
        <v>1.7850868412767897</v>
      </c>
      <c r="G96" s="27">
        <v>-3.9090826780123655</v>
      </c>
      <c r="M96" s="22"/>
    </row>
    <row r="97" spans="3:13">
      <c r="C97" s="26">
        <v>2021</v>
      </c>
      <c r="D97" s="27">
        <v>-7.7524135522004611</v>
      </c>
      <c r="E97" s="27">
        <v>2.0607998557690501</v>
      </c>
      <c r="F97" s="27">
        <v>3.7025954476271794</v>
      </c>
      <c r="G97" s="27">
        <v>-5.7283391697622488</v>
      </c>
      <c r="M97" s="22"/>
    </row>
    <row r="98" spans="3:13">
      <c r="C98" s="26">
        <v>2022</v>
      </c>
      <c r="D98" s="27">
        <v>-7.1991443742818335</v>
      </c>
      <c r="E98" s="27">
        <v>2.3659474359484194</v>
      </c>
      <c r="F98" s="27">
        <v>4.9035223398265728</v>
      </c>
      <c r="G98" s="27">
        <v>-0.33404565709250511</v>
      </c>
      <c r="M98" s="22"/>
    </row>
    <row r="99" spans="3:13">
      <c r="C99" s="26">
        <v>2023</v>
      </c>
      <c r="D99" s="27">
        <v>-6.3854618764400142</v>
      </c>
      <c r="E99" s="27">
        <v>2.1483014520709425</v>
      </c>
      <c r="F99" s="27">
        <v>5.1915889728339497</v>
      </c>
      <c r="G99" s="27">
        <v>0.30809623318866208</v>
      </c>
      <c r="M99" s="22"/>
    </row>
    <row r="100" spans="3:13">
      <c r="C100" s="26">
        <v>2024</v>
      </c>
      <c r="D100" s="27">
        <v>-6.5094853218308977</v>
      </c>
      <c r="E100" s="27">
        <v>1.8007454248502868</v>
      </c>
      <c r="F100" s="27">
        <v>4.216256962184346</v>
      </c>
      <c r="G100" s="27">
        <v>-1.1156246073956197</v>
      </c>
      <c r="M100" s="22"/>
    </row>
  </sheetData>
  <mergeCells count="5">
    <mergeCell ref="I21:I22"/>
    <mergeCell ref="C2:G2"/>
    <mergeCell ref="I13:K13"/>
    <mergeCell ref="J21:K21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zoomScaleNormal="100" workbookViewId="0"/>
  </sheetViews>
  <sheetFormatPr defaultRowHeight="14.4"/>
  <cols>
    <col min="1" max="1" width="4" style="18" customWidth="1"/>
    <col min="2" max="2" width="8.88671875" style="20"/>
    <col min="3" max="4" width="8.88671875" style="19"/>
    <col min="5" max="5" width="8.88671875" style="20"/>
  </cols>
  <sheetData>
    <row r="2" spans="2:6" ht="21" customHeight="1">
      <c r="B2" s="115" t="s">
        <v>22</v>
      </c>
      <c r="C2" s="29"/>
      <c r="D2" s="29"/>
      <c r="F2" s="56" t="s">
        <v>226</v>
      </c>
    </row>
    <row r="3" spans="2:6">
      <c r="B3" s="30"/>
      <c r="C3" s="48" t="s">
        <v>9</v>
      </c>
      <c r="D3" s="48" t="s">
        <v>10</v>
      </c>
    </row>
    <row r="4" spans="2:6">
      <c r="B4" s="30">
        <v>1881</v>
      </c>
      <c r="C4" s="49"/>
      <c r="D4" s="49"/>
    </row>
    <row r="5" spans="2:6">
      <c r="B5" s="30"/>
      <c r="C5" s="49"/>
      <c r="D5" s="49"/>
    </row>
    <row r="6" spans="2:6">
      <c r="B6" s="30">
        <v>1901</v>
      </c>
      <c r="C6" s="49"/>
      <c r="D6" s="49"/>
    </row>
    <row r="7" spans="2:6">
      <c r="B7" s="30">
        <v>1911</v>
      </c>
      <c r="C7" s="49"/>
      <c r="D7" s="49"/>
    </row>
    <row r="8" spans="2:6">
      <c r="B8" s="30">
        <v>1921</v>
      </c>
      <c r="C8" s="49">
        <v>19.929158409516585</v>
      </c>
      <c r="D8" s="49">
        <v>21.610463789294357</v>
      </c>
    </row>
    <row r="9" spans="2:6">
      <c r="B9" s="30">
        <v>1931</v>
      </c>
      <c r="C9" s="49">
        <v>25.406099784518481</v>
      </c>
      <c r="D9" s="49">
        <v>24.626870770154216</v>
      </c>
    </row>
    <row r="10" spans="2:6">
      <c r="B10" s="30">
        <v>1936</v>
      </c>
      <c r="C10" s="49">
        <v>26.765550298573178</v>
      </c>
      <c r="D10" s="49">
        <v>24.276084370347093</v>
      </c>
    </row>
    <row r="11" spans="2:6">
      <c r="B11" s="30"/>
      <c r="C11" s="49"/>
      <c r="D11" s="49"/>
    </row>
    <row r="12" spans="2:6">
      <c r="B12" s="30">
        <v>1951</v>
      </c>
      <c r="C12" s="50">
        <v>43.410008847174673</v>
      </c>
      <c r="D12" s="49">
        <v>33.531266062719183</v>
      </c>
    </row>
    <row r="13" spans="2:6">
      <c r="B13" s="30">
        <v>1961</v>
      </c>
      <c r="C13" s="50">
        <v>65.289197484086088</v>
      </c>
      <c r="D13" s="49">
        <v>41.871290228037921</v>
      </c>
    </row>
    <row r="14" spans="2:6">
      <c r="B14" s="30">
        <v>1971</v>
      </c>
      <c r="C14" s="50">
        <v>71.404823003163102</v>
      </c>
      <c r="D14" s="49">
        <v>47.600159347126329</v>
      </c>
    </row>
    <row r="15" spans="2:6">
      <c r="B15" s="30">
        <v>1981</v>
      </c>
      <c r="C15" s="50">
        <v>97.646102009991864</v>
      </c>
      <c r="D15" s="49">
        <v>61.719691936105484</v>
      </c>
    </row>
    <row r="16" spans="2:6">
      <c r="B16" s="30">
        <v>1991</v>
      </c>
      <c r="C16" s="50">
        <v>164.45356447903768</v>
      </c>
      <c r="D16" s="49">
        <v>96.572418060878178</v>
      </c>
    </row>
    <row r="17" spans="2:13">
      <c r="B17" s="30">
        <v>2001</v>
      </c>
      <c r="C17" s="50">
        <v>187.51015704640477</v>
      </c>
      <c r="D17" s="49">
        <v>131.37888373522264</v>
      </c>
      <c r="F17" s="38" t="s">
        <v>11</v>
      </c>
    </row>
    <row r="18" spans="2:13">
      <c r="B18" s="30">
        <v>2011</v>
      </c>
      <c r="C18" s="50">
        <v>189.99499814866542</v>
      </c>
      <c r="D18" s="49">
        <v>148.74979627177038</v>
      </c>
      <c r="F18" s="38" t="s">
        <v>188</v>
      </c>
    </row>
    <row r="19" spans="2:13">
      <c r="B19" s="30">
        <v>2021</v>
      </c>
      <c r="C19" s="50">
        <v>231.8078981335112</v>
      </c>
      <c r="D19" s="49">
        <v>187.60732436602069</v>
      </c>
    </row>
    <row r="20" spans="2:13">
      <c r="B20" s="30">
        <v>2024</v>
      </c>
      <c r="C20" s="50">
        <v>252.86116972936335</v>
      </c>
      <c r="D20" s="49">
        <v>207.68896342461426</v>
      </c>
      <c r="F20" s="20"/>
      <c r="G20" s="20"/>
      <c r="H20" s="20"/>
      <c r="I20" s="20"/>
      <c r="J20" s="20"/>
      <c r="K20" s="20"/>
    </row>
    <row r="21" spans="2:13">
      <c r="F21" s="20"/>
      <c r="G21" s="20"/>
      <c r="L21" s="20"/>
    </row>
    <row r="22" spans="2:13">
      <c r="F22" s="20"/>
      <c r="G22" s="20"/>
    </row>
    <row r="23" spans="2:13">
      <c r="E23" s="19"/>
      <c r="F23" s="19"/>
      <c r="G23" s="19"/>
      <c r="H23" s="19"/>
      <c r="I23" s="19"/>
      <c r="J23" s="19"/>
      <c r="L23" s="19"/>
      <c r="M23" s="19"/>
    </row>
    <row r="24" spans="2:13">
      <c r="E24" s="19"/>
      <c r="F24" s="19"/>
      <c r="G24" s="19"/>
      <c r="H24" s="19"/>
      <c r="I24" s="19"/>
      <c r="J24" s="19"/>
      <c r="L24" s="19"/>
      <c r="M24" s="19"/>
    </row>
    <row r="25" spans="2:13">
      <c r="E25" s="19"/>
      <c r="F25" s="19"/>
      <c r="G25" s="19"/>
      <c r="H25" s="19"/>
      <c r="I25" s="19"/>
      <c r="J25" s="19"/>
      <c r="K25" s="19"/>
      <c r="L25" s="19"/>
      <c r="M25" s="19"/>
    </row>
    <row r="26" spans="2:13">
      <c r="E26" s="19"/>
      <c r="F26" s="19"/>
      <c r="G26" s="19"/>
      <c r="H26" s="19"/>
      <c r="I26" s="19"/>
      <c r="J26" s="19"/>
      <c r="K26" s="19"/>
      <c r="L26" s="19"/>
      <c r="M26" s="19"/>
    </row>
    <row r="27" spans="2:13">
      <c r="E27" s="19"/>
      <c r="F27" s="19"/>
      <c r="G27" s="19"/>
      <c r="H27" s="19"/>
      <c r="I27" s="19"/>
      <c r="J27" s="19"/>
      <c r="K27" s="19"/>
      <c r="L27" s="19"/>
      <c r="M27" s="19"/>
    </row>
    <row r="28" spans="2:13">
      <c r="I28" s="20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F16" sqref="F16"/>
    </sheetView>
  </sheetViews>
  <sheetFormatPr defaultRowHeight="14.4"/>
  <cols>
    <col min="1" max="1" width="3.109375" style="18" customWidth="1"/>
    <col min="2" max="2" width="14.44140625" style="20" customWidth="1"/>
    <col min="3" max="4" width="8.88671875" style="20"/>
  </cols>
  <sheetData>
    <row r="2" spans="2:6" ht="26.1" customHeight="1">
      <c r="B2" s="115" t="s">
        <v>23</v>
      </c>
      <c r="F2" s="56" t="s">
        <v>217</v>
      </c>
    </row>
    <row r="3" spans="2:6">
      <c r="B3" s="95"/>
      <c r="C3" s="95">
        <v>2025</v>
      </c>
      <c r="D3" s="95">
        <v>1974</v>
      </c>
      <c r="E3" s="7"/>
    </row>
    <row r="4" spans="2:6">
      <c r="B4" s="30" t="s">
        <v>24</v>
      </c>
      <c r="C4" s="33">
        <v>82.075000000000003</v>
      </c>
      <c r="D4" s="33">
        <v>71.314999999999998</v>
      </c>
      <c r="E4" s="7"/>
    </row>
    <row r="5" spans="2:6">
      <c r="B5" s="30" t="s">
        <v>25</v>
      </c>
      <c r="C5" s="33">
        <v>82.593999999999994</v>
      </c>
      <c r="D5" s="33">
        <v>73.768000000000001</v>
      </c>
      <c r="E5" s="7"/>
    </row>
    <row r="6" spans="2:6">
      <c r="B6" s="30" t="s">
        <v>26</v>
      </c>
      <c r="C6" s="33">
        <v>82.605999999999995</v>
      </c>
      <c r="D6" s="33">
        <v>73.165000000000006</v>
      </c>
      <c r="E6" s="7"/>
    </row>
    <row r="7" spans="2:6">
      <c r="B7" s="30" t="s">
        <v>27</v>
      </c>
      <c r="C7" s="33">
        <v>82.864999999999995</v>
      </c>
      <c r="D7" s="33">
        <v>73.873000000000005</v>
      </c>
      <c r="E7" s="7"/>
    </row>
    <row r="8" spans="2:6">
      <c r="B8" s="30" t="s">
        <v>28</v>
      </c>
      <c r="C8" s="33">
        <v>83.091999999999999</v>
      </c>
      <c r="D8" s="33">
        <v>73.375</v>
      </c>
      <c r="E8" s="7"/>
    </row>
    <row r="9" spans="2:6">
      <c r="B9" s="30" t="s">
        <v>29</v>
      </c>
      <c r="C9" s="33">
        <v>83.106999999999999</v>
      </c>
      <c r="D9" s="33">
        <v>73.777000000000001</v>
      </c>
      <c r="E9" s="7"/>
    </row>
    <row r="10" spans="2:6">
      <c r="B10" s="30" t="s">
        <v>30</v>
      </c>
      <c r="C10" s="33">
        <v>83.507000000000005</v>
      </c>
      <c r="D10" s="33">
        <v>73.149000000000001</v>
      </c>
      <c r="E10" s="7"/>
    </row>
    <row r="11" spans="2:6">
      <c r="B11" s="30" t="s">
        <v>31</v>
      </c>
      <c r="C11" s="33">
        <v>83.591999999999999</v>
      </c>
      <c r="D11" s="33">
        <v>71.960999999999999</v>
      </c>
      <c r="E11" s="7"/>
    </row>
    <row r="12" spans="2:6">
      <c r="B12" s="30" t="s">
        <v>32</v>
      </c>
      <c r="C12" s="33">
        <v>83.641000000000005</v>
      </c>
      <c r="D12" s="33">
        <v>73.552999999999997</v>
      </c>
      <c r="E12" s="7"/>
    </row>
    <row r="13" spans="2:6">
      <c r="B13" s="30" t="s">
        <v>33</v>
      </c>
      <c r="C13" s="33">
        <v>83.688999999999993</v>
      </c>
      <c r="D13" s="33">
        <v>72.671999999999997</v>
      </c>
      <c r="E13" s="7"/>
    </row>
    <row r="14" spans="2:6">
      <c r="B14" s="30" t="s">
        <v>34</v>
      </c>
      <c r="C14" s="33">
        <v>83.695999999999998</v>
      </c>
      <c r="D14" s="33">
        <v>73.768000000000001</v>
      </c>
      <c r="E14" s="7"/>
    </row>
    <row r="15" spans="2:6">
      <c r="B15" s="30" t="s">
        <v>35</v>
      </c>
      <c r="C15" s="33">
        <v>83.72</v>
      </c>
      <c r="D15" s="33">
        <v>71.960999999999999</v>
      </c>
      <c r="E15" s="7"/>
      <c r="F15" s="38" t="s">
        <v>36</v>
      </c>
    </row>
    <row r="16" spans="2:6">
      <c r="B16" s="30" t="s">
        <v>37</v>
      </c>
      <c r="C16" s="33">
        <v>83.741</v>
      </c>
      <c r="D16" s="33">
        <v>72.430999999999997</v>
      </c>
      <c r="E16" s="7"/>
      <c r="F16" s="38" t="s">
        <v>38</v>
      </c>
    </row>
    <row r="17" spans="2:5">
      <c r="B17" s="30" t="s">
        <v>39</v>
      </c>
      <c r="C17" s="33">
        <v>84.102000000000004</v>
      </c>
      <c r="D17" s="33">
        <v>74.335999999999999</v>
      </c>
      <c r="E17" s="7"/>
    </row>
    <row r="18" spans="2:5">
      <c r="B18" s="30" t="s">
        <v>40</v>
      </c>
      <c r="C18" s="33">
        <v>84.105000000000004</v>
      </c>
      <c r="D18" s="33">
        <v>71.858999999999995</v>
      </c>
      <c r="E18" s="7"/>
    </row>
    <row r="19" spans="2:5">
      <c r="B19" s="30" t="s">
        <v>41</v>
      </c>
      <c r="C19" s="33">
        <v>84.218999999999994</v>
      </c>
      <c r="D19" s="33">
        <v>73.224000000000004</v>
      </c>
      <c r="E19" s="7"/>
    </row>
    <row r="20" spans="2:5">
      <c r="B20" s="30" t="s">
        <v>42</v>
      </c>
      <c r="C20" s="33">
        <v>84.262</v>
      </c>
      <c r="D20" s="33">
        <v>71.712000000000003</v>
      </c>
      <c r="E20" s="7"/>
    </row>
    <row r="21" spans="2:5">
      <c r="B21" s="30" t="s">
        <v>43</v>
      </c>
      <c r="C21" s="33">
        <v>84.308999999999997</v>
      </c>
      <c r="D21" s="33">
        <v>74.197999999999993</v>
      </c>
      <c r="E21" s="7"/>
    </row>
    <row r="22" spans="2:5">
      <c r="B22" s="30" t="s">
        <v>44</v>
      </c>
      <c r="C22" s="33">
        <v>84.424000000000007</v>
      </c>
      <c r="D22" s="33">
        <v>72.384</v>
      </c>
      <c r="E22" s="7"/>
    </row>
    <row r="23" spans="2:5">
      <c r="B23" s="30" t="s">
        <v>45</v>
      </c>
      <c r="C23" s="33">
        <v>84.448999999999998</v>
      </c>
      <c r="D23" s="33">
        <v>74.316999999999993</v>
      </c>
      <c r="E23" s="7"/>
    </row>
    <row r="24" spans="2:5">
      <c r="B24" s="30" t="s">
        <v>46</v>
      </c>
      <c r="C24" s="33">
        <v>84.799000000000007</v>
      </c>
      <c r="D24" s="33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B1" zoomScaleNormal="100" workbookViewId="0">
      <selection activeCell="P27" sqref="P27"/>
    </sheetView>
  </sheetViews>
  <sheetFormatPr defaultColWidth="8.88671875" defaultRowHeight="14.4"/>
  <cols>
    <col min="1" max="1" width="3.109375" style="24" customWidth="1"/>
    <col min="2" max="11" width="7.109375" style="24" customWidth="1"/>
    <col min="12" max="47" width="7.44140625" style="24" customWidth="1"/>
    <col min="48" max="48" width="9.109375" style="24" customWidth="1"/>
    <col min="49" max="49" width="8.88671875" style="24"/>
  </cols>
  <sheetData>
    <row r="1" spans="2:47" ht="12" customHeight="1"/>
    <row r="2" spans="2:47">
      <c r="B2" s="59" t="s">
        <v>47</v>
      </c>
    </row>
    <row r="3" spans="2:47">
      <c r="B3" s="60"/>
      <c r="C3" s="60">
        <v>1980</v>
      </c>
      <c r="D3" s="60">
        <v>1981</v>
      </c>
      <c r="E3" s="60">
        <v>1982</v>
      </c>
      <c r="F3" s="60">
        <v>1983</v>
      </c>
      <c r="G3" s="60">
        <v>1984</v>
      </c>
      <c r="H3" s="60">
        <v>1985</v>
      </c>
      <c r="I3" s="60">
        <v>1986</v>
      </c>
      <c r="J3" s="60">
        <v>1987</v>
      </c>
      <c r="K3" s="60">
        <v>1988</v>
      </c>
      <c r="L3" s="60">
        <v>1989</v>
      </c>
      <c r="M3" s="60">
        <v>1990</v>
      </c>
      <c r="N3" s="60">
        <v>1991</v>
      </c>
      <c r="O3" s="60">
        <v>1992</v>
      </c>
      <c r="P3" s="60">
        <v>1993</v>
      </c>
      <c r="Q3" s="60">
        <v>1994</v>
      </c>
      <c r="R3" s="60">
        <v>1995</v>
      </c>
      <c r="S3" s="139">
        <v>1996</v>
      </c>
      <c r="T3" s="139">
        <v>1997</v>
      </c>
      <c r="U3" s="139">
        <v>1998</v>
      </c>
      <c r="V3" s="139">
        <v>1999</v>
      </c>
      <c r="W3" s="139">
        <v>2000</v>
      </c>
      <c r="X3" s="139">
        <v>2001</v>
      </c>
      <c r="Y3" s="139">
        <v>2002</v>
      </c>
      <c r="Z3" s="139">
        <v>2003</v>
      </c>
      <c r="AA3" s="139">
        <v>2004</v>
      </c>
      <c r="AB3" s="139">
        <v>2005</v>
      </c>
      <c r="AC3" s="139">
        <v>2006</v>
      </c>
      <c r="AD3" s="139">
        <v>2007</v>
      </c>
      <c r="AE3" s="139">
        <v>2008</v>
      </c>
      <c r="AF3" s="139">
        <v>2009</v>
      </c>
      <c r="AG3" s="139">
        <v>2010</v>
      </c>
      <c r="AH3" s="139">
        <v>2011</v>
      </c>
      <c r="AI3" s="139">
        <v>2012</v>
      </c>
      <c r="AJ3" s="139">
        <v>2013</v>
      </c>
      <c r="AK3" s="139">
        <v>2014</v>
      </c>
      <c r="AL3" s="139">
        <v>2015</v>
      </c>
      <c r="AM3" s="139">
        <v>2016</v>
      </c>
      <c r="AN3" s="139">
        <v>2017</v>
      </c>
      <c r="AO3" s="139">
        <v>2018</v>
      </c>
      <c r="AP3" s="139">
        <v>2019</v>
      </c>
      <c r="AQ3" s="139">
        <v>2020</v>
      </c>
      <c r="AR3" s="139">
        <v>2021</v>
      </c>
      <c r="AS3" s="139">
        <v>2022</v>
      </c>
      <c r="AT3" s="139">
        <v>2023</v>
      </c>
      <c r="AU3" s="139">
        <v>2024</v>
      </c>
    </row>
    <row r="4" spans="2:47">
      <c r="B4" s="60" t="s">
        <v>10</v>
      </c>
      <c r="C4" s="61">
        <v>100</v>
      </c>
      <c r="D4" s="61">
        <v>100.78086567443879</v>
      </c>
      <c r="E4" s="61">
        <v>101.41684313837888</v>
      </c>
      <c r="F4" s="61">
        <v>102.67084194299576</v>
      </c>
      <c r="G4" s="61">
        <v>105.50288410026344</v>
      </c>
      <c r="H4" s="61">
        <v>108.64118833249898</v>
      </c>
      <c r="I4" s="61">
        <v>111.38533389869873</v>
      </c>
      <c r="J4" s="61">
        <v>114.71006208287578</v>
      </c>
      <c r="K4" s="61">
        <v>119.23965992322279</v>
      </c>
      <c r="L4" s="61">
        <v>122.66371342196449</v>
      </c>
      <c r="M4" s="61">
        <v>125.08519411476473</v>
      </c>
      <c r="N4" s="61">
        <v>126.82407840043982</v>
      </c>
      <c r="O4" s="61">
        <v>127.78865717835448</v>
      </c>
      <c r="P4" s="61">
        <v>126.6593317092801</v>
      </c>
      <c r="Q4" s="61">
        <v>129.45528205157103</v>
      </c>
      <c r="R4" s="61">
        <v>133.24036730166381</v>
      </c>
      <c r="S4" s="61">
        <v>135.03322939413661</v>
      </c>
      <c r="T4" s="61">
        <v>137.6335929548479</v>
      </c>
      <c r="U4" s="61">
        <v>140.11701673299436</v>
      </c>
      <c r="V4" s="61">
        <v>142.46816847512846</v>
      </c>
      <c r="W4" s="61">
        <v>147.99893196601741</v>
      </c>
      <c r="X4" s="61">
        <v>150.96842329048107</v>
      </c>
      <c r="Y4" s="61">
        <v>151.37593184789623</v>
      </c>
      <c r="Z4" s="61">
        <v>151.47668665626568</v>
      </c>
      <c r="AA4" s="61">
        <v>153.70947741458843</v>
      </c>
      <c r="AB4" s="61">
        <v>154.88137488242924</v>
      </c>
      <c r="AC4" s="61">
        <v>157.66844248689381</v>
      </c>
      <c r="AD4" s="61">
        <v>159.97400710904463</v>
      </c>
      <c r="AE4" s="61">
        <v>158.33725143348877</v>
      </c>
      <c r="AF4" s="61">
        <v>149.93721638603631</v>
      </c>
      <c r="AG4" s="61">
        <v>152.22991495690263</v>
      </c>
      <c r="AH4" s="61">
        <v>153.28861792546351</v>
      </c>
      <c r="AI4" s="61">
        <v>148.49798260372177</v>
      </c>
      <c r="AJ4" s="61">
        <v>145.79825199585818</v>
      </c>
      <c r="AK4" s="61">
        <v>145.79622887408377</v>
      </c>
      <c r="AL4" s="61">
        <v>147.08749888662314</v>
      </c>
      <c r="AM4" s="61">
        <v>148.90582556143022</v>
      </c>
      <c r="AN4" s="61">
        <v>151.2938282158853</v>
      </c>
      <c r="AO4" s="61">
        <v>152.54449367281146</v>
      </c>
      <c r="AP4" s="61">
        <v>153.19915748700009</v>
      </c>
      <c r="AQ4" s="61">
        <v>139.61311729103724</v>
      </c>
      <c r="AR4" s="61">
        <v>152.08205150721545</v>
      </c>
      <c r="AS4" s="61">
        <v>159.41419593804881</v>
      </c>
      <c r="AT4" s="61">
        <v>160.96959202224627</v>
      </c>
      <c r="AU4" s="61">
        <v>162.08458292017585</v>
      </c>
    </row>
    <row r="5" spans="2:47">
      <c r="B5" s="60" t="s">
        <v>9</v>
      </c>
      <c r="C5" s="61">
        <v>100</v>
      </c>
      <c r="D5" s="61">
        <v>99.464304179724763</v>
      </c>
      <c r="E5" s="61">
        <v>100.40070193987201</v>
      </c>
      <c r="F5" s="61">
        <v>98.50057766086428</v>
      </c>
      <c r="G5" s="61">
        <v>101.25017707240376</v>
      </c>
      <c r="H5" s="61">
        <v>103.52268700726535</v>
      </c>
      <c r="I5" s="61">
        <v>106.03522360594766</v>
      </c>
      <c r="J5" s="61">
        <v>110.11961806677863</v>
      </c>
      <c r="K5" s="61">
        <v>114.96458870686716</v>
      </c>
      <c r="L5" s="61">
        <v>122.13244582285718</v>
      </c>
      <c r="M5" s="61">
        <v>124.96468752315009</v>
      </c>
      <c r="N5" s="61">
        <v>126.0989671212088</v>
      </c>
      <c r="O5" s="61">
        <v>126.55399570334049</v>
      </c>
      <c r="P5" s="61">
        <v>126.64519930734247</v>
      </c>
      <c r="Q5" s="61">
        <v>132.23922287304958</v>
      </c>
      <c r="R5" s="61">
        <v>141.63216703343443</v>
      </c>
      <c r="S5" s="61">
        <v>141.75077857689905</v>
      </c>
      <c r="T5" s="61">
        <v>144.01278457751766</v>
      </c>
      <c r="U5" s="61">
        <v>145.08188593056423</v>
      </c>
      <c r="V5" s="61">
        <v>148.98168970811375</v>
      </c>
      <c r="W5" s="61">
        <v>158.15431573604585</v>
      </c>
      <c r="X5" s="61">
        <v>161.85164122222639</v>
      </c>
      <c r="Y5" s="61">
        <v>160.51616310321714</v>
      </c>
      <c r="Z5" s="61">
        <v>155.63152408599151</v>
      </c>
      <c r="AA5" s="61">
        <v>157.0396867198512</v>
      </c>
      <c r="AB5" s="61">
        <v>161.455071314279</v>
      </c>
      <c r="AC5" s="61">
        <v>165.79417710466046</v>
      </c>
      <c r="AD5" s="61">
        <v>168.77823586818835</v>
      </c>
      <c r="AE5" s="61">
        <v>163.96188834568483</v>
      </c>
      <c r="AF5" s="61">
        <v>152.29282878846834</v>
      </c>
      <c r="AG5" s="61">
        <v>156.91029230879886</v>
      </c>
      <c r="AH5" s="61">
        <v>157.2641301118617</v>
      </c>
      <c r="AI5" s="61">
        <v>149.85709881004806</v>
      </c>
      <c r="AJ5" s="61">
        <v>149.98329829737068</v>
      </c>
      <c r="AK5" s="61">
        <v>149.47690288621524</v>
      </c>
      <c r="AL5" s="61">
        <v>152.5831674824037</v>
      </c>
      <c r="AM5" s="61">
        <v>151.97094022270235</v>
      </c>
      <c r="AN5" s="61">
        <v>154.48574456343243</v>
      </c>
      <c r="AO5" s="61">
        <v>156.54127861801999</v>
      </c>
      <c r="AP5" s="61">
        <v>158.26653743205111</v>
      </c>
      <c r="AQ5" s="61">
        <v>145.38779987768177</v>
      </c>
      <c r="AR5" s="61">
        <v>158.82205479555046</v>
      </c>
      <c r="AS5" s="61">
        <v>161.50818692128502</v>
      </c>
      <c r="AT5" s="61">
        <v>160.71145281619425</v>
      </c>
      <c r="AU5" s="61">
        <v>162.33127914714572</v>
      </c>
    </row>
    <row r="8" spans="2:47" ht="27.6" customHeight="1">
      <c r="B8" s="96"/>
      <c r="C8" s="230" t="s">
        <v>48</v>
      </c>
      <c r="D8" s="231"/>
      <c r="E8" s="232"/>
      <c r="F8" s="96"/>
      <c r="G8" s="96"/>
    </row>
    <row r="9" spans="2:47" ht="31.35" customHeight="1">
      <c r="B9" s="96"/>
      <c r="C9" s="60" t="s">
        <v>49</v>
      </c>
      <c r="D9" s="230" t="s">
        <v>50</v>
      </c>
      <c r="E9" s="232"/>
      <c r="F9" s="96"/>
      <c r="G9" s="62" t="s">
        <v>227</v>
      </c>
    </row>
    <row r="10" spans="2:47" ht="14.4" customHeight="1">
      <c r="B10" s="96"/>
      <c r="C10" s="60"/>
      <c r="D10" s="60">
        <v>1980</v>
      </c>
      <c r="E10" s="60">
        <v>2024</v>
      </c>
      <c r="F10" s="96"/>
      <c r="G10" s="96"/>
    </row>
    <row r="11" spans="2:47">
      <c r="B11" s="96"/>
      <c r="C11" s="60" t="s">
        <v>51</v>
      </c>
      <c r="D11" s="63">
        <v>149.30472193287761</v>
      </c>
      <c r="E11" s="63">
        <v>141.98482437738528</v>
      </c>
      <c r="F11" s="96"/>
      <c r="G11" s="96"/>
    </row>
    <row r="12" spans="2:47">
      <c r="B12" s="96"/>
      <c r="C12" s="60" t="s">
        <v>52</v>
      </c>
      <c r="D12" s="63">
        <v>125.11263399392858</v>
      </c>
      <c r="E12" s="63">
        <v>134.90758328398252</v>
      </c>
      <c r="F12" s="96"/>
      <c r="G12" s="96"/>
    </row>
    <row r="13" spans="2:47">
      <c r="B13" s="96"/>
      <c r="C13" s="60" t="s">
        <v>53</v>
      </c>
      <c r="D13" s="63">
        <v>176.41712211270649</v>
      </c>
      <c r="E13" s="63">
        <v>125.20784005248231</v>
      </c>
      <c r="F13" s="96"/>
      <c r="G13" s="96"/>
    </row>
    <row r="14" spans="2:47">
      <c r="B14" s="96"/>
      <c r="C14" s="60" t="s">
        <v>54</v>
      </c>
      <c r="D14" s="63">
        <v>117.76698066075613</v>
      </c>
      <c r="E14" s="63">
        <v>119.32844715878876</v>
      </c>
      <c r="F14" s="96"/>
      <c r="G14" s="96"/>
    </row>
    <row r="15" spans="2:47">
      <c r="B15" s="96"/>
      <c r="C15" s="60" t="s">
        <v>55</v>
      </c>
      <c r="D15" s="63">
        <v>119.57578601462022</v>
      </c>
      <c r="E15" s="63">
        <v>116.20036217513344</v>
      </c>
      <c r="F15" s="96"/>
      <c r="G15" s="96"/>
    </row>
    <row r="16" spans="2:47">
      <c r="B16" s="96"/>
      <c r="C16" s="60" t="s">
        <v>56</v>
      </c>
      <c r="D16" s="63">
        <v>105.36763735270354</v>
      </c>
      <c r="E16" s="63">
        <v>110.77096122556608</v>
      </c>
      <c r="F16" s="96"/>
      <c r="G16" s="96"/>
    </row>
    <row r="17" spans="2:7">
      <c r="B17" s="96"/>
      <c r="C17" s="60" t="s">
        <v>57</v>
      </c>
      <c r="D17" s="63">
        <v>106.41060243182538</v>
      </c>
      <c r="E17" s="63">
        <v>105.41430990041205</v>
      </c>
      <c r="F17" s="96"/>
      <c r="G17" s="96"/>
    </row>
    <row r="18" spans="2:7">
      <c r="B18" s="96"/>
      <c r="C18" s="60" t="s">
        <v>58</v>
      </c>
      <c r="D18" s="63">
        <v>114.53652846875787</v>
      </c>
      <c r="E18" s="63">
        <v>104.33265241498937</v>
      </c>
      <c r="F18" s="96"/>
      <c r="G18" s="96"/>
    </row>
    <row r="19" spans="2:7">
      <c r="C19" s="60" t="s">
        <v>59</v>
      </c>
      <c r="D19" s="63">
        <v>107.67930233357623</v>
      </c>
      <c r="E19" s="63">
        <v>103.66931924729887</v>
      </c>
      <c r="F19" s="91"/>
      <c r="G19" s="91"/>
    </row>
    <row r="20" spans="2:7">
      <c r="C20" s="60" t="s">
        <v>60</v>
      </c>
      <c r="D20" s="61">
        <v>95.675189555475498</v>
      </c>
      <c r="E20" s="63">
        <v>103.52576446342682</v>
      </c>
      <c r="F20" s="91"/>
      <c r="G20" s="91"/>
    </row>
    <row r="21" spans="2:7">
      <c r="C21" s="60" t="s">
        <v>61</v>
      </c>
      <c r="D21" s="63">
        <v>92.316300807073929</v>
      </c>
      <c r="E21" s="63">
        <v>91.440265673653442</v>
      </c>
      <c r="F21" s="91"/>
      <c r="G21" s="91"/>
    </row>
    <row r="22" spans="2:7">
      <c r="C22" s="60" t="s">
        <v>62</v>
      </c>
      <c r="D22" s="63">
        <v>103.32698646976564</v>
      </c>
      <c r="E22" s="63">
        <v>86.88484107136064</v>
      </c>
      <c r="F22" s="91"/>
      <c r="G22" s="64" t="s">
        <v>63</v>
      </c>
    </row>
    <row r="23" spans="2:7">
      <c r="C23" s="60" t="s">
        <v>64</v>
      </c>
      <c r="D23" s="63">
        <v>88.078630084804459</v>
      </c>
      <c r="E23" s="63">
        <v>86.135597505812513</v>
      </c>
      <c r="F23" s="91"/>
      <c r="G23" s="24" t="s">
        <v>65</v>
      </c>
    </row>
    <row r="24" spans="2:7">
      <c r="C24" s="60" t="s">
        <v>66</v>
      </c>
      <c r="D24" s="63">
        <v>77.918558223729562</v>
      </c>
      <c r="E24" s="63">
        <v>75.494933010993435</v>
      </c>
      <c r="F24" s="91"/>
    </row>
    <row r="25" spans="2:7">
      <c r="C25" s="60" t="s">
        <v>67</v>
      </c>
      <c r="D25" s="63">
        <v>81.663094846308198</v>
      </c>
      <c r="E25" s="63">
        <v>74.022457775165194</v>
      </c>
      <c r="F25" s="91"/>
      <c r="G25" s="91"/>
    </row>
    <row r="26" spans="2:7">
      <c r="C26" s="60" t="s">
        <v>68</v>
      </c>
      <c r="D26" s="63">
        <v>60.875797363006953</v>
      </c>
      <c r="E26" s="63">
        <v>73.455096819518843</v>
      </c>
      <c r="F26" s="91"/>
      <c r="G26" s="91"/>
    </row>
    <row r="27" spans="2:7">
      <c r="C27" s="60" t="s">
        <v>69</v>
      </c>
      <c r="D27" s="63">
        <v>75.21308615093551</v>
      </c>
      <c r="E27" s="63">
        <v>66.522545366014867</v>
      </c>
      <c r="F27" s="91"/>
      <c r="G27" s="91"/>
    </row>
    <row r="28" spans="2:7">
      <c r="C28" s="60" t="s">
        <v>70</v>
      </c>
      <c r="D28" s="63">
        <v>69.537312853130985</v>
      </c>
      <c r="E28" s="63">
        <v>65.115379694945489</v>
      </c>
      <c r="F28" s="91"/>
      <c r="G28" s="91"/>
    </row>
    <row r="29" spans="2:7">
      <c r="C29" s="60" t="s">
        <v>71</v>
      </c>
      <c r="D29" s="63">
        <v>75.759749257013283</v>
      </c>
      <c r="E29" s="63">
        <v>63.230149361285825</v>
      </c>
      <c r="F29" s="91"/>
      <c r="G29" s="91"/>
    </row>
    <row r="30" spans="2:7">
      <c r="C30" s="60" t="s">
        <v>72</v>
      </c>
      <c r="D30" s="63">
        <v>58.622669689557441</v>
      </c>
      <c r="E30" s="63">
        <v>58.090240890110564</v>
      </c>
      <c r="F30" s="91"/>
      <c r="G30" s="91"/>
    </row>
    <row r="31" spans="2:7">
      <c r="D31" s="90"/>
      <c r="E31" s="90"/>
      <c r="F31" s="91"/>
      <c r="G31" s="91"/>
    </row>
    <row r="35" spans="11:12">
      <c r="K35" s="65"/>
      <c r="L35" s="65"/>
    </row>
    <row r="36" spans="11:12">
      <c r="K36" s="65"/>
      <c r="L36" s="65"/>
    </row>
    <row r="37" spans="11:12">
      <c r="K37" s="65"/>
      <c r="L37" s="65"/>
    </row>
    <row r="38" spans="11:12">
      <c r="K38" s="65"/>
      <c r="L38" s="65"/>
    </row>
    <row r="39" spans="11:12">
      <c r="K39" s="65"/>
      <c r="L39" s="65"/>
    </row>
    <row r="40" spans="11:12">
      <c r="K40" s="65"/>
      <c r="L40" s="65"/>
    </row>
    <row r="41" spans="11:12">
      <c r="K41" s="65"/>
      <c r="L41" s="65"/>
    </row>
    <row r="42" spans="11:12">
      <c r="K42" s="65"/>
      <c r="L42" s="65"/>
    </row>
    <row r="43" spans="11:12">
      <c r="K43" s="65"/>
      <c r="L43" s="65"/>
    </row>
    <row r="44" spans="11:12">
      <c r="K44" s="65"/>
      <c r="L44" s="65"/>
    </row>
    <row r="45" spans="11:12">
      <c r="K45" s="65"/>
      <c r="L45" s="65"/>
    </row>
    <row r="46" spans="11:12">
      <c r="K46" s="65"/>
      <c r="L46" s="65"/>
    </row>
    <row r="47" spans="11:12">
      <c r="K47" s="65"/>
      <c r="L47" s="65"/>
    </row>
    <row r="48" spans="11:12">
      <c r="K48" s="65"/>
      <c r="L48" s="65"/>
    </row>
    <row r="49" spans="11:12">
      <c r="K49" s="65"/>
      <c r="L49" s="65"/>
    </row>
    <row r="50" spans="11:12">
      <c r="K50" s="65"/>
      <c r="L50" s="65"/>
    </row>
    <row r="51" spans="11:12">
      <c r="K51" s="65"/>
      <c r="L51" s="65"/>
    </row>
    <row r="52" spans="11:12">
      <c r="K52" s="65"/>
      <c r="L52" s="65"/>
    </row>
    <row r="53" spans="11:12">
      <c r="K53" s="65"/>
      <c r="L53" s="65"/>
    </row>
    <row r="54" spans="11:12">
      <c r="K54" s="65"/>
      <c r="L54" s="65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opLeftCell="B1" zoomScaleNormal="100" workbookViewId="0">
      <selection activeCell="J2" sqref="J2"/>
    </sheetView>
  </sheetViews>
  <sheetFormatPr defaultRowHeight="14.4"/>
  <cols>
    <col min="1" max="1" width="3.109375" style="18" customWidth="1"/>
    <col min="2" max="8" width="8.109375" style="20" customWidth="1"/>
    <col min="19" max="19" width="8.88671875" customWidth="1"/>
  </cols>
  <sheetData>
    <row r="1" spans="2:15" ht="12" customHeight="1"/>
    <row r="2" spans="2:15">
      <c r="J2" s="56" t="s">
        <v>229</v>
      </c>
    </row>
    <row r="3" spans="2:15" ht="36">
      <c r="B3" s="30"/>
      <c r="C3" s="30"/>
      <c r="D3" s="21" t="s">
        <v>73</v>
      </c>
      <c r="E3" s="21" t="s">
        <v>74</v>
      </c>
      <c r="F3" s="21" t="s">
        <v>75</v>
      </c>
      <c r="G3" s="21" t="s">
        <v>76</v>
      </c>
      <c r="H3" s="21" t="s">
        <v>77</v>
      </c>
    </row>
    <row r="4" spans="2:15">
      <c r="B4" s="30">
        <v>1951</v>
      </c>
      <c r="C4" s="30" t="s">
        <v>9</v>
      </c>
      <c r="D4" s="33">
        <v>4.1144901610017888</v>
      </c>
      <c r="E4" s="33">
        <v>81.30590339892666</v>
      </c>
      <c r="F4" s="33">
        <v>9.5706618962432923</v>
      </c>
      <c r="G4" s="33">
        <v>4.1144901610017888</v>
      </c>
      <c r="H4" s="33">
        <v>0.89445438282647582</v>
      </c>
    </row>
    <row r="5" spans="2:15">
      <c r="B5" s="30"/>
      <c r="C5" s="30" t="s">
        <v>10</v>
      </c>
      <c r="D5" s="33">
        <v>12.898040235455399</v>
      </c>
      <c r="E5" s="33">
        <v>76.896527268858904</v>
      </c>
      <c r="F5" s="33">
        <v>5.9454859223186212</v>
      </c>
      <c r="G5" s="33">
        <v>3.2623342237772155</v>
      </c>
      <c r="H5" s="33">
        <v>0.99761234958984424</v>
      </c>
    </row>
    <row r="6" spans="2:15">
      <c r="B6" s="30" t="s">
        <v>78</v>
      </c>
      <c r="C6" s="30"/>
      <c r="D6" s="30"/>
      <c r="E6" s="30"/>
      <c r="F6" s="33"/>
      <c r="G6" s="33"/>
      <c r="H6" s="33"/>
    </row>
    <row r="7" spans="2:15">
      <c r="B7" s="30">
        <v>2024</v>
      </c>
      <c r="C7" s="30" t="s">
        <v>9</v>
      </c>
      <c r="D7" s="33">
        <v>0.17809439002671415</v>
      </c>
      <c r="E7" s="33">
        <v>14.158504007123776</v>
      </c>
      <c r="F7" s="33">
        <v>27.15939447907391</v>
      </c>
      <c r="G7" s="33">
        <v>41.585040071237756</v>
      </c>
      <c r="H7" s="33">
        <v>16.918967052537845</v>
      </c>
    </row>
    <row r="8" spans="2:15">
      <c r="B8" s="30"/>
      <c r="C8" s="30" t="s">
        <v>10</v>
      </c>
      <c r="D8" s="33">
        <v>0.49350460846215255</v>
      </c>
      <c r="E8" s="33">
        <v>16.612236011321578</v>
      </c>
      <c r="F8" s="33">
        <v>28.623267290804851</v>
      </c>
      <c r="G8" s="33">
        <v>37.4283329704623</v>
      </c>
      <c r="H8" s="33">
        <v>16.840844763770956</v>
      </c>
    </row>
    <row r="10" spans="2:15">
      <c r="E10" s="58"/>
    </row>
    <row r="11" spans="2:15">
      <c r="E11" s="58"/>
    </row>
    <row r="14" spans="2:15">
      <c r="J14" s="38" t="s">
        <v>11</v>
      </c>
    </row>
    <row r="15" spans="2:15">
      <c r="J15" s="38" t="s">
        <v>79</v>
      </c>
    </row>
    <row r="16" spans="2:15">
      <c r="I16" s="20"/>
      <c r="J16" s="20"/>
      <c r="K16" s="20"/>
      <c r="L16" s="20"/>
      <c r="M16" s="20"/>
      <c r="N16" s="20"/>
      <c r="O16" s="20"/>
    </row>
    <row r="17" spans="9:15">
      <c r="I17" s="20"/>
      <c r="J17" s="20"/>
      <c r="K17" s="20"/>
      <c r="L17" s="20"/>
      <c r="M17" s="20"/>
      <c r="N17" s="20"/>
      <c r="O17" s="20"/>
    </row>
    <row r="18" spans="9:15" ht="37.35" customHeight="1">
      <c r="I18" s="20"/>
      <c r="J18" s="20"/>
      <c r="K18" s="20"/>
      <c r="L18" s="20"/>
      <c r="M18" s="20"/>
      <c r="N18" s="20"/>
      <c r="O18" s="20"/>
    </row>
    <row r="19" spans="9:15">
      <c r="I19" s="20"/>
      <c r="J19" s="20"/>
      <c r="K19" s="20"/>
      <c r="L19" s="20"/>
      <c r="M19" s="20"/>
      <c r="N19" s="20"/>
      <c r="O19" s="20"/>
    </row>
    <row r="20" spans="9:15">
      <c r="I20" s="20"/>
      <c r="J20" s="20"/>
      <c r="K20" s="20"/>
      <c r="L20" s="20"/>
      <c r="M20" s="20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5"/>
  <sheetViews>
    <sheetView zoomScaleNormal="100" workbookViewId="0">
      <selection activeCell="K18" sqref="K18"/>
    </sheetView>
  </sheetViews>
  <sheetFormatPr defaultColWidth="9" defaultRowHeight="12"/>
  <cols>
    <col min="1" max="1" width="3.109375" style="20" customWidth="1"/>
    <col min="2" max="3" width="7.109375" style="13" customWidth="1"/>
    <col min="4" max="5" width="10.109375" style="13" customWidth="1"/>
    <col min="6" max="7" width="1.10937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4" style="3" customWidth="1"/>
    <col min="33" max="33" width="3.1093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25" ht="13.2">
      <c r="K2" s="56" t="s">
        <v>231</v>
      </c>
    </row>
    <row r="3" spans="2:25">
      <c r="B3" s="97"/>
      <c r="C3" s="97"/>
      <c r="D3" s="98" t="s">
        <v>80</v>
      </c>
      <c r="E3" s="98" t="s">
        <v>81</v>
      </c>
      <c r="F3" s="98"/>
      <c r="G3" s="98"/>
      <c r="H3" s="98" t="s">
        <v>82</v>
      </c>
    </row>
    <row r="4" spans="2:25">
      <c r="B4" s="97">
        <v>1977</v>
      </c>
      <c r="C4" s="97" t="s">
        <v>9</v>
      </c>
      <c r="D4" s="135">
        <v>79</v>
      </c>
      <c r="E4" s="97">
        <v>34.4</v>
      </c>
      <c r="F4" s="97"/>
      <c r="G4" s="97"/>
      <c r="H4" s="97">
        <v>55.9</v>
      </c>
    </row>
    <row r="5" spans="2:25">
      <c r="B5" s="97"/>
      <c r="C5" s="97" t="s">
        <v>10</v>
      </c>
      <c r="D5" s="97">
        <v>74.599999999999994</v>
      </c>
      <c r="E5" s="99">
        <v>33.5</v>
      </c>
      <c r="F5" s="97"/>
      <c r="G5" s="97"/>
      <c r="H5" s="97">
        <v>53.8</v>
      </c>
    </row>
    <row r="6" spans="2:25">
      <c r="B6" s="97" t="s">
        <v>78</v>
      </c>
      <c r="C6" s="97"/>
      <c r="D6" s="97"/>
      <c r="E6" s="97"/>
      <c r="F6" s="97"/>
      <c r="G6" s="97"/>
      <c r="H6" s="97"/>
    </row>
    <row r="7" spans="2:25">
      <c r="B7" s="97">
        <v>2025</v>
      </c>
      <c r="C7" s="97" t="s">
        <v>9</v>
      </c>
      <c r="D7" s="97">
        <v>74.5</v>
      </c>
      <c r="E7" s="97">
        <v>64.2</v>
      </c>
      <c r="F7" s="97"/>
      <c r="G7" s="97"/>
      <c r="H7" s="97">
        <v>69.400000000000006</v>
      </c>
    </row>
    <row r="8" spans="2:25">
      <c r="B8" s="97"/>
      <c r="C8" s="97" t="s">
        <v>10</v>
      </c>
      <c r="D8" s="97">
        <v>71.2</v>
      </c>
      <c r="E8" s="99">
        <v>53.8</v>
      </c>
      <c r="F8" s="97"/>
      <c r="G8" s="97"/>
      <c r="H8" s="97">
        <v>62.5</v>
      </c>
    </row>
    <row r="13" spans="2:25">
      <c r="X13" s="14" t="s">
        <v>83</v>
      </c>
      <c r="Y13" s="14" t="s">
        <v>84</v>
      </c>
    </row>
    <row r="14" spans="2:25">
      <c r="X14" s="14">
        <v>5</v>
      </c>
      <c r="Y14" s="14" t="s">
        <v>44</v>
      </c>
    </row>
    <row r="18" spans="11:34">
      <c r="K18" s="38" t="s">
        <v>85</v>
      </c>
    </row>
    <row r="19" spans="11:34">
      <c r="K19" s="38" t="s">
        <v>230</v>
      </c>
    </row>
    <row r="22" spans="11:34">
      <c r="AC22" s="14"/>
      <c r="AD22" s="14"/>
      <c r="AE22" s="14"/>
      <c r="AF22" s="14"/>
      <c r="AG22" s="14"/>
      <c r="AH22" s="14"/>
    </row>
    <row r="23" spans="11:34">
      <c r="AC23" s="14"/>
      <c r="AD23" s="14"/>
      <c r="AE23" s="14"/>
      <c r="AF23" s="14"/>
      <c r="AG23" s="14"/>
      <c r="AH23" s="14"/>
    </row>
    <row r="24" spans="11:34">
      <c r="AC24" s="14"/>
      <c r="AD24" s="14"/>
      <c r="AE24" s="14"/>
      <c r="AF24" s="14"/>
      <c r="AG24" s="14"/>
      <c r="AH24" s="14"/>
    </row>
    <row r="25" spans="11:34">
      <c r="AC25" s="14"/>
      <c r="AD25" s="14"/>
      <c r="AE25" s="14"/>
      <c r="AF25" s="14"/>
      <c r="AG25" s="14"/>
      <c r="AH25" s="14"/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6"/>
  <sheetViews>
    <sheetView zoomScaleNormal="100" workbookViewId="0">
      <selection activeCell="L18" sqref="L18"/>
    </sheetView>
  </sheetViews>
  <sheetFormatPr defaultRowHeight="14.4"/>
  <cols>
    <col min="1" max="1" width="3.109375" style="18" customWidth="1"/>
    <col min="2" max="2" width="6.44140625" style="20" customWidth="1"/>
    <col min="3" max="6" width="7.44140625" style="20" customWidth="1"/>
    <col min="7" max="7" width="4.44140625" customWidth="1"/>
    <col min="8" max="8" width="6.109375" style="20" customWidth="1"/>
    <col min="9" max="10" width="6.88671875" style="20" customWidth="1"/>
    <col min="11" max="11" width="7.44140625" style="20" customWidth="1"/>
    <col min="22" max="22" width="8" customWidth="1"/>
    <col min="23" max="26" width="7.109375" customWidth="1"/>
    <col min="27" max="27" width="6.109375" customWidth="1"/>
  </cols>
  <sheetData>
    <row r="2" spans="2:22" ht="48">
      <c r="B2" s="30"/>
      <c r="C2" s="21" t="s">
        <v>86</v>
      </c>
      <c r="D2" s="21" t="s">
        <v>87</v>
      </c>
      <c r="E2" s="21" t="s">
        <v>88</v>
      </c>
      <c r="F2" s="21" t="s">
        <v>89</v>
      </c>
      <c r="G2" s="2"/>
      <c r="H2" s="21" t="s">
        <v>90</v>
      </c>
      <c r="I2" s="21" t="s">
        <v>91</v>
      </c>
      <c r="J2" s="21" t="s">
        <v>92</v>
      </c>
      <c r="L2" s="56" t="s">
        <v>232</v>
      </c>
    </row>
    <row r="3" spans="2:22">
      <c r="B3" s="66"/>
      <c r="C3" s="68"/>
      <c r="D3" s="68"/>
      <c r="E3" s="68"/>
      <c r="F3" s="68"/>
      <c r="H3" s="66"/>
      <c r="I3" s="68"/>
      <c r="J3" s="66"/>
    </row>
    <row r="4" spans="2:22">
      <c r="B4" s="67"/>
      <c r="C4" s="68"/>
      <c r="D4" s="68"/>
      <c r="E4" s="68"/>
      <c r="F4" s="68"/>
      <c r="H4" s="67"/>
      <c r="I4" s="68"/>
      <c r="J4" s="66"/>
    </row>
    <row r="5" spans="2:22">
      <c r="B5" s="67"/>
      <c r="C5" s="68"/>
      <c r="D5" s="68"/>
      <c r="E5" s="68"/>
      <c r="F5" s="68"/>
      <c r="H5" s="67"/>
      <c r="I5" s="68"/>
      <c r="J5" s="66"/>
    </row>
    <row r="6" spans="2:22">
      <c r="B6" s="67"/>
      <c r="C6" s="58"/>
      <c r="D6" s="68"/>
      <c r="E6" s="68"/>
      <c r="F6" s="68"/>
      <c r="H6" s="67"/>
      <c r="I6" s="68"/>
      <c r="J6" s="68"/>
    </row>
    <row r="7" spans="2:22">
      <c r="B7" s="67"/>
      <c r="C7" s="68"/>
      <c r="D7" s="68"/>
      <c r="E7" s="68"/>
      <c r="F7" s="68"/>
      <c r="H7" s="67"/>
      <c r="I7" s="68"/>
      <c r="J7" s="66"/>
    </row>
    <row r="8" spans="2:22">
      <c r="B8" s="67"/>
      <c r="C8" s="68"/>
      <c r="D8" s="68"/>
      <c r="E8" s="68"/>
      <c r="F8" s="68"/>
      <c r="H8" s="67"/>
      <c r="I8" s="68"/>
      <c r="J8" s="66"/>
    </row>
    <row r="9" spans="2:22">
      <c r="B9" s="67">
        <v>1921</v>
      </c>
      <c r="C9" s="68">
        <v>51.2</v>
      </c>
      <c r="D9" s="68">
        <v>55.7</v>
      </c>
      <c r="E9" s="68">
        <v>24.4</v>
      </c>
      <c r="F9" s="68">
        <v>24.8</v>
      </c>
      <c r="H9" s="67">
        <v>1921</v>
      </c>
      <c r="I9" s="68">
        <v>24.4</v>
      </c>
      <c r="J9" s="66">
        <v>19.5</v>
      </c>
    </row>
    <row r="10" spans="2:22">
      <c r="B10" s="67">
        <v>1931</v>
      </c>
      <c r="C10" s="68">
        <v>44.1</v>
      </c>
      <c r="D10" s="68">
        <v>51.7</v>
      </c>
      <c r="E10" s="68">
        <v>27</v>
      </c>
      <c r="F10" s="68">
        <v>26.3</v>
      </c>
      <c r="H10" s="67">
        <v>1931</v>
      </c>
      <c r="I10" s="68">
        <v>28.9</v>
      </c>
      <c r="J10" s="66">
        <v>22</v>
      </c>
    </row>
    <row r="11" spans="2:22">
      <c r="B11" s="67">
        <v>1936</v>
      </c>
      <c r="C11" s="68">
        <v>39</v>
      </c>
      <c r="D11" s="68">
        <v>49.4</v>
      </c>
      <c r="E11" s="68">
        <v>29.8</v>
      </c>
      <c r="F11" s="68">
        <v>27.3</v>
      </c>
      <c r="H11" s="67">
        <v>1936</v>
      </c>
      <c r="I11" s="68">
        <v>31.2</v>
      </c>
      <c r="J11" s="66">
        <v>23.3</v>
      </c>
    </row>
    <row r="12" spans="2:22">
      <c r="B12" s="67">
        <v>1941</v>
      </c>
      <c r="C12" s="68"/>
      <c r="D12" s="68"/>
      <c r="E12" s="68"/>
      <c r="F12" s="68"/>
      <c r="H12" s="67">
        <v>1941</v>
      </c>
      <c r="I12" s="68"/>
      <c r="J12" s="68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2:22">
      <c r="B13" s="67">
        <v>1951</v>
      </c>
      <c r="C13" s="68">
        <v>28.2</v>
      </c>
      <c r="D13" s="68">
        <v>42.2</v>
      </c>
      <c r="E13" s="68">
        <v>38.299999999999997</v>
      </c>
      <c r="F13" s="68">
        <v>32.1</v>
      </c>
      <c r="H13" s="67">
        <v>1951</v>
      </c>
      <c r="I13" s="68">
        <v>33.5</v>
      </c>
      <c r="J13" s="66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2:22">
      <c r="B14" s="67">
        <v>1961</v>
      </c>
      <c r="C14" s="68">
        <v>16.399999999999999</v>
      </c>
      <c r="D14" s="68">
        <v>29</v>
      </c>
      <c r="E14" s="68">
        <v>45.2</v>
      </c>
      <c r="F14" s="68">
        <v>40.4</v>
      </c>
      <c r="H14" s="67">
        <v>1961</v>
      </c>
      <c r="I14" s="68">
        <v>38.4</v>
      </c>
      <c r="J14" s="66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2:22">
      <c r="B15" s="67">
        <v>1971</v>
      </c>
      <c r="C15" s="68">
        <v>9.6</v>
      </c>
      <c r="D15" s="68">
        <v>17.2</v>
      </c>
      <c r="E15" s="68">
        <v>44.9</v>
      </c>
      <c r="F15" s="68">
        <v>44.3</v>
      </c>
      <c r="H15" s="67">
        <v>1971</v>
      </c>
      <c r="I15" s="68">
        <v>45.5</v>
      </c>
      <c r="J15" s="66">
        <v>38.4</v>
      </c>
    </row>
    <row r="16" spans="2:22">
      <c r="B16" s="67">
        <v>1981</v>
      </c>
      <c r="C16" s="68">
        <v>5.7</v>
      </c>
      <c r="D16" s="68">
        <v>11.1</v>
      </c>
      <c r="E16" s="68">
        <v>39.4</v>
      </c>
      <c r="F16" s="68">
        <v>39.5</v>
      </c>
      <c r="H16" s="67">
        <v>1981</v>
      </c>
      <c r="I16" s="68">
        <v>54.9</v>
      </c>
      <c r="J16" s="66">
        <v>49.4</v>
      </c>
      <c r="L16" s="38" t="s">
        <v>189</v>
      </c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2:22">
      <c r="B17" s="67">
        <v>1991</v>
      </c>
      <c r="C17" s="68">
        <v>4.5999999999999996</v>
      </c>
      <c r="D17" s="68">
        <v>7.6</v>
      </c>
      <c r="E17" s="68">
        <v>35.4</v>
      </c>
      <c r="F17" s="68">
        <v>35.6</v>
      </c>
      <c r="H17" s="67">
        <v>1991</v>
      </c>
      <c r="I17" s="68">
        <v>60</v>
      </c>
      <c r="J17" s="66">
        <v>56.7</v>
      </c>
      <c r="L17" s="38" t="s">
        <v>241</v>
      </c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2:22">
      <c r="B18" s="67">
        <v>2001</v>
      </c>
      <c r="C18" s="68">
        <v>3.5</v>
      </c>
      <c r="D18" s="68">
        <v>5.5</v>
      </c>
      <c r="E18" s="68">
        <v>35.4</v>
      </c>
      <c r="F18" s="68">
        <v>33.5</v>
      </c>
      <c r="H18" s="67">
        <v>2001</v>
      </c>
      <c r="I18" s="68">
        <v>61.1</v>
      </c>
      <c r="J18" s="66">
        <v>61</v>
      </c>
      <c r="L18" s="16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2:22">
      <c r="B19" s="67">
        <v>2011</v>
      </c>
      <c r="C19" s="68">
        <v>3.3</v>
      </c>
      <c r="D19" s="68">
        <v>5.5</v>
      </c>
      <c r="E19" s="68">
        <v>30.7</v>
      </c>
      <c r="F19" s="68">
        <v>27.1</v>
      </c>
      <c r="H19" s="67">
        <v>2011</v>
      </c>
      <c r="I19" s="68">
        <v>66.099999999999994</v>
      </c>
      <c r="J19" s="66">
        <v>67.400000000000006</v>
      </c>
    </row>
    <row r="20" spans="2:22">
      <c r="B20" s="67">
        <v>2021</v>
      </c>
      <c r="C20" s="68">
        <v>2.9</v>
      </c>
      <c r="D20" s="68">
        <v>3.6</v>
      </c>
      <c r="E20" s="68">
        <v>28.5</v>
      </c>
      <c r="F20" s="68">
        <v>24.2</v>
      </c>
      <c r="H20" s="67">
        <v>2021</v>
      </c>
      <c r="I20" s="68">
        <v>68.5</v>
      </c>
      <c r="J20" s="66">
        <v>72.2</v>
      </c>
    </row>
    <row r="21" spans="2:22">
      <c r="B21" s="67">
        <v>2024</v>
      </c>
      <c r="C21" s="68">
        <v>2.7455823989366395</v>
      </c>
      <c r="D21" s="68">
        <v>3.4351130984197469</v>
      </c>
      <c r="E21" s="68">
        <v>28.352536356781741</v>
      </c>
      <c r="F21" s="68">
        <v>24.373506933770937</v>
      </c>
      <c r="H21" s="67">
        <v>2024</v>
      </c>
      <c r="I21" s="68">
        <v>68.801881244281603</v>
      </c>
      <c r="J21" s="68">
        <v>72.19137996780934</v>
      </c>
    </row>
    <row r="23" spans="2:22">
      <c r="C23" s="69"/>
      <c r="D23" s="69"/>
      <c r="E23" s="69"/>
    </row>
    <row r="24" spans="2:22">
      <c r="C24" s="69"/>
      <c r="D24" s="69"/>
      <c r="E24" s="69"/>
    </row>
    <row r="26" spans="2:22">
      <c r="C26" s="70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zoomScaleNormal="100" workbookViewId="0">
      <selection activeCell="V8" sqref="V8"/>
    </sheetView>
  </sheetViews>
  <sheetFormatPr defaultColWidth="8.88671875" defaultRowHeight="13.2"/>
  <cols>
    <col min="1" max="1" width="3.109375" style="18" customWidth="1"/>
    <col min="2" max="3" width="7.88671875" style="71" customWidth="1"/>
    <col min="4" max="4" width="10.44140625" style="71" customWidth="1"/>
    <col min="5" max="5" width="3.44140625" style="71" customWidth="1"/>
    <col min="6" max="8" width="7.5546875" style="71" customWidth="1"/>
    <col min="9" max="9" width="3.88671875" style="71" customWidth="1"/>
    <col min="10" max="12" width="5.88671875" style="82" customWidth="1"/>
    <col min="13" max="16384" width="8.88671875" style="4"/>
  </cols>
  <sheetData>
    <row r="1" spans="1:28" s="6" customFormat="1" ht="24.6" customHeight="1">
      <c r="A1" s="18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11"/>
    </row>
    <row r="2" spans="1:28" s="6" customFormat="1" ht="26.1" customHeight="1">
      <c r="A2" s="18"/>
      <c r="B2" s="233" t="s">
        <v>93</v>
      </c>
      <c r="C2" s="233"/>
      <c r="D2" s="233"/>
      <c r="E2" s="71"/>
      <c r="F2" s="234" t="s">
        <v>94</v>
      </c>
      <c r="G2" s="234"/>
      <c r="H2" s="234"/>
      <c r="I2" s="71"/>
      <c r="J2" s="234" t="s">
        <v>95</v>
      </c>
      <c r="K2" s="234"/>
      <c r="L2" s="234"/>
      <c r="M2" s="11"/>
      <c r="N2" s="56" t="s">
        <v>234</v>
      </c>
    </row>
    <row r="3" spans="1:28" s="6" customFormat="1" ht="6" customHeight="1">
      <c r="A3" s="18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11"/>
    </row>
    <row r="4" spans="1:28" s="6" customFormat="1" ht="14.4">
      <c r="A4" s="18"/>
      <c r="B4" s="72" t="s">
        <v>90</v>
      </c>
      <c r="C4" s="57" t="s">
        <v>9</v>
      </c>
      <c r="D4" s="57" t="s">
        <v>10</v>
      </c>
      <c r="E4" s="73"/>
      <c r="F4" s="72" t="s">
        <v>90</v>
      </c>
      <c r="G4" s="57" t="s">
        <v>9</v>
      </c>
      <c r="H4" s="57" t="s">
        <v>10</v>
      </c>
      <c r="I4" s="71"/>
      <c r="J4" s="72" t="s">
        <v>90</v>
      </c>
      <c r="K4" s="72" t="s">
        <v>9</v>
      </c>
      <c r="L4" s="72" t="s">
        <v>10</v>
      </c>
      <c r="M4" s="11"/>
    </row>
    <row r="5" spans="1:28" s="6" customFormat="1" ht="18" customHeight="1">
      <c r="A5" s="18"/>
      <c r="B5" s="30">
        <v>1961</v>
      </c>
      <c r="C5" s="74">
        <v>101683</v>
      </c>
      <c r="D5" s="74">
        <v>4294004</v>
      </c>
      <c r="E5" s="75"/>
      <c r="F5" s="76">
        <v>1961</v>
      </c>
      <c r="G5" s="74">
        <v>1204.298</v>
      </c>
      <c r="H5" s="74">
        <v>50623.569000000003</v>
      </c>
      <c r="I5" s="71"/>
      <c r="J5" s="77">
        <v>1961</v>
      </c>
      <c r="K5" s="78">
        <f>C5/G5</f>
        <v>84.433420963914244</v>
      </c>
      <c r="L5" s="78">
        <f>D5/H5</f>
        <v>84.82222974045942</v>
      </c>
      <c r="M5" s="11"/>
    </row>
    <row r="6" spans="1:28" s="6" customFormat="1" ht="12.75" customHeight="1">
      <c r="A6" s="18"/>
      <c r="B6" s="30">
        <v>1970</v>
      </c>
      <c r="C6" s="74">
        <v>81282</v>
      </c>
      <c r="D6" s="74">
        <v>3607298</v>
      </c>
      <c r="E6" s="75"/>
      <c r="F6" s="76">
        <v>1971</v>
      </c>
      <c r="G6" s="74">
        <v>1213.5319999999999</v>
      </c>
      <c r="H6" s="74">
        <v>54136.546999999999</v>
      </c>
      <c r="I6" s="71"/>
      <c r="J6" s="77">
        <v>1970</v>
      </c>
      <c r="K6" s="78">
        <f t="shared" ref="K6:K11" si="0">C6/G6</f>
        <v>66.979692336090025</v>
      </c>
      <c r="L6" s="78">
        <f t="shared" ref="L6:L11" si="1">D6/H6</f>
        <v>66.633322587050117</v>
      </c>
      <c r="M6" s="11"/>
    </row>
    <row r="7" spans="1:28" s="6" customFormat="1" ht="12.75" customHeight="1">
      <c r="A7" s="18"/>
      <c r="B7" s="30">
        <v>1982</v>
      </c>
      <c r="C7" s="74">
        <v>67443</v>
      </c>
      <c r="D7" s="74">
        <v>3269170</v>
      </c>
      <c r="E7" s="75"/>
      <c r="F7" s="76">
        <v>1981</v>
      </c>
      <c r="G7" s="74">
        <v>1233.9839999999999</v>
      </c>
      <c r="H7" s="74">
        <v>56556.911</v>
      </c>
      <c r="I7" s="71"/>
      <c r="J7" s="77">
        <v>1982</v>
      </c>
      <c r="K7" s="78">
        <f t="shared" si="0"/>
        <v>54.654679477205541</v>
      </c>
      <c r="L7" s="78">
        <f t="shared" si="1"/>
        <v>57.80319225708773</v>
      </c>
      <c r="M7" s="11"/>
    </row>
    <row r="8" spans="1:28" s="6" customFormat="1" ht="12.75" customHeight="1">
      <c r="A8" s="18"/>
      <c r="B8" s="30">
        <v>1990</v>
      </c>
      <c r="C8" s="74">
        <v>57848</v>
      </c>
      <c r="D8" s="74">
        <v>3023344</v>
      </c>
      <c r="E8" s="75"/>
      <c r="F8" s="76">
        <v>1991</v>
      </c>
      <c r="G8" s="74">
        <v>1197.6659999999999</v>
      </c>
      <c r="H8" s="74">
        <v>56778.031000000003</v>
      </c>
      <c r="I8" s="71"/>
      <c r="J8" s="77">
        <v>1990</v>
      </c>
      <c r="K8" s="78">
        <f t="shared" si="0"/>
        <v>48.30061135575361</v>
      </c>
      <c r="L8" s="78">
        <f t="shared" si="1"/>
        <v>53.248482674575307</v>
      </c>
      <c r="M8" s="11"/>
    </row>
    <row r="9" spans="1:28" s="6" customFormat="1" ht="12.75" customHeight="1">
      <c r="A9" s="18"/>
      <c r="B9" s="30">
        <v>2000</v>
      </c>
      <c r="C9" s="74">
        <v>33076</v>
      </c>
      <c r="D9" s="74">
        <v>2396274</v>
      </c>
      <c r="E9" s="75"/>
      <c r="F9" s="79">
        <v>2001</v>
      </c>
      <c r="G9" s="74">
        <v>1183.7639999999999</v>
      </c>
      <c r="H9" s="74">
        <v>56995.743999999999</v>
      </c>
      <c r="I9" s="71"/>
      <c r="J9" s="80">
        <v>2000</v>
      </c>
      <c r="K9" s="78">
        <f t="shared" si="0"/>
        <v>27.941380207541371</v>
      </c>
      <c r="L9" s="78">
        <f t="shared" si="1"/>
        <v>42.043033950043707</v>
      </c>
      <c r="M9" s="11"/>
    </row>
    <row r="10" spans="1:28" s="6" customFormat="1" ht="12.75" customHeight="1">
      <c r="A10" s="18"/>
      <c r="B10" s="30">
        <v>2010</v>
      </c>
      <c r="C10" s="74">
        <v>22316</v>
      </c>
      <c r="D10" s="74">
        <v>1620884</v>
      </c>
      <c r="E10" s="75"/>
      <c r="F10" s="79">
        <v>2011</v>
      </c>
      <c r="G10" s="74">
        <v>1218.9849999999999</v>
      </c>
      <c r="H10" s="74">
        <v>59433.743999999999</v>
      </c>
      <c r="I10" s="71"/>
      <c r="J10" s="80">
        <v>2010</v>
      </c>
      <c r="K10" s="78">
        <f t="shared" si="0"/>
        <v>18.30703413085477</v>
      </c>
      <c r="L10" s="78">
        <f t="shared" si="1"/>
        <v>27.272116661538266</v>
      </c>
      <c r="M10" s="9"/>
    </row>
    <row r="11" spans="1:28" s="6" customFormat="1" ht="12.75" customHeight="1">
      <c r="A11" s="18"/>
      <c r="B11" s="30">
        <v>2020</v>
      </c>
      <c r="C11" s="74">
        <v>15938</v>
      </c>
      <c r="D11" s="74">
        <v>1118014</v>
      </c>
      <c r="E11" s="75"/>
      <c r="F11" s="79">
        <v>2021</v>
      </c>
      <c r="G11" s="74">
        <v>1194.6469999999999</v>
      </c>
      <c r="H11" s="74">
        <v>59030.133000000002</v>
      </c>
      <c r="I11" s="71"/>
      <c r="J11" s="80">
        <v>2020</v>
      </c>
      <c r="K11" s="78">
        <f t="shared" si="0"/>
        <v>13.341179444639296</v>
      </c>
      <c r="L11" s="78">
        <f t="shared" si="1"/>
        <v>18.93971677143265</v>
      </c>
      <c r="M11" s="9"/>
    </row>
    <row r="12" spans="1:28" s="6" customFormat="1" ht="12.75" customHeight="1">
      <c r="A12" s="18"/>
      <c r="B12" s="81"/>
      <c r="C12" s="81"/>
      <c r="D12" s="71"/>
      <c r="E12" s="71"/>
      <c r="F12" s="71"/>
      <c r="G12" s="82"/>
      <c r="H12" s="71"/>
      <c r="I12" s="71"/>
      <c r="J12" s="71"/>
      <c r="K12" s="71"/>
      <c r="L12" s="71"/>
      <c r="M12" s="9"/>
    </row>
    <row r="13" spans="1:28" s="6" customFormat="1" ht="12.75" customHeight="1">
      <c r="A13" s="18"/>
      <c r="B13" s="81"/>
      <c r="C13" s="81"/>
      <c r="D13" s="71"/>
      <c r="E13" s="71"/>
      <c r="F13" s="71"/>
      <c r="G13" s="82"/>
      <c r="H13" s="71"/>
      <c r="I13" s="71"/>
      <c r="J13" s="71"/>
      <c r="K13" s="71"/>
      <c r="L13" s="71"/>
      <c r="M13" s="9"/>
    </row>
    <row r="14" spans="1:28" s="6" customFormat="1" ht="12.75" customHeight="1">
      <c r="A14" s="18"/>
      <c r="B14" s="81"/>
      <c r="C14" s="81"/>
      <c r="D14" s="71"/>
      <c r="E14" s="71"/>
      <c r="F14" s="71"/>
      <c r="G14" s="82"/>
      <c r="H14" s="71"/>
      <c r="I14" s="71"/>
      <c r="J14" s="71"/>
      <c r="K14" s="71"/>
      <c r="L14" s="71"/>
      <c r="M14" s="9"/>
    </row>
    <row r="15" spans="1:28" s="6" customFormat="1" ht="12">
      <c r="A15" s="18"/>
      <c r="B15" s="71"/>
      <c r="C15" s="71"/>
      <c r="D15" s="71"/>
      <c r="E15" s="71"/>
      <c r="F15" s="71"/>
      <c r="G15" s="71"/>
      <c r="H15" s="71"/>
      <c r="I15" s="71"/>
      <c r="J15" s="82"/>
      <c r="K15" s="82"/>
      <c r="L15" s="82"/>
    </row>
    <row r="16" spans="1:28">
      <c r="V16" s="6"/>
      <c r="W16" s="6"/>
      <c r="X16" s="6"/>
      <c r="Y16" s="6"/>
      <c r="Z16" s="6"/>
      <c r="AA16" s="6"/>
      <c r="AB16" s="6"/>
    </row>
    <row r="17" spans="2:28">
      <c r="N17" s="38" t="s">
        <v>96</v>
      </c>
      <c r="V17" s="6"/>
      <c r="W17" s="6"/>
      <c r="X17" s="6"/>
      <c r="Y17" s="6"/>
      <c r="Z17" s="6"/>
      <c r="AA17" s="6"/>
      <c r="AB17" s="6"/>
    </row>
    <row r="18" spans="2:28">
      <c r="N18" s="38" t="s">
        <v>21</v>
      </c>
      <c r="V18" s="6"/>
      <c r="W18" s="6"/>
      <c r="X18" s="6"/>
      <c r="Y18" s="6"/>
      <c r="Z18" s="6"/>
      <c r="AA18" s="6"/>
      <c r="AB18" s="6"/>
    </row>
    <row r="19" spans="2:28" ht="23.1" customHeight="1">
      <c r="B19" s="233" t="s">
        <v>97</v>
      </c>
      <c r="C19" s="233"/>
      <c r="D19" s="233"/>
      <c r="E19" s="84"/>
      <c r="F19" s="234" t="s">
        <v>94</v>
      </c>
      <c r="G19" s="234"/>
      <c r="H19" s="234"/>
      <c r="I19" s="85"/>
      <c r="J19" s="234" t="s">
        <v>98</v>
      </c>
      <c r="K19" s="234"/>
      <c r="L19" s="234"/>
      <c r="V19" s="6"/>
      <c r="W19" s="6"/>
      <c r="X19" s="6"/>
      <c r="Y19" s="6"/>
      <c r="Z19" s="6"/>
      <c r="AA19" s="6"/>
      <c r="AB19" s="6"/>
    </row>
    <row r="20" spans="2:28">
      <c r="J20" s="71"/>
      <c r="K20" s="71"/>
      <c r="L20" s="71"/>
      <c r="V20" s="6"/>
      <c r="W20" s="6"/>
      <c r="X20" s="6"/>
      <c r="Y20" s="6"/>
      <c r="Z20" s="6"/>
      <c r="AA20" s="6"/>
      <c r="AB20" s="6"/>
    </row>
    <row r="21" spans="2:28">
      <c r="B21" s="72" t="s">
        <v>90</v>
      </c>
      <c r="C21" s="57" t="s">
        <v>9</v>
      </c>
      <c r="D21" s="57" t="s">
        <v>10</v>
      </c>
      <c r="E21" s="73"/>
      <c r="F21" s="72" t="s">
        <v>90</v>
      </c>
      <c r="G21" s="57" t="s">
        <v>9</v>
      </c>
      <c r="H21" s="57" t="s">
        <v>10</v>
      </c>
      <c r="I21" s="73"/>
      <c r="J21" s="72" t="s">
        <v>90</v>
      </c>
      <c r="K21" s="72" t="s">
        <v>9</v>
      </c>
      <c r="L21" s="72" t="s">
        <v>10</v>
      </c>
      <c r="V21" s="6"/>
      <c r="W21" s="6"/>
      <c r="X21" s="6"/>
      <c r="Y21" s="6"/>
      <c r="Z21" s="6"/>
      <c r="AA21" s="6"/>
      <c r="AB21" s="6"/>
    </row>
    <row r="22" spans="2:28">
      <c r="B22" s="76">
        <v>1951</v>
      </c>
      <c r="C22" s="86">
        <v>41028</v>
      </c>
      <c r="D22" s="86">
        <v>1631467</v>
      </c>
      <c r="E22" s="83"/>
      <c r="F22" s="76">
        <v>1951</v>
      </c>
      <c r="G22" s="32">
        <v>1226.1210000000001</v>
      </c>
      <c r="H22" s="32">
        <v>47515.536999999997</v>
      </c>
      <c r="I22" s="87"/>
      <c r="J22" s="88">
        <v>1951</v>
      </c>
      <c r="K22" s="78">
        <f t="shared" ref="K22:L29" si="2">C22/G22</f>
        <v>33.461624097458568</v>
      </c>
      <c r="L22" s="78">
        <f t="shared" si="2"/>
        <v>34.335442741602606</v>
      </c>
      <c r="V22" s="6"/>
      <c r="W22" s="6"/>
      <c r="X22" s="6"/>
      <c r="Y22" s="6"/>
      <c r="Z22" s="6"/>
      <c r="AA22" s="6"/>
      <c r="AB22" s="6"/>
    </row>
    <row r="23" spans="2:28">
      <c r="B23" s="76">
        <v>1961</v>
      </c>
      <c r="C23" s="86">
        <v>46878</v>
      </c>
      <c r="D23" s="86">
        <v>2035039</v>
      </c>
      <c r="E23" s="83"/>
      <c r="F23" s="76">
        <v>1961</v>
      </c>
      <c r="G23" s="32">
        <v>1204.298</v>
      </c>
      <c r="H23" s="32">
        <v>50623.569000000003</v>
      </c>
      <c r="I23" s="87"/>
      <c r="J23" s="88">
        <v>1961</v>
      </c>
      <c r="K23" s="78">
        <f t="shared" si="2"/>
        <v>38.92558154211001</v>
      </c>
      <c r="L23" s="78">
        <f t="shared" si="2"/>
        <v>40.199437538668995</v>
      </c>
      <c r="V23" s="6"/>
      <c r="W23" s="6"/>
      <c r="X23" s="6"/>
      <c r="Y23" s="6"/>
      <c r="Z23" s="6"/>
      <c r="AA23" s="6"/>
      <c r="AB23" s="6"/>
    </row>
    <row r="24" spans="2:28">
      <c r="B24" s="76">
        <v>1971</v>
      </c>
      <c r="C24" s="86">
        <v>56418</v>
      </c>
      <c r="D24" s="86">
        <v>2389102</v>
      </c>
      <c r="E24" s="83"/>
      <c r="F24" s="76">
        <v>1971</v>
      </c>
      <c r="G24" s="32">
        <v>1213.5319999999999</v>
      </c>
      <c r="H24" s="32">
        <v>54136.546999999999</v>
      </c>
      <c r="I24" s="87"/>
      <c r="J24" s="88">
        <v>1971</v>
      </c>
      <c r="K24" s="78">
        <f t="shared" si="2"/>
        <v>46.490739428379314</v>
      </c>
      <c r="L24" s="78">
        <f t="shared" si="2"/>
        <v>44.131037762715088</v>
      </c>
      <c r="V24" s="6"/>
      <c r="W24" s="6"/>
      <c r="X24" s="6"/>
      <c r="Y24" s="6"/>
      <c r="Z24" s="6"/>
      <c r="AA24" s="6"/>
      <c r="AB24" s="6"/>
    </row>
    <row r="25" spans="2:28">
      <c r="B25" s="76">
        <v>1981</v>
      </c>
      <c r="C25" s="86">
        <v>78163</v>
      </c>
      <c r="D25" s="86">
        <v>3044262</v>
      </c>
      <c r="E25" s="83"/>
      <c r="F25" s="76">
        <v>1981</v>
      </c>
      <c r="G25" s="32">
        <v>1233.9839999999999</v>
      </c>
      <c r="H25" s="32">
        <v>56556.911</v>
      </c>
      <c r="I25" s="87"/>
      <c r="J25" s="88">
        <v>1981</v>
      </c>
      <c r="K25" s="78">
        <f t="shared" si="2"/>
        <v>63.341988226751731</v>
      </c>
      <c r="L25" s="78">
        <f t="shared" si="2"/>
        <v>53.826525285300676</v>
      </c>
      <c r="V25" s="6"/>
      <c r="W25" s="6"/>
      <c r="X25" s="6"/>
      <c r="Y25" s="6"/>
      <c r="Z25" s="6"/>
      <c r="AA25" s="6"/>
      <c r="AB25" s="6"/>
    </row>
    <row r="26" spans="2:28">
      <c r="B26" s="76">
        <v>1991</v>
      </c>
      <c r="C26" s="86">
        <v>75464</v>
      </c>
      <c r="D26" s="86">
        <v>3161689</v>
      </c>
      <c r="E26" s="83"/>
      <c r="F26" s="76">
        <v>1991</v>
      </c>
      <c r="G26" s="32">
        <v>1197.6659999999999</v>
      </c>
      <c r="H26" s="32">
        <v>56778.031000000003</v>
      </c>
      <c r="I26" s="87"/>
      <c r="J26" s="88">
        <v>1991</v>
      </c>
      <c r="K26" s="78">
        <f t="shared" si="2"/>
        <v>63.009219598786309</v>
      </c>
      <c r="L26" s="78">
        <f t="shared" si="2"/>
        <v>55.685076504326119</v>
      </c>
      <c r="V26" s="6"/>
      <c r="W26" s="6"/>
      <c r="X26" s="6"/>
      <c r="Y26" s="6"/>
      <c r="Z26" s="6"/>
      <c r="AA26" s="6"/>
      <c r="AB26" s="6"/>
    </row>
    <row r="27" spans="2:28">
      <c r="B27" s="79">
        <v>2001</v>
      </c>
      <c r="C27" s="86">
        <v>76308</v>
      </c>
      <c r="D27" s="86">
        <v>3566745</v>
      </c>
      <c r="E27" s="83"/>
      <c r="F27" s="79">
        <v>2001</v>
      </c>
      <c r="G27" s="32">
        <v>1183.7639999999999</v>
      </c>
      <c r="H27" s="32">
        <v>56995.743999999999</v>
      </c>
      <c r="I27" s="87"/>
      <c r="J27" s="88">
        <v>2001</v>
      </c>
      <c r="K27" s="78">
        <f t="shared" si="2"/>
        <v>64.462173203442589</v>
      </c>
      <c r="L27" s="78">
        <f t="shared" si="2"/>
        <v>62.57914626046464</v>
      </c>
      <c r="V27" s="6"/>
      <c r="W27" s="6"/>
      <c r="X27" s="6"/>
      <c r="Y27" s="6"/>
      <c r="Z27" s="6"/>
      <c r="AA27" s="6"/>
    </row>
    <row r="28" spans="2:28">
      <c r="B28" s="79">
        <v>2011</v>
      </c>
      <c r="C28" s="86">
        <v>95341</v>
      </c>
      <c r="D28" s="86">
        <v>4775856</v>
      </c>
      <c r="E28" s="83"/>
      <c r="F28" s="79">
        <v>2011</v>
      </c>
      <c r="G28" s="32">
        <v>1218.9849999999999</v>
      </c>
      <c r="H28" s="32">
        <v>59433.743999999999</v>
      </c>
      <c r="I28" s="87"/>
      <c r="J28" s="88">
        <v>2011</v>
      </c>
      <c r="K28" s="78">
        <f t="shared" si="2"/>
        <v>78.213431666509436</v>
      </c>
      <c r="L28" s="78">
        <f t="shared" si="2"/>
        <v>80.35596747867676</v>
      </c>
      <c r="V28" s="6"/>
      <c r="W28" s="6"/>
      <c r="X28" s="6"/>
      <c r="Y28" s="6"/>
      <c r="Z28" s="6"/>
      <c r="AA28" s="6"/>
    </row>
    <row r="29" spans="2:28">
      <c r="B29" s="79">
        <v>2021</v>
      </c>
      <c r="C29" s="86">
        <v>96785</v>
      </c>
      <c r="D29" s="86">
        <v>5144482</v>
      </c>
      <c r="E29" s="83"/>
      <c r="F29" s="79">
        <v>2021</v>
      </c>
      <c r="G29" s="32">
        <v>1194.6469999999999</v>
      </c>
      <c r="H29" s="32">
        <v>59030.133000000002</v>
      </c>
      <c r="I29" s="87"/>
      <c r="J29" s="88">
        <v>2023</v>
      </c>
      <c r="K29" s="78">
        <f t="shared" si="2"/>
        <v>81.015563593262286</v>
      </c>
      <c r="L29" s="78">
        <f t="shared" si="2"/>
        <v>87.150100102264716</v>
      </c>
      <c r="V29" s="6"/>
      <c r="W29" s="6"/>
      <c r="X29" s="6"/>
      <c r="Y29" s="6"/>
      <c r="Z29" s="6"/>
      <c r="AA29" s="6"/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zoomScaleNormal="100" workbookViewId="0">
      <selection activeCell="H13" sqref="H13"/>
    </sheetView>
  </sheetViews>
  <sheetFormatPr defaultRowHeight="14.4"/>
  <cols>
    <col min="1" max="1" width="3.109375" style="18" customWidth="1"/>
    <col min="2" max="2" width="14.88671875" style="20" bestFit="1" customWidth="1"/>
    <col min="3" max="3" width="8.5546875" style="20" customWidth="1"/>
    <col min="4" max="5" width="9.88671875" style="20" customWidth="1"/>
  </cols>
  <sheetData>
    <row r="2" spans="2:8" ht="32.85" customHeight="1">
      <c r="B2" s="30"/>
      <c r="C2" s="30"/>
      <c r="D2" s="100" t="s">
        <v>9</v>
      </c>
      <c r="E2" s="100" t="s">
        <v>10</v>
      </c>
      <c r="H2" s="56" t="s">
        <v>222</v>
      </c>
    </row>
    <row r="3" spans="2:8" ht="24">
      <c r="B3" s="100" t="s">
        <v>99</v>
      </c>
      <c r="C3" s="21" t="s">
        <v>100</v>
      </c>
      <c r="D3" s="101">
        <v>8.6224018338303683</v>
      </c>
      <c r="E3" s="101">
        <v>8.6022227350599287</v>
      </c>
    </row>
    <row r="4" spans="2:8" ht="24">
      <c r="B4" s="100"/>
      <c r="C4" s="21" t="s">
        <v>101</v>
      </c>
      <c r="D4" s="101">
        <v>18.71688124283974</v>
      </c>
      <c r="E4" s="101">
        <v>21.245337938226726</v>
      </c>
      <c r="F4" s="1"/>
    </row>
    <row r="5" spans="2:8">
      <c r="B5" s="100" t="s">
        <v>102</v>
      </c>
      <c r="C5" s="102" t="s">
        <v>103</v>
      </c>
      <c r="D5" s="101">
        <v>9.5818159016842408</v>
      </c>
      <c r="E5" s="101">
        <v>9.1164521784491477</v>
      </c>
      <c r="F5" s="1"/>
    </row>
    <row r="6" spans="2:8" ht="36">
      <c r="B6" s="100" t="s">
        <v>104</v>
      </c>
      <c r="C6" s="21" t="s">
        <v>105</v>
      </c>
      <c r="D6" s="101">
        <v>23.703496505041834</v>
      </c>
      <c r="E6" s="101">
        <v>21.540639948480418</v>
      </c>
      <c r="F6" s="1"/>
    </row>
    <row r="7" spans="2:8">
      <c r="B7" s="100"/>
      <c r="C7" s="100" t="s">
        <v>106</v>
      </c>
      <c r="D7" s="101">
        <v>39.375404516603815</v>
      </c>
      <c r="E7" s="101">
        <v>39.49534666319299</v>
      </c>
      <c r="F7" s="1"/>
    </row>
    <row r="8" spans="2:8">
      <c r="B8" s="29"/>
      <c r="C8" s="29"/>
      <c r="D8" s="29"/>
      <c r="E8" s="29"/>
      <c r="F8" s="1"/>
    </row>
    <row r="9" spans="2:8">
      <c r="B9" s="29"/>
      <c r="C9" s="29"/>
      <c r="D9" s="29"/>
      <c r="E9" s="29"/>
      <c r="F9" s="1"/>
    </row>
    <row r="10" spans="2:8">
      <c r="B10" s="29"/>
      <c r="C10" s="29"/>
      <c r="D10" s="29"/>
      <c r="E10" s="29"/>
      <c r="F10" s="1"/>
    </row>
    <row r="11" spans="2:8">
      <c r="C11" s="29"/>
      <c r="D11" s="29"/>
      <c r="E11" s="29"/>
    </row>
    <row r="12" spans="2:8">
      <c r="C12" s="29"/>
      <c r="D12" s="29"/>
      <c r="E12" s="29"/>
    </row>
    <row r="13" spans="2:8">
      <c r="C13" s="29"/>
      <c r="D13" s="29"/>
      <c r="E13" s="29"/>
      <c r="H13" s="38" t="s">
        <v>107</v>
      </c>
    </row>
    <row r="14" spans="2:8">
      <c r="C14" s="29"/>
      <c r="D14" s="29"/>
      <c r="E14" s="29"/>
      <c r="H14" s="16"/>
    </row>
    <row r="15" spans="2:8">
      <c r="C15" s="29"/>
      <c r="D15" s="29"/>
      <c r="E15" s="29"/>
    </row>
    <row r="16" spans="2:8">
      <c r="C16" s="29"/>
      <c r="D16" s="29"/>
      <c r="E16" s="29"/>
    </row>
    <row r="17" spans="3:5">
      <c r="C17" s="29"/>
      <c r="D17" s="29"/>
      <c r="E17" s="29"/>
    </row>
    <row r="18" spans="3:5">
      <c r="C18" s="29"/>
      <c r="D18" s="29"/>
      <c r="E18" s="29"/>
    </row>
    <row r="19" spans="3:5">
      <c r="C19" s="29"/>
      <c r="D19" s="29"/>
      <c r="E19" s="29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9"/>
  <sheetViews>
    <sheetView zoomScaleNormal="100" workbookViewId="0"/>
  </sheetViews>
  <sheetFormatPr defaultColWidth="8.88671875" defaultRowHeight="14.4"/>
  <cols>
    <col min="1" max="1" width="3.109375" style="18" customWidth="1"/>
    <col min="2" max="2" width="12.109375" style="104" customWidth="1"/>
    <col min="3" max="3" width="8.88671875" style="104"/>
    <col min="4" max="9" width="7.88671875" style="104" customWidth="1"/>
    <col min="10" max="16384" width="8.88671875" style="15"/>
  </cols>
  <sheetData>
    <row r="2" spans="2:11">
      <c r="B2" s="114" t="s">
        <v>108</v>
      </c>
      <c r="C2" s="103"/>
      <c r="D2" s="106" t="s">
        <v>109</v>
      </c>
      <c r="E2" s="106" t="s">
        <v>110</v>
      </c>
      <c r="F2" s="106" t="s">
        <v>111</v>
      </c>
      <c r="G2" s="106" t="s">
        <v>112</v>
      </c>
      <c r="H2" s="106" t="s">
        <v>113</v>
      </c>
      <c r="I2" s="106" t="s">
        <v>82</v>
      </c>
      <c r="K2" s="15" t="s">
        <v>218</v>
      </c>
    </row>
    <row r="3" spans="2:11">
      <c r="B3" s="103" t="s">
        <v>114</v>
      </c>
      <c r="C3" s="103" t="s">
        <v>10</v>
      </c>
      <c r="D3" s="105">
        <v>45.434047804201981</v>
      </c>
      <c r="E3" s="105">
        <v>16.87973429416656</v>
      </c>
      <c r="F3" s="105">
        <v>16.035299666734975</v>
      </c>
      <c r="G3" s="105">
        <v>13.994354434822897</v>
      </c>
      <c r="H3" s="105">
        <v>7.6565638000735863</v>
      </c>
      <c r="I3" s="105">
        <v>100</v>
      </c>
    </row>
    <row r="4" spans="2:11" ht="11.1" customHeight="1">
      <c r="B4" s="103"/>
      <c r="C4" s="103" t="s">
        <v>9</v>
      </c>
      <c r="D4" s="105">
        <v>73.997170300004896</v>
      </c>
      <c r="E4" s="105">
        <v>16.365871447090022</v>
      </c>
      <c r="F4" s="105">
        <v>8.5435635492719157</v>
      </c>
      <c r="G4" s="105">
        <v>1.0933947036331664</v>
      </c>
      <c r="H4" s="105">
        <v>0</v>
      </c>
      <c r="I4" s="105">
        <v>100</v>
      </c>
    </row>
    <row r="5" spans="2:11">
      <c r="B5" s="103" t="s">
        <v>78</v>
      </c>
      <c r="C5" s="103"/>
      <c r="D5" s="105"/>
      <c r="E5" s="105"/>
      <c r="F5" s="105"/>
      <c r="G5" s="105"/>
      <c r="H5" s="105"/>
      <c r="I5" s="105"/>
    </row>
    <row r="6" spans="2:11">
      <c r="B6" s="103" t="s">
        <v>115</v>
      </c>
      <c r="C6" s="103" t="s">
        <v>10</v>
      </c>
      <c r="D6" s="105">
        <v>26.799949386308995</v>
      </c>
      <c r="E6" s="105">
        <v>18.575224598253829</v>
      </c>
      <c r="F6" s="105">
        <v>19.815260027837532</v>
      </c>
      <c r="G6" s="105">
        <v>19.865873718840945</v>
      </c>
      <c r="H6" s="105">
        <v>14.943692268758699</v>
      </c>
      <c r="I6" s="105">
        <v>100</v>
      </c>
    </row>
    <row r="7" spans="2:11">
      <c r="B7" s="103"/>
      <c r="C7" s="103" t="s">
        <v>9</v>
      </c>
      <c r="D7" s="105">
        <v>42.325581395348841</v>
      </c>
      <c r="E7" s="105">
        <v>23.720930232558139</v>
      </c>
      <c r="F7" s="105">
        <v>22.790697674418606</v>
      </c>
      <c r="G7" s="105">
        <v>9.7674418604651159</v>
      </c>
      <c r="H7" s="105">
        <v>1.3953488372093024</v>
      </c>
      <c r="I7" s="105">
        <v>100</v>
      </c>
    </row>
    <row r="9" spans="2:11">
      <c r="B9" s="116"/>
      <c r="D9" s="117"/>
      <c r="E9" s="117"/>
      <c r="F9" s="117"/>
      <c r="G9" s="117"/>
      <c r="H9" s="117"/>
      <c r="I9" s="117"/>
    </row>
    <row r="10" spans="2:11">
      <c r="D10" s="118"/>
      <c r="E10" s="118"/>
      <c r="F10" s="118"/>
      <c r="G10" s="118"/>
      <c r="H10" s="118"/>
      <c r="I10" s="118"/>
    </row>
    <row r="11" spans="2:11">
      <c r="D11" s="118"/>
      <c r="E11" s="118"/>
      <c r="F11" s="118"/>
      <c r="G11" s="118"/>
      <c r="H11" s="118"/>
      <c r="I11" s="118"/>
    </row>
    <row r="12" spans="2:11">
      <c r="D12" s="119"/>
      <c r="E12" s="119"/>
      <c r="F12" s="119"/>
      <c r="G12" s="119"/>
      <c r="H12" s="119"/>
      <c r="I12" s="119"/>
    </row>
    <row r="13" spans="2:11">
      <c r="D13" s="118"/>
      <c r="E13" s="118"/>
      <c r="F13" s="118"/>
      <c r="G13" s="118"/>
      <c r="H13" s="118"/>
      <c r="I13" s="118"/>
    </row>
    <row r="14" spans="2:11">
      <c r="D14" s="118"/>
      <c r="E14" s="118"/>
      <c r="F14" s="118"/>
      <c r="G14" s="118"/>
      <c r="H14" s="118"/>
      <c r="I14" s="118"/>
    </row>
    <row r="15" spans="2:11">
      <c r="K15" s="38" t="s">
        <v>116</v>
      </c>
    </row>
    <row r="17" spans="2:19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</row>
    <row r="18" spans="2:19"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2:19"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</row>
    <row r="20" spans="2:19"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</row>
    <row r="21" spans="2:19"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</row>
    <row r="22" spans="2:19"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</row>
    <row r="23" spans="2:19"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</row>
    <row r="24" spans="2:19"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2:19"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2:19"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2:19"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2:19"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</row>
    <row r="29" spans="2:19"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32"/>
  <sheetViews>
    <sheetView topLeftCell="A3" zoomScaleNormal="100" workbookViewId="0">
      <selection activeCell="D19" sqref="D19"/>
    </sheetView>
  </sheetViews>
  <sheetFormatPr defaultRowHeight="14.4"/>
  <cols>
    <col min="1" max="1" width="3.109375" style="18" customWidth="1"/>
    <col min="2" max="2" width="13.88671875" style="20" customWidth="1"/>
    <col min="3" max="21" width="7.109375" style="20" customWidth="1"/>
  </cols>
  <sheetData>
    <row r="2" spans="1:34" s="12" customFormat="1" ht="36">
      <c r="A2" s="18"/>
      <c r="B2" s="133" t="s">
        <v>117</v>
      </c>
      <c r="D2" s="95">
        <v>1871</v>
      </c>
      <c r="E2" s="95">
        <v>1881</v>
      </c>
      <c r="F2" s="95"/>
      <c r="G2" s="95">
        <v>1901</v>
      </c>
      <c r="H2" s="95">
        <v>1911</v>
      </c>
      <c r="I2" s="95">
        <v>1921</v>
      </c>
      <c r="J2" s="95">
        <v>1931</v>
      </c>
      <c r="K2" s="95">
        <v>1936</v>
      </c>
      <c r="L2" s="95"/>
      <c r="M2" s="95">
        <v>1951</v>
      </c>
      <c r="N2" s="95">
        <v>1961</v>
      </c>
      <c r="O2" s="95">
        <v>1971</v>
      </c>
      <c r="P2" s="95">
        <v>1981</v>
      </c>
      <c r="Q2" s="95">
        <v>1991</v>
      </c>
      <c r="R2" s="95">
        <v>2001</v>
      </c>
      <c r="S2" s="95">
        <v>2011</v>
      </c>
      <c r="T2" s="95">
        <v>2021</v>
      </c>
      <c r="U2" s="95">
        <v>2024</v>
      </c>
      <c r="AH2"/>
    </row>
    <row r="3" spans="1:34">
      <c r="B3" s="30" t="s">
        <v>118</v>
      </c>
      <c r="C3" s="213">
        <v>1861</v>
      </c>
      <c r="D3" s="109"/>
      <c r="E3" s="109"/>
      <c r="F3" s="109"/>
      <c r="G3" s="109"/>
      <c r="H3" s="109"/>
      <c r="I3" s="109">
        <v>100</v>
      </c>
      <c r="J3" s="109">
        <v>104.42982492757496</v>
      </c>
      <c r="K3" s="109">
        <v>103.65214269613205</v>
      </c>
      <c r="L3" s="109"/>
      <c r="M3" s="109">
        <v>113.76034196311541</v>
      </c>
      <c r="N3" s="109">
        <v>113.84424648728074</v>
      </c>
      <c r="O3" s="109">
        <v>113.49193097287504</v>
      </c>
      <c r="P3" s="109">
        <v>105.35611417694254</v>
      </c>
      <c r="Q3" s="109">
        <v>96.469331017958069</v>
      </c>
      <c r="R3" s="109">
        <v>84.371347470362338</v>
      </c>
      <c r="S3" s="109">
        <v>83.077308398731006</v>
      </c>
      <c r="T3" s="109">
        <v>82.814326264818831</v>
      </c>
      <c r="U3" s="109">
        <v>82.814326264818831</v>
      </c>
    </row>
    <row r="4" spans="1:34">
      <c r="B4" s="30" t="s">
        <v>119</v>
      </c>
      <c r="C4" s="214"/>
      <c r="D4" s="109"/>
      <c r="E4" s="109"/>
      <c r="F4" s="109"/>
      <c r="G4" s="109"/>
      <c r="H4" s="109"/>
      <c r="I4" s="109">
        <v>100</v>
      </c>
      <c r="J4" s="109">
        <v>98.560803981566195</v>
      </c>
      <c r="K4" s="109">
        <v>91.591891595406253</v>
      </c>
      <c r="L4" s="109"/>
      <c r="M4" s="109">
        <v>101.56263479482431</v>
      </c>
      <c r="N4" s="109">
        <v>99.216978529747252</v>
      </c>
      <c r="O4" s="109">
        <v>100.29033141021613</v>
      </c>
      <c r="P4" s="109">
        <v>103.47929072228193</v>
      </c>
      <c r="Q4" s="109">
        <v>102.9458094186236</v>
      </c>
      <c r="R4" s="109">
        <v>108.35855249136866</v>
      </c>
      <c r="S4" s="109">
        <v>106.13251779549037</v>
      </c>
      <c r="T4" s="109">
        <v>105.98546524018585</v>
      </c>
      <c r="U4" s="109">
        <v>105.98546524018585</v>
      </c>
    </row>
    <row r="5" spans="1:34">
      <c r="V5" s="38"/>
    </row>
    <row r="7" spans="1:34">
      <c r="B7" s="30"/>
      <c r="C7" s="30">
        <v>1921</v>
      </c>
      <c r="D7" s="30"/>
      <c r="E7" s="30">
        <v>2024</v>
      </c>
      <c r="F7" s="30"/>
      <c r="I7" s="10" t="s">
        <v>219</v>
      </c>
      <c r="L7" s="108"/>
    </row>
    <row r="8" spans="1:34" ht="26.4" customHeight="1">
      <c r="B8" s="100" t="s">
        <v>120</v>
      </c>
      <c r="C8" s="21" t="s">
        <v>118</v>
      </c>
      <c r="D8" s="21" t="s">
        <v>119</v>
      </c>
      <c r="E8" s="21" t="s">
        <v>118</v>
      </c>
      <c r="F8" s="21" t="s">
        <v>119</v>
      </c>
      <c r="I8" s="235"/>
      <c r="J8" s="235"/>
    </row>
    <row r="9" spans="1:34" ht="35.1" customHeight="1">
      <c r="B9" s="107" t="s">
        <v>121</v>
      </c>
      <c r="C9" s="109"/>
      <c r="D9" s="109"/>
      <c r="E9" s="109"/>
      <c r="F9" s="109"/>
      <c r="H9" s="132"/>
      <c r="I9" s="132"/>
      <c r="J9" s="132"/>
      <c r="K9" s="132"/>
      <c r="Q9"/>
      <c r="R9"/>
      <c r="S9"/>
      <c r="T9"/>
      <c r="U9"/>
    </row>
    <row r="10" spans="1:34">
      <c r="B10" s="107" t="s">
        <v>122</v>
      </c>
      <c r="C10" s="109"/>
      <c r="D10" s="109"/>
      <c r="E10" s="109"/>
      <c r="F10" s="109"/>
      <c r="H10" s="131"/>
      <c r="I10" s="130"/>
      <c r="J10" s="130"/>
      <c r="Q10"/>
      <c r="R10"/>
      <c r="S10"/>
      <c r="T10"/>
      <c r="U10"/>
    </row>
    <row r="11" spans="1:34">
      <c r="B11" s="107" t="s">
        <v>123</v>
      </c>
      <c r="C11" s="109">
        <v>4.827889631476399</v>
      </c>
      <c r="D11" s="109">
        <v>6.1736422184779229</v>
      </c>
      <c r="E11" s="109">
        <v>27.0384297437345</v>
      </c>
      <c r="F11" s="109">
        <v>27.608815393769802</v>
      </c>
      <c r="H11" s="131"/>
      <c r="I11" s="130"/>
      <c r="J11" s="130"/>
      <c r="Q11"/>
      <c r="R11"/>
      <c r="S11"/>
      <c r="T11"/>
      <c r="U11"/>
    </row>
    <row r="12" spans="1:34">
      <c r="B12" s="128"/>
      <c r="C12" s="129"/>
      <c r="D12" s="129"/>
      <c r="E12" s="130"/>
      <c r="F12" s="130"/>
      <c r="G12" s="130"/>
      <c r="H12" s="131"/>
      <c r="I12" s="130"/>
      <c r="J12" s="130"/>
      <c r="Q12"/>
      <c r="R12"/>
      <c r="S12"/>
      <c r="T12"/>
      <c r="U12"/>
    </row>
    <row r="13" spans="1:34">
      <c r="C13" s="129"/>
      <c r="D13" s="129"/>
      <c r="E13" s="130"/>
      <c r="F13" s="130"/>
      <c r="G13" s="130"/>
      <c r="H13" s="130"/>
      <c r="I13" s="130"/>
      <c r="J13" s="130"/>
      <c r="Q13"/>
      <c r="R13"/>
      <c r="S13"/>
      <c r="T13"/>
      <c r="U13"/>
    </row>
    <row r="14" spans="1:34">
      <c r="B14" s="18"/>
      <c r="C14" s="18"/>
      <c r="D14" s="18"/>
      <c r="Q14"/>
      <c r="R14"/>
      <c r="S14"/>
      <c r="T14"/>
      <c r="U14"/>
    </row>
    <row r="15" spans="1:34">
      <c r="B15" s="18"/>
      <c r="C15" s="18"/>
      <c r="D15" s="18"/>
      <c r="Q15"/>
      <c r="R15"/>
      <c r="S15"/>
      <c r="T15"/>
      <c r="U15"/>
    </row>
    <row r="16" spans="1:34">
      <c r="B16" s="18"/>
      <c r="C16" s="18"/>
      <c r="D16" s="18"/>
      <c r="Q16"/>
      <c r="R16"/>
      <c r="S16"/>
      <c r="T16"/>
      <c r="U16"/>
    </row>
    <row r="17" spans="1:23">
      <c r="B17" s="18"/>
      <c r="C17" s="18"/>
      <c r="D17" s="18"/>
      <c r="Q17"/>
      <c r="R17"/>
      <c r="S17"/>
      <c r="T17"/>
      <c r="U17"/>
    </row>
    <row r="18" spans="1:23">
      <c r="I18" s="16"/>
      <c r="Q18"/>
      <c r="R18"/>
      <c r="S18"/>
      <c r="T18"/>
      <c r="U18"/>
    </row>
    <row r="19" spans="1:23">
      <c r="A19" s="20"/>
      <c r="I19" s="17" t="s">
        <v>190</v>
      </c>
      <c r="Q19"/>
      <c r="R19"/>
      <c r="S19"/>
      <c r="T19"/>
      <c r="U19"/>
    </row>
    <row r="20" spans="1:23">
      <c r="A20" s="20"/>
      <c r="I20" s="17" t="s">
        <v>244</v>
      </c>
      <c r="Q20"/>
      <c r="R20"/>
      <c r="S20"/>
      <c r="T20"/>
      <c r="U20"/>
    </row>
    <row r="21" spans="1:23">
      <c r="A21" s="20"/>
      <c r="Q21"/>
      <c r="R21"/>
      <c r="S21"/>
      <c r="T21"/>
      <c r="U21"/>
    </row>
    <row r="22" spans="1:23">
      <c r="A22" s="20"/>
      <c r="Q22"/>
      <c r="R22"/>
      <c r="S22"/>
      <c r="T22"/>
      <c r="U22"/>
    </row>
    <row r="23" spans="1:23">
      <c r="A23" s="20"/>
      <c r="Q23"/>
      <c r="R23"/>
      <c r="S23"/>
      <c r="T23"/>
      <c r="U23"/>
    </row>
    <row r="24" spans="1:23">
      <c r="A24" s="20"/>
      <c r="Q24"/>
      <c r="R24"/>
      <c r="S24"/>
      <c r="T24"/>
      <c r="U24"/>
    </row>
    <row r="25" spans="1:23">
      <c r="A25" s="20"/>
      <c r="Q25"/>
      <c r="R25"/>
      <c r="S25"/>
      <c r="T25"/>
      <c r="U25"/>
    </row>
    <row r="26" spans="1:23">
      <c r="A26" s="20"/>
      <c r="Q26"/>
      <c r="R26"/>
      <c r="S26"/>
      <c r="T26"/>
      <c r="U26"/>
    </row>
    <row r="27" spans="1:23">
      <c r="A27" s="20"/>
      <c r="Q27"/>
      <c r="R27"/>
      <c r="S27"/>
      <c r="T27"/>
      <c r="U27"/>
    </row>
    <row r="28" spans="1:23">
      <c r="Q28"/>
      <c r="R28"/>
      <c r="S28"/>
      <c r="T28"/>
      <c r="U28"/>
    </row>
    <row r="29" spans="1:23">
      <c r="V29" s="20"/>
      <c r="W29" s="20"/>
    </row>
    <row r="30" spans="1:23">
      <c r="V30" s="20"/>
      <c r="W30" s="20"/>
    </row>
    <row r="31" spans="1:23">
      <c r="V31" s="20"/>
      <c r="W31" s="20"/>
    </row>
    <row r="32" spans="1:23">
      <c r="V32" s="20"/>
      <c r="W32" s="20"/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8"/>
  <sheetViews>
    <sheetView zoomScaleNormal="100" workbookViewId="0">
      <selection activeCell="E13" sqref="E13"/>
    </sheetView>
  </sheetViews>
  <sheetFormatPr defaultRowHeight="14.4"/>
  <cols>
    <col min="1" max="1" width="3.109375" style="18" customWidth="1"/>
    <col min="2" max="2" width="8.88671875" style="20"/>
    <col min="3" max="3" width="9.109375" style="20" bestFit="1" customWidth="1"/>
    <col min="4" max="5" width="8.88671875" style="20"/>
  </cols>
  <sheetData>
    <row r="2" spans="2:7">
      <c r="B2" s="110"/>
      <c r="G2" s="56" t="s">
        <v>220</v>
      </c>
    </row>
    <row r="4" spans="2:7">
      <c r="B4" s="30"/>
      <c r="C4" s="30"/>
      <c r="D4" s="112" t="s">
        <v>124</v>
      </c>
      <c r="E4" s="112" t="s">
        <v>125</v>
      </c>
    </row>
    <row r="5" spans="2:7">
      <c r="B5" s="30">
        <v>1951</v>
      </c>
      <c r="C5" s="30" t="s">
        <v>118</v>
      </c>
      <c r="D5" s="109">
        <v>8.3230254763400549</v>
      </c>
      <c r="E5" s="109">
        <v>2.0630021422133082</v>
      </c>
    </row>
    <row r="6" spans="2:7">
      <c r="B6" s="30"/>
      <c r="C6" s="30" t="s">
        <v>119</v>
      </c>
      <c r="D6" s="109">
        <v>2.8501402915791414</v>
      </c>
      <c r="E6" s="109">
        <v>7.423448586239014E-3</v>
      </c>
    </row>
    <row r="7" spans="2:7">
      <c r="B7" s="30">
        <v>1991</v>
      </c>
      <c r="C7" s="30" t="s">
        <v>118</v>
      </c>
      <c r="D7" s="109">
        <v>23.315420151655957</v>
      </c>
      <c r="E7" s="109">
        <v>5.8408645018205005</v>
      </c>
    </row>
    <row r="8" spans="2:7">
      <c r="B8" s="30"/>
      <c r="C8" s="30" t="s">
        <v>119</v>
      </c>
      <c r="D8" s="109">
        <v>19.375315221320541</v>
      </c>
      <c r="E8" s="109">
        <v>3.0385711842797369</v>
      </c>
    </row>
    <row r="9" spans="2:7">
      <c r="B9" s="30">
        <v>2024</v>
      </c>
      <c r="C9" s="30" t="s">
        <v>118</v>
      </c>
      <c r="D9" s="109">
        <v>39.334621209283412</v>
      </c>
      <c r="E9" s="109">
        <v>22.830722798079957</v>
      </c>
    </row>
    <row r="10" spans="2:7">
      <c r="B10" s="30"/>
      <c r="C10" s="30" t="s">
        <v>119</v>
      </c>
      <c r="D10" s="109">
        <v>41.998015061177355</v>
      </c>
      <c r="E10" s="109">
        <v>15.733471217852912</v>
      </c>
    </row>
    <row r="15" spans="2:7">
      <c r="D15" s="111"/>
    </row>
    <row r="16" spans="2:7">
      <c r="D16" s="111"/>
      <c r="G16" s="38" t="s">
        <v>11</v>
      </c>
    </row>
    <row r="17" spans="4:7">
      <c r="D17" s="111"/>
      <c r="G17" s="38" t="s">
        <v>242</v>
      </c>
    </row>
    <row r="18" spans="4:7">
      <c r="D18" s="111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22"/>
  <sheetViews>
    <sheetView zoomScaleNormal="100" workbookViewId="0">
      <selection activeCell="L19" sqref="L19"/>
    </sheetView>
  </sheetViews>
  <sheetFormatPr defaultRowHeight="14.4"/>
  <cols>
    <col min="1" max="1" width="3.109375" style="18" customWidth="1"/>
    <col min="2" max="2" width="8.88671875" style="20"/>
    <col min="3" max="3" width="9.109375" style="20" bestFit="1" customWidth="1"/>
    <col min="4" max="7" width="8.88671875" style="20"/>
    <col min="8" max="8" width="5.109375" customWidth="1"/>
    <col min="20" max="20" width="7.109375" customWidth="1"/>
    <col min="21" max="21" width="3.88671875" customWidth="1"/>
    <col min="22" max="22" width="4.88671875" customWidth="1"/>
    <col min="23" max="24" width="6.5546875" customWidth="1"/>
    <col min="25" max="25" width="6.109375" customWidth="1"/>
    <col min="26" max="26" width="5.5546875" customWidth="1"/>
  </cols>
  <sheetData>
    <row r="2" spans="2:9">
      <c r="B2" s="108" t="s">
        <v>126</v>
      </c>
      <c r="I2" t="s">
        <v>221</v>
      </c>
    </row>
    <row r="4" spans="2:9">
      <c r="B4" s="30"/>
      <c r="C4" s="30"/>
      <c r="D4" s="48" t="s">
        <v>80</v>
      </c>
      <c r="E4" s="48" t="s">
        <v>81</v>
      </c>
      <c r="F4" s="48" t="s">
        <v>82</v>
      </c>
    </row>
    <row r="5" spans="2:9">
      <c r="B5" s="30">
        <v>1951</v>
      </c>
      <c r="C5" s="30" t="s">
        <v>118</v>
      </c>
      <c r="D5" s="33">
        <v>86.146117745367619</v>
      </c>
      <c r="E5" s="33">
        <v>29.028926516407317</v>
      </c>
      <c r="F5" s="33">
        <v>55.97643715045384</v>
      </c>
    </row>
    <row r="6" spans="2:9">
      <c r="B6" s="30"/>
      <c r="C6" s="30" t="s">
        <v>119</v>
      </c>
      <c r="D6" s="33">
        <v>85.753806332018399</v>
      </c>
      <c r="E6" s="33">
        <v>30.20259145250197</v>
      </c>
      <c r="F6" s="33">
        <v>57.617581350982739</v>
      </c>
    </row>
    <row r="7" spans="2:9">
      <c r="B7" s="30" t="s">
        <v>78</v>
      </c>
      <c r="C7" s="30"/>
      <c r="D7" s="30"/>
      <c r="E7" s="30"/>
      <c r="F7" s="30"/>
    </row>
    <row r="8" spans="2:9">
      <c r="B8" s="30">
        <v>2024</v>
      </c>
      <c r="C8" s="30" t="s">
        <v>118</v>
      </c>
      <c r="D8" s="33">
        <v>72.247254981699882</v>
      </c>
      <c r="E8" s="33">
        <v>64.69330839498339</v>
      </c>
      <c r="F8" s="33">
        <v>68.519891888328559</v>
      </c>
    </row>
    <row r="9" spans="2:9">
      <c r="B9" s="30"/>
      <c r="C9" s="30" t="s">
        <v>119</v>
      </c>
      <c r="D9" s="33">
        <v>74.686968743296759</v>
      </c>
      <c r="E9" s="33">
        <v>63.76581281082354</v>
      </c>
      <c r="F9" s="33">
        <v>69.323651033129892</v>
      </c>
    </row>
    <row r="15" spans="2:9">
      <c r="B15" s="108" t="s">
        <v>127</v>
      </c>
      <c r="I15" s="38" t="s">
        <v>128</v>
      </c>
    </row>
    <row r="16" spans="2:9">
      <c r="I16" s="38" t="s">
        <v>235</v>
      </c>
    </row>
    <row r="18" spans="2:7">
      <c r="B18" s="30"/>
      <c r="C18" s="30">
        <v>1951</v>
      </c>
      <c r="D18" s="30"/>
      <c r="E18" s="30" t="s">
        <v>78</v>
      </c>
      <c r="F18" s="67">
        <v>2024</v>
      </c>
      <c r="G18" s="30"/>
    </row>
    <row r="19" spans="2:7">
      <c r="B19" s="30"/>
      <c r="C19" s="30" t="s">
        <v>118</v>
      </c>
      <c r="D19" s="30" t="s">
        <v>119</v>
      </c>
      <c r="E19" s="30"/>
      <c r="F19" s="30" t="s">
        <v>118</v>
      </c>
      <c r="G19" s="30" t="s">
        <v>119</v>
      </c>
    </row>
    <row r="20" spans="2:7">
      <c r="B20" s="107" t="s">
        <v>129</v>
      </c>
      <c r="C20" s="113">
        <v>1.3</v>
      </c>
      <c r="D20" s="113">
        <v>36.1</v>
      </c>
      <c r="E20" s="113"/>
      <c r="F20" s="113">
        <v>0.3507260437840381</v>
      </c>
      <c r="G20" s="113">
        <v>3.3074651935145991</v>
      </c>
    </row>
    <row r="21" spans="2:7">
      <c r="B21" s="107" t="s">
        <v>130</v>
      </c>
      <c r="C21" s="113">
        <v>33</v>
      </c>
      <c r="D21" s="113">
        <v>39.799999999999997</v>
      </c>
      <c r="E21" s="113"/>
      <c r="F21" s="113">
        <v>17.008099032249135</v>
      </c>
      <c r="G21" s="113">
        <v>30.074999974201496</v>
      </c>
    </row>
    <row r="22" spans="2:7">
      <c r="B22" s="107" t="s">
        <v>104</v>
      </c>
      <c r="C22" s="113">
        <v>65.7</v>
      </c>
      <c r="D22" s="113">
        <v>24.1</v>
      </c>
      <c r="E22" s="113"/>
      <c r="F22" s="113">
        <v>82.64117492396683</v>
      </c>
      <c r="G22" s="113">
        <v>66.617534832283908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zoomScaleNormal="100" workbookViewId="0"/>
  </sheetViews>
  <sheetFormatPr defaultRowHeight="14.4"/>
  <cols>
    <col min="1" max="1" width="3.109375" style="8" customWidth="1"/>
    <col min="2" max="2" width="6.109375" style="20" customWidth="1"/>
    <col min="3" max="5" width="9.88671875" style="20" customWidth="1"/>
  </cols>
  <sheetData>
    <row r="1" spans="2:12">
      <c r="B1" s="29"/>
      <c r="C1" s="29"/>
      <c r="D1" s="29"/>
    </row>
    <row r="2" spans="2:12">
      <c r="B2" s="140"/>
      <c r="C2" s="141" t="s">
        <v>121</v>
      </c>
      <c r="D2" s="141" t="s">
        <v>122</v>
      </c>
      <c r="E2" s="141" t="s">
        <v>123</v>
      </c>
      <c r="G2" s="56" t="s">
        <v>236</v>
      </c>
    </row>
    <row r="3" spans="2:12">
      <c r="B3" s="142">
        <v>1921</v>
      </c>
      <c r="C3" s="34">
        <v>367863</v>
      </c>
      <c r="D3" s="34">
        <v>737310</v>
      </c>
      <c r="E3" s="140">
        <v>73312</v>
      </c>
      <c r="F3" s="173"/>
    </row>
    <row r="4" spans="2:12">
      <c r="B4" s="142">
        <v>1931</v>
      </c>
      <c r="C4" s="143">
        <v>337848</v>
      </c>
      <c r="D4" s="32">
        <v>751902</v>
      </c>
      <c r="E4" s="140">
        <v>85834</v>
      </c>
      <c r="L4" s="144"/>
    </row>
    <row r="5" spans="2:12">
      <c r="B5" s="142">
        <v>1936</v>
      </c>
      <c r="C5" s="143">
        <v>322534</v>
      </c>
      <c r="D5" s="32">
        <v>699426</v>
      </c>
      <c r="E5" s="140">
        <v>86328</v>
      </c>
      <c r="L5" s="145"/>
    </row>
    <row r="6" spans="2:12">
      <c r="B6" s="142">
        <v>1951</v>
      </c>
      <c r="C6" s="143">
        <v>259970</v>
      </c>
      <c r="D6" s="32">
        <v>853298</v>
      </c>
      <c r="E6" s="140">
        <v>112853</v>
      </c>
      <c r="F6" s="20"/>
      <c r="L6" s="146"/>
    </row>
    <row r="7" spans="2:12">
      <c r="B7" s="147">
        <v>1961</v>
      </c>
      <c r="C7" s="143">
        <v>211136</v>
      </c>
      <c r="D7" s="32">
        <v>855313</v>
      </c>
      <c r="E7" s="140">
        <v>137849</v>
      </c>
      <c r="F7" s="20"/>
      <c r="L7" s="145"/>
    </row>
    <row r="8" spans="2:12">
      <c r="B8" s="147">
        <v>1971</v>
      </c>
      <c r="C8" s="143">
        <v>241219</v>
      </c>
      <c r="D8" s="32">
        <v>800071</v>
      </c>
      <c r="E8" s="140">
        <v>172242</v>
      </c>
      <c r="F8" s="20"/>
      <c r="L8" s="145"/>
    </row>
    <row r="9" spans="2:12">
      <c r="B9" s="142">
        <v>1981</v>
      </c>
      <c r="C9" s="148">
        <v>215175</v>
      </c>
      <c r="D9" s="34">
        <v>808699</v>
      </c>
      <c r="E9" s="140">
        <v>210110</v>
      </c>
      <c r="F9" s="20"/>
      <c r="L9" s="145"/>
    </row>
    <row r="10" spans="2:12">
      <c r="B10" s="147">
        <v>1991</v>
      </c>
      <c r="C10" s="143">
        <v>141325</v>
      </c>
      <c r="D10" s="32">
        <v>823927</v>
      </c>
      <c r="E10" s="140">
        <v>232414</v>
      </c>
      <c r="F10" s="20"/>
      <c r="L10" s="145"/>
    </row>
    <row r="11" spans="2:12">
      <c r="B11" s="147">
        <v>2001</v>
      </c>
      <c r="C11" s="143">
        <v>135374</v>
      </c>
      <c r="D11" s="32">
        <v>794550</v>
      </c>
      <c r="E11" s="140">
        <v>253840</v>
      </c>
      <c r="F11" s="20"/>
      <c r="L11" s="146"/>
    </row>
    <row r="12" spans="2:12">
      <c r="B12" s="147">
        <v>2011</v>
      </c>
      <c r="C12" s="143">
        <v>153943</v>
      </c>
      <c r="D12" s="32">
        <v>772558</v>
      </c>
      <c r="E12" s="140">
        <v>292484</v>
      </c>
      <c r="F12" s="20"/>
    </row>
    <row r="13" spans="2:12">
      <c r="B13" s="147">
        <v>2021</v>
      </c>
      <c r="C13" s="143">
        <v>137906</v>
      </c>
      <c r="D13" s="32">
        <v>737064</v>
      </c>
      <c r="E13" s="140">
        <v>319677</v>
      </c>
      <c r="F13" s="20"/>
    </row>
    <row r="14" spans="2:12">
      <c r="B14" s="147">
        <v>2024</v>
      </c>
      <c r="C14" s="143">
        <v>129842</v>
      </c>
      <c r="D14" s="32">
        <v>735122</v>
      </c>
      <c r="E14" s="140">
        <v>328320</v>
      </c>
      <c r="F14" s="20"/>
    </row>
    <row r="15" spans="2:12">
      <c r="F15" s="20"/>
      <c r="H15" s="17" t="s">
        <v>11</v>
      </c>
    </row>
    <row r="16" spans="2:12">
      <c r="F16" s="20"/>
      <c r="G16" s="16"/>
      <c r="H16" s="17"/>
    </row>
    <row r="17" spans="3:19">
      <c r="F17" s="20"/>
    </row>
    <row r="18" spans="3:19">
      <c r="C18"/>
      <c r="D18"/>
      <c r="E18"/>
    </row>
    <row r="19" spans="3:19">
      <c r="C19"/>
      <c r="D19" s="145"/>
      <c r="E19" s="145"/>
    </row>
    <row r="20" spans="3:19">
      <c r="E20" s="145"/>
    </row>
    <row r="21" spans="3:19">
      <c r="D21" s="130"/>
      <c r="E21" s="145"/>
    </row>
    <row r="22" spans="3:19">
      <c r="D22" s="130"/>
      <c r="G22" s="145"/>
      <c r="H22" s="145"/>
      <c r="I22" s="145"/>
      <c r="J22" s="146"/>
      <c r="R22" s="149"/>
      <c r="S22" s="149"/>
    </row>
    <row r="23" spans="3:19">
      <c r="D23" s="130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0"/>
  <sheetViews>
    <sheetView zoomScaleNormal="100" workbookViewId="0">
      <selection activeCell="O2" sqref="O2"/>
    </sheetView>
  </sheetViews>
  <sheetFormatPr defaultRowHeight="14.4"/>
  <cols>
    <col min="5" max="5" width="6.88671875" customWidth="1"/>
    <col min="13" max="13" width="8" bestFit="1" customWidth="1"/>
  </cols>
  <sheetData>
    <row r="2" spans="1:27">
      <c r="A2" s="174" t="s">
        <v>13</v>
      </c>
      <c r="B2" s="174"/>
      <c r="C2" s="174">
        <v>1951</v>
      </c>
      <c r="D2" s="174"/>
      <c r="F2" s="174"/>
      <c r="G2" s="174">
        <v>1981</v>
      </c>
      <c r="H2" s="174"/>
      <c r="J2" s="174"/>
      <c r="K2" s="174">
        <v>2024</v>
      </c>
      <c r="L2" s="174"/>
      <c r="O2" s="56" t="s">
        <v>237</v>
      </c>
    </row>
    <row r="3" spans="1:27">
      <c r="A3" s="174"/>
      <c r="B3" s="174" t="s">
        <v>131</v>
      </c>
      <c r="C3" s="174" t="s">
        <v>132</v>
      </c>
      <c r="D3" s="174" t="s">
        <v>133</v>
      </c>
      <c r="F3" s="174" t="s">
        <v>131</v>
      </c>
      <c r="G3" s="174" t="s">
        <v>132</v>
      </c>
      <c r="H3" s="174" t="s">
        <v>133</v>
      </c>
      <c r="J3" s="174" t="s">
        <v>131</v>
      </c>
      <c r="K3" s="174" t="s">
        <v>132</v>
      </c>
      <c r="L3" s="174" t="s">
        <v>133</v>
      </c>
    </row>
    <row r="4" spans="1:27">
      <c r="A4" s="174" t="s">
        <v>134</v>
      </c>
      <c r="B4" s="174">
        <v>36578</v>
      </c>
      <c r="C4" s="174">
        <v>34986</v>
      </c>
      <c r="D4" s="174">
        <v>71564</v>
      </c>
      <c r="F4" s="174">
        <v>27564</v>
      </c>
      <c r="G4" s="174">
        <v>26155</v>
      </c>
      <c r="H4" s="174">
        <v>53719</v>
      </c>
      <c r="J4" s="174">
        <v>18729</v>
      </c>
      <c r="K4" s="174">
        <v>17932</v>
      </c>
      <c r="L4" s="174">
        <v>36661</v>
      </c>
    </row>
    <row r="5" spans="1:27">
      <c r="A5" s="174" t="s">
        <v>135</v>
      </c>
      <c r="B5" s="174">
        <v>46325</v>
      </c>
      <c r="C5" s="174">
        <v>44707</v>
      </c>
      <c r="D5" s="174">
        <v>91032</v>
      </c>
      <c r="F5" s="174">
        <v>38971</v>
      </c>
      <c r="G5" s="174">
        <v>37232</v>
      </c>
      <c r="H5" s="174">
        <v>76203</v>
      </c>
      <c r="J5" s="174">
        <v>21932</v>
      </c>
      <c r="K5" s="174">
        <v>20815</v>
      </c>
      <c r="L5" s="174">
        <v>42747</v>
      </c>
      <c r="P5" s="175" t="s">
        <v>136</v>
      </c>
      <c r="U5" s="175" t="s">
        <v>137</v>
      </c>
      <c r="AA5" s="175" t="s">
        <v>138</v>
      </c>
    </row>
    <row r="6" spans="1:27">
      <c r="A6" s="174" t="s">
        <v>139</v>
      </c>
      <c r="B6" s="174">
        <v>51415</v>
      </c>
      <c r="C6" s="174">
        <v>49637</v>
      </c>
      <c r="D6" s="174">
        <v>101052</v>
      </c>
      <c r="F6" s="174">
        <v>43509</v>
      </c>
      <c r="G6" s="174">
        <v>41744</v>
      </c>
      <c r="H6" s="174">
        <v>85253</v>
      </c>
      <c r="J6" s="174">
        <v>26116</v>
      </c>
      <c r="K6" s="174">
        <v>24318</v>
      </c>
      <c r="L6" s="174">
        <v>50434</v>
      </c>
    </row>
    <row r="7" spans="1:27">
      <c r="A7" s="174" t="s">
        <v>140</v>
      </c>
      <c r="B7" s="174">
        <v>46896</v>
      </c>
      <c r="C7" s="174">
        <v>45139</v>
      </c>
      <c r="D7" s="174">
        <v>92035</v>
      </c>
      <c r="F7" s="174">
        <v>45794</v>
      </c>
      <c r="G7" s="174">
        <v>43939</v>
      </c>
      <c r="H7" s="174">
        <v>89733</v>
      </c>
      <c r="J7" s="174">
        <v>28554</v>
      </c>
      <c r="K7" s="174">
        <v>26529</v>
      </c>
      <c r="L7" s="174">
        <v>55083</v>
      </c>
    </row>
    <row r="8" spans="1:27">
      <c r="A8" s="174" t="s">
        <v>141</v>
      </c>
      <c r="B8" s="174">
        <v>49087</v>
      </c>
      <c r="C8" s="174">
        <v>45465</v>
      </c>
      <c r="D8" s="174">
        <v>94552</v>
      </c>
      <c r="F8" s="174">
        <v>42003</v>
      </c>
      <c r="G8" s="174">
        <v>38910</v>
      </c>
      <c r="H8" s="174">
        <v>80913</v>
      </c>
      <c r="J8" s="174">
        <v>30078</v>
      </c>
      <c r="K8" s="174">
        <v>26702</v>
      </c>
      <c r="L8" s="174">
        <v>56780</v>
      </c>
    </row>
    <row r="9" spans="1:27">
      <c r="A9" s="174" t="s">
        <v>142</v>
      </c>
      <c r="B9" s="174">
        <v>52698</v>
      </c>
      <c r="C9" s="174">
        <v>52216</v>
      </c>
      <c r="D9" s="174">
        <v>104914</v>
      </c>
      <c r="F9" s="174">
        <v>39351</v>
      </c>
      <c r="G9" s="174">
        <v>38414</v>
      </c>
      <c r="H9" s="174">
        <v>77765</v>
      </c>
      <c r="J9" s="174">
        <v>30976</v>
      </c>
      <c r="K9" s="174">
        <v>26745</v>
      </c>
      <c r="L9" s="174">
        <v>57721</v>
      </c>
    </row>
    <row r="10" spans="1:27">
      <c r="A10" s="174" t="s">
        <v>143</v>
      </c>
      <c r="B10" s="174">
        <v>42094</v>
      </c>
      <c r="C10" s="174">
        <v>44028</v>
      </c>
      <c r="D10" s="174">
        <v>86122</v>
      </c>
      <c r="F10" s="174">
        <v>44070</v>
      </c>
      <c r="G10" s="174">
        <v>43264</v>
      </c>
      <c r="H10" s="174">
        <v>87334</v>
      </c>
      <c r="J10" s="174">
        <v>31250</v>
      </c>
      <c r="K10" s="174">
        <v>28520</v>
      </c>
      <c r="L10" s="174">
        <v>59770</v>
      </c>
    </row>
    <row r="11" spans="1:27">
      <c r="A11" s="174" t="s">
        <v>144</v>
      </c>
      <c r="B11" s="174">
        <v>43066</v>
      </c>
      <c r="C11" s="174">
        <v>43721</v>
      </c>
      <c r="D11" s="174">
        <v>86787</v>
      </c>
      <c r="F11" s="174">
        <v>42495</v>
      </c>
      <c r="G11" s="174">
        <v>41582</v>
      </c>
      <c r="H11" s="174">
        <v>84077</v>
      </c>
      <c r="J11" s="174">
        <v>31534</v>
      </c>
      <c r="K11" s="174">
        <v>30592</v>
      </c>
      <c r="L11" s="174">
        <v>62126</v>
      </c>
    </row>
    <row r="12" spans="1:27">
      <c r="A12" s="174" t="s">
        <v>145</v>
      </c>
      <c r="B12" s="174">
        <v>50069</v>
      </c>
      <c r="C12" s="174">
        <v>51373</v>
      </c>
      <c r="D12" s="174">
        <v>101442</v>
      </c>
      <c r="F12" s="174">
        <v>45260</v>
      </c>
      <c r="G12" s="174">
        <v>43938</v>
      </c>
      <c r="H12" s="174">
        <v>89198</v>
      </c>
      <c r="J12" s="174">
        <v>34670</v>
      </c>
      <c r="K12" s="174">
        <v>33338</v>
      </c>
      <c r="L12" s="174">
        <v>68008</v>
      </c>
    </row>
    <row r="13" spans="1:27">
      <c r="A13" s="174" t="s">
        <v>146</v>
      </c>
      <c r="B13" s="174">
        <v>41113</v>
      </c>
      <c r="C13" s="174">
        <v>45350</v>
      </c>
      <c r="D13" s="174">
        <v>86463</v>
      </c>
      <c r="F13" s="174">
        <v>37701</v>
      </c>
      <c r="G13" s="174">
        <v>38626</v>
      </c>
      <c r="H13" s="174">
        <v>76327</v>
      </c>
      <c r="J13" s="174">
        <v>41576</v>
      </c>
      <c r="K13" s="174">
        <v>40682</v>
      </c>
      <c r="L13" s="174">
        <v>82258</v>
      </c>
    </row>
    <row r="14" spans="1:27">
      <c r="A14" s="174" t="s">
        <v>147</v>
      </c>
      <c r="B14" s="174">
        <v>34371</v>
      </c>
      <c r="C14" s="174">
        <v>39214</v>
      </c>
      <c r="D14" s="174">
        <v>73585</v>
      </c>
      <c r="F14" s="174">
        <v>37637</v>
      </c>
      <c r="G14" s="174">
        <v>40113</v>
      </c>
      <c r="H14" s="174">
        <v>77750</v>
      </c>
      <c r="J14" s="174">
        <v>48822</v>
      </c>
      <c r="K14" s="174">
        <v>49778</v>
      </c>
      <c r="L14" s="174">
        <v>98600</v>
      </c>
    </row>
    <row r="15" spans="1:27">
      <c r="A15" s="174" t="s">
        <v>148</v>
      </c>
      <c r="B15" s="174">
        <v>27048</v>
      </c>
      <c r="C15" s="174">
        <v>34327</v>
      </c>
      <c r="D15" s="174">
        <v>61375</v>
      </c>
      <c r="F15" s="174">
        <v>38135</v>
      </c>
      <c r="G15" s="174">
        <v>45751</v>
      </c>
      <c r="H15" s="174">
        <v>83886</v>
      </c>
      <c r="J15" s="174">
        <v>50173</v>
      </c>
      <c r="K15" s="174">
        <v>50860</v>
      </c>
      <c r="L15" s="174">
        <v>101033</v>
      </c>
    </row>
    <row r="16" spans="1:27">
      <c r="A16" s="174" t="s">
        <v>149</v>
      </c>
      <c r="B16" s="174">
        <v>23583</v>
      </c>
      <c r="C16" s="174">
        <v>31371</v>
      </c>
      <c r="D16" s="174">
        <v>54954</v>
      </c>
      <c r="F16" s="174">
        <v>27493</v>
      </c>
      <c r="G16" s="174">
        <v>34223</v>
      </c>
      <c r="H16" s="174">
        <v>61716</v>
      </c>
      <c r="J16" s="174">
        <v>46191</v>
      </c>
      <c r="K16" s="174">
        <v>47552</v>
      </c>
      <c r="L16" s="174">
        <v>93743</v>
      </c>
    </row>
    <row r="17" spans="1:15">
      <c r="A17" s="174" t="s">
        <v>150</v>
      </c>
      <c r="B17" s="174">
        <v>19085</v>
      </c>
      <c r="C17" s="174">
        <v>26237</v>
      </c>
      <c r="D17" s="174">
        <v>45322</v>
      </c>
      <c r="F17" s="174">
        <v>29776</v>
      </c>
      <c r="G17" s="174">
        <v>39155</v>
      </c>
      <c r="H17" s="174">
        <v>68931</v>
      </c>
      <c r="J17" s="174">
        <v>37348</v>
      </c>
      <c r="K17" s="174">
        <v>40516</v>
      </c>
      <c r="L17" s="174">
        <v>77864</v>
      </c>
    </row>
    <row r="18" spans="1:15">
      <c r="A18" s="174" t="s">
        <v>151</v>
      </c>
      <c r="B18" s="174">
        <v>14363</v>
      </c>
      <c r="C18" s="174">
        <v>19775</v>
      </c>
      <c r="D18" s="174">
        <v>34138</v>
      </c>
      <c r="F18" s="174">
        <v>25929</v>
      </c>
      <c r="G18" s="174">
        <v>38353</v>
      </c>
      <c r="H18" s="174">
        <v>64282</v>
      </c>
      <c r="J18" s="174">
        <v>32583</v>
      </c>
      <c r="K18" s="174">
        <v>37777</v>
      </c>
      <c r="L18" s="174">
        <v>70360</v>
      </c>
    </row>
    <row r="19" spans="1:15">
      <c r="A19" s="174" t="s">
        <v>152</v>
      </c>
      <c r="B19" s="174">
        <v>8907</v>
      </c>
      <c r="C19" s="174">
        <v>12506</v>
      </c>
      <c r="D19" s="174">
        <v>21413</v>
      </c>
      <c r="F19" s="174">
        <v>14603</v>
      </c>
      <c r="G19" s="174">
        <v>27595</v>
      </c>
      <c r="H19" s="174">
        <v>42198</v>
      </c>
      <c r="J19" s="174">
        <v>30895</v>
      </c>
      <c r="K19" s="174">
        <v>37142</v>
      </c>
      <c r="L19" s="174">
        <v>68037</v>
      </c>
    </row>
    <row r="20" spans="1:15">
      <c r="A20" s="174" t="s">
        <v>153</v>
      </c>
      <c r="B20" s="174">
        <v>4132</v>
      </c>
      <c r="C20" s="174">
        <v>6094</v>
      </c>
      <c r="D20" s="174">
        <v>10226</v>
      </c>
      <c r="F20" s="174">
        <v>6790</v>
      </c>
      <c r="G20" s="174">
        <v>15724</v>
      </c>
      <c r="H20" s="174">
        <v>22514</v>
      </c>
      <c r="J20" s="174">
        <v>23175</v>
      </c>
      <c r="K20" s="174">
        <v>31322</v>
      </c>
      <c r="L20" s="174">
        <v>54497</v>
      </c>
    </row>
    <row r="21" spans="1:15">
      <c r="A21" s="174" t="s">
        <v>154</v>
      </c>
      <c r="B21" s="174">
        <v>1492</v>
      </c>
      <c r="C21" s="174">
        <v>2541</v>
      </c>
      <c r="D21" s="174">
        <v>4033</v>
      </c>
      <c r="F21" s="174">
        <v>2355</v>
      </c>
      <c r="G21" s="174">
        <v>6836</v>
      </c>
      <c r="H21" s="174">
        <v>9191</v>
      </c>
      <c r="J21" s="174">
        <v>13871</v>
      </c>
      <c r="K21" s="174">
        <v>22835</v>
      </c>
      <c r="L21" s="174">
        <v>36706</v>
      </c>
    </row>
    <row r="22" spans="1:15">
      <c r="A22" s="174" t="s">
        <v>155</v>
      </c>
      <c r="B22" s="174">
        <v>305</v>
      </c>
      <c r="C22" s="174">
        <v>548</v>
      </c>
      <c r="D22" s="174">
        <v>853</v>
      </c>
      <c r="F22" s="174">
        <v>562</v>
      </c>
      <c r="G22" s="174">
        <v>1991</v>
      </c>
      <c r="H22" s="174">
        <v>2553</v>
      </c>
      <c r="J22" s="174">
        <v>4743</v>
      </c>
      <c r="K22" s="174">
        <v>11120</v>
      </c>
      <c r="L22" s="174">
        <v>15863</v>
      </c>
    </row>
    <row r="23" spans="1:15">
      <c r="A23" s="174" t="s">
        <v>156</v>
      </c>
      <c r="B23" s="174">
        <v>39</v>
      </c>
      <c r="C23" s="174">
        <v>78</v>
      </c>
      <c r="D23" s="174">
        <v>117</v>
      </c>
      <c r="F23" s="174">
        <v>81</v>
      </c>
      <c r="G23" s="174">
        <v>360</v>
      </c>
      <c r="H23" s="174">
        <v>441</v>
      </c>
      <c r="J23" s="174">
        <v>954</v>
      </c>
      <c r="K23" s="174">
        <v>4039</v>
      </c>
      <c r="L23" s="174">
        <v>4993</v>
      </c>
    </row>
    <row r="26" spans="1:15">
      <c r="O26" s="17" t="s">
        <v>11</v>
      </c>
    </row>
    <row r="30" spans="1:15">
      <c r="B30" t="s">
        <v>131</v>
      </c>
      <c r="C30" t="s">
        <v>132</v>
      </c>
      <c r="F30" t="s">
        <v>131</v>
      </c>
      <c r="G30" t="s">
        <v>132</v>
      </c>
      <c r="J30" t="s">
        <v>131</v>
      </c>
      <c r="K30" t="s">
        <v>132</v>
      </c>
    </row>
    <row r="31" spans="1:15">
      <c r="A31" t="s">
        <v>134</v>
      </c>
      <c r="B31">
        <f>-100*B4/SUM($B$4:$C$23)</f>
        <v>-2.993341129430211</v>
      </c>
      <c r="C31">
        <f>100*C4/SUM($B$4:$C$23)</f>
        <v>2.8630606581618832</v>
      </c>
      <c r="E31" t="s">
        <v>134</v>
      </c>
      <c r="F31">
        <f>-100*F4/SUM($F$4:$G$23)</f>
        <v>-2.2337404698926404</v>
      </c>
      <c r="G31">
        <f>100*G4/SUM($F$4:$G$23)</f>
        <v>2.1195574658990717</v>
      </c>
      <c r="I31" t="s">
        <v>134</v>
      </c>
      <c r="J31">
        <f>-100*J4/SUM($J$4:$K$23)</f>
        <v>-1.5695341595127397</v>
      </c>
      <c r="K31">
        <f>100*K4/SUM($J$4:$K$23)</f>
        <v>1.5027436888452372</v>
      </c>
    </row>
    <row r="32" spans="1:15">
      <c r="A32" t="s">
        <v>135</v>
      </c>
      <c r="B32">
        <f t="shared" ref="B32:B50" si="0">-100*B5/SUM($B$4:$C$23)</f>
        <v>-3.7909816780812107</v>
      </c>
      <c r="C32">
        <f t="shared" ref="C32:C50" si="1">100*C5/SUM($B$4:$C$23)</f>
        <v>3.6585735106740787</v>
      </c>
      <c r="E32" t="s">
        <v>135</v>
      </c>
      <c r="F32">
        <f t="shared" ref="F32:F50" si="2">-100*F5/SUM($F$4:$G$23)</f>
        <v>-3.1581446761060112</v>
      </c>
      <c r="G32">
        <f t="shared" ref="G32:G50" si="3">100*G5/SUM($F$4:$G$23)</f>
        <v>3.0172190239095484</v>
      </c>
      <c r="I32" t="s">
        <v>135</v>
      </c>
      <c r="J32">
        <f t="shared" ref="J32:J50" si="4">-100*J5/SUM($J$4:$K$23)</f>
        <v>-1.8379530773897916</v>
      </c>
      <c r="K32">
        <f>100*K5/SUM($J$4:$K$23)</f>
        <v>1.7443458556387248</v>
      </c>
    </row>
    <row r="33" spans="1:11">
      <c r="A33" t="s">
        <v>139</v>
      </c>
      <c r="B33">
        <f t="shared" si="0"/>
        <v>-4.207519114485601</v>
      </c>
      <c r="C33">
        <f t="shared" si="1"/>
        <v>4.0620174323781342</v>
      </c>
      <c r="E33" t="s">
        <v>139</v>
      </c>
      <c r="F33">
        <f t="shared" si="2"/>
        <v>-3.5258966080597478</v>
      </c>
      <c r="G33">
        <f t="shared" si="3"/>
        <v>3.3828639593382084</v>
      </c>
      <c r="I33" t="s">
        <v>139</v>
      </c>
      <c r="J33">
        <f>-100*J6/SUM($J$4:$K$23)</f>
        <v>-2.1885820978073953</v>
      </c>
      <c r="K33">
        <f t="shared" ref="K33:K50" si="5">100*K6/SUM($J$4:$K$23)</f>
        <v>2.0379054776566181</v>
      </c>
    </row>
    <row r="34" spans="1:11">
      <c r="A34" t="s">
        <v>140</v>
      </c>
      <c r="B34">
        <f t="shared" si="0"/>
        <v>-3.8377091586680296</v>
      </c>
      <c r="C34">
        <f t="shared" si="1"/>
        <v>3.6939260003649816</v>
      </c>
      <c r="E34" t="s">
        <v>140</v>
      </c>
      <c r="F34">
        <f t="shared" si="2"/>
        <v>-3.7110691872828174</v>
      </c>
      <c r="G34">
        <f t="shared" si="3"/>
        <v>3.5607430890513978</v>
      </c>
      <c r="I34" t="s">
        <v>140</v>
      </c>
      <c r="J34">
        <f t="shared" si="4"/>
        <v>-2.3928922201253013</v>
      </c>
      <c r="K34">
        <f t="shared" si="5"/>
        <v>2.2231924671746208</v>
      </c>
    </row>
    <row r="35" spans="1:11">
      <c r="A35" t="s">
        <v>141</v>
      </c>
      <c r="B35">
        <f t="shared" si="0"/>
        <v>-4.017008475595734</v>
      </c>
      <c r="C35">
        <f t="shared" si="1"/>
        <v>3.7206040365669133</v>
      </c>
      <c r="E35" t="s">
        <v>141</v>
      </c>
      <c r="F35">
        <f t="shared" si="2"/>
        <v>-3.403852886261086</v>
      </c>
      <c r="G35">
        <f t="shared" si="3"/>
        <v>3.15320133810487</v>
      </c>
      <c r="I35" t="s">
        <v>141</v>
      </c>
      <c r="J35">
        <f t="shared" si="4"/>
        <v>-2.5206069971607765</v>
      </c>
      <c r="K35">
        <f t="shared" si="5"/>
        <v>2.2376902732291728</v>
      </c>
    </row>
    <row r="36" spans="1:11">
      <c r="A36" t="s">
        <v>142</v>
      </c>
      <c r="B36">
        <f t="shared" si="0"/>
        <v>-4.3125127354889079</v>
      </c>
      <c r="C36">
        <f t="shared" si="1"/>
        <v>4.2730685224541505</v>
      </c>
      <c r="E36" t="s">
        <v>142</v>
      </c>
      <c r="F36">
        <f t="shared" si="2"/>
        <v>-3.1889392407032831</v>
      </c>
      <c r="G36">
        <f t="shared" si="3"/>
        <v>3.1130063274726414</v>
      </c>
      <c r="I36" t="s">
        <v>142</v>
      </c>
      <c r="J36">
        <f t="shared" si="4"/>
        <v>-2.595861504889029</v>
      </c>
      <c r="K36">
        <f t="shared" si="5"/>
        <v>2.2412937741560266</v>
      </c>
    </row>
    <row r="37" spans="1:11">
      <c r="A37" t="s">
        <v>143</v>
      </c>
      <c r="B37">
        <f t="shared" si="0"/>
        <v>-3.4447400487242414</v>
      </c>
      <c r="C37">
        <f t="shared" si="1"/>
        <v>3.6030079076645345</v>
      </c>
      <c r="E37" t="s">
        <v>143</v>
      </c>
      <c r="F37">
        <f t="shared" si="2"/>
        <v>-3.5713591100046678</v>
      </c>
      <c r="G37">
        <f t="shared" si="3"/>
        <v>3.5060422177272965</v>
      </c>
      <c r="I37" t="s">
        <v>143</v>
      </c>
      <c r="J37">
        <f t="shared" si="4"/>
        <v>-2.618823348004331</v>
      </c>
      <c r="K37">
        <f t="shared" si="5"/>
        <v>2.3900429403226724</v>
      </c>
    </row>
    <row r="38" spans="1:11">
      <c r="A38" t="s">
        <v>144</v>
      </c>
      <c r="B38">
        <f t="shared" si="0"/>
        <v>-3.5242831505287735</v>
      </c>
      <c r="C38">
        <f t="shared" si="1"/>
        <v>3.5778847263332674</v>
      </c>
      <c r="E38" t="s">
        <v>144</v>
      </c>
      <c r="F38">
        <f t="shared" si="2"/>
        <v>-3.4437237435817645</v>
      </c>
      <c r="G38">
        <f t="shared" si="3"/>
        <v>3.3697357502204244</v>
      </c>
      <c r="I38" t="s">
        <v>144</v>
      </c>
      <c r="J38">
        <f t="shared" si="4"/>
        <v>-2.6426232145909943</v>
      </c>
      <c r="K38">
        <f t="shared" si="5"/>
        <v>2.5636814035887516</v>
      </c>
    </row>
    <row r="39" spans="1:11">
      <c r="A39" t="s">
        <v>145</v>
      </c>
      <c r="B39">
        <f t="shared" si="0"/>
        <v>-4.0973699220690376</v>
      </c>
      <c r="C39">
        <f t="shared" si="1"/>
        <v>4.2040820668767633</v>
      </c>
      <c r="E39" t="s">
        <v>145</v>
      </c>
      <c r="F39">
        <f t="shared" si="2"/>
        <v>-3.6677947201908614</v>
      </c>
      <c r="G39">
        <f t="shared" si="3"/>
        <v>3.5606620507235101</v>
      </c>
      <c r="I39" t="s">
        <v>145</v>
      </c>
      <c r="J39">
        <f t="shared" si="4"/>
        <v>-2.9054273752099249</v>
      </c>
      <c r="K39">
        <f t="shared" si="5"/>
        <v>2.7938026488245882</v>
      </c>
    </row>
    <row r="40" spans="1:11">
      <c r="A40" t="s">
        <v>146</v>
      </c>
      <c r="B40">
        <f t="shared" si="0"/>
        <v>-3.3644604367178159</v>
      </c>
      <c r="C40">
        <f t="shared" si="1"/>
        <v>3.7111930728760476</v>
      </c>
      <c r="E40" t="s">
        <v>146</v>
      </c>
      <c r="F40">
        <f t="shared" si="2"/>
        <v>-3.0552259996888127</v>
      </c>
      <c r="G40">
        <f t="shared" si="3"/>
        <v>3.1301864529848036</v>
      </c>
      <c r="I40" t="s">
        <v>146</v>
      </c>
      <c r="J40">
        <f t="shared" si="4"/>
        <v>-3.4841663845320978</v>
      </c>
      <c r="K40">
        <f t="shared" si="5"/>
        <v>3.4092470861923903</v>
      </c>
    </row>
    <row r="41" spans="1:11">
      <c r="A41" t="s">
        <v>147</v>
      </c>
      <c r="B41">
        <f t="shared" si="0"/>
        <v>-2.8127324610324727</v>
      </c>
      <c r="C41">
        <f t="shared" si="1"/>
        <v>3.2090567841182214</v>
      </c>
      <c r="E41" t="s">
        <v>147</v>
      </c>
      <c r="F41">
        <f t="shared" si="2"/>
        <v>-3.0500395467040091</v>
      </c>
      <c r="G41">
        <f t="shared" si="3"/>
        <v>3.2506904465536022</v>
      </c>
      <c r="I41" t="s">
        <v>147</v>
      </c>
      <c r="J41">
        <f t="shared" si="4"/>
        <v>-4.0913981918805584</v>
      </c>
      <c r="K41">
        <f t="shared" si="5"/>
        <v>4.1715132357427063</v>
      </c>
    </row>
    <row r="42" spans="1:11">
      <c r="A42" t="s">
        <v>148</v>
      </c>
      <c r="B42">
        <f t="shared" si="0"/>
        <v>-2.2134586600915402</v>
      </c>
      <c r="C42">
        <f t="shared" si="1"/>
        <v>2.8091317444898807</v>
      </c>
      <c r="E42" t="s">
        <v>148</v>
      </c>
      <c r="F42">
        <f t="shared" si="2"/>
        <v>-3.0903966339920128</v>
      </c>
      <c r="G42">
        <f t="shared" si="3"/>
        <v>3.7075845391836522</v>
      </c>
      <c r="I42" t="s">
        <v>148</v>
      </c>
      <c r="J42">
        <f t="shared" si="4"/>
        <v>-4.2046151628614812</v>
      </c>
      <c r="K42">
        <f t="shared" si="5"/>
        <v>4.2621873753440083</v>
      </c>
    </row>
    <row r="43" spans="1:11">
      <c r="A43" t="s">
        <v>149</v>
      </c>
      <c r="B43">
        <f t="shared" si="0"/>
        <v>-1.929902232362422</v>
      </c>
      <c r="C43">
        <f t="shared" si="1"/>
        <v>2.5672290604012016</v>
      </c>
      <c r="E43" t="s">
        <v>149</v>
      </c>
      <c r="F43">
        <f t="shared" si="2"/>
        <v>-2.2279867486126239</v>
      </c>
      <c r="G43">
        <f t="shared" si="3"/>
        <v>2.7733746952958871</v>
      </c>
      <c r="I43" t="s">
        <v>149</v>
      </c>
      <c r="J43">
        <f t="shared" si="4"/>
        <v>-3.8709142165653776</v>
      </c>
      <c r="K43">
        <f t="shared" si="5"/>
        <v>3.984969211017662</v>
      </c>
    </row>
    <row r="44" spans="1:11">
      <c r="A44" t="s">
        <v>150</v>
      </c>
      <c r="B44">
        <f t="shared" si="0"/>
        <v>-1.5618108003492694</v>
      </c>
      <c r="C44">
        <f t="shared" si="1"/>
        <v>2.1470909074542197</v>
      </c>
      <c r="E44" t="s">
        <v>150</v>
      </c>
      <c r="F44">
        <f t="shared" si="2"/>
        <v>-2.412997251179918</v>
      </c>
      <c r="G44">
        <f t="shared" si="3"/>
        <v>3.1730557284373218</v>
      </c>
      <c r="I44" t="s">
        <v>150</v>
      </c>
      <c r="J44">
        <f t="shared" si="4"/>
        <v>-3.129850060840504</v>
      </c>
      <c r="K44">
        <f t="shared" si="5"/>
        <v>3.3953358965677909</v>
      </c>
    </row>
    <row r="45" spans="1:11">
      <c r="A45" t="s">
        <v>151</v>
      </c>
      <c r="B45">
        <f t="shared" si="0"/>
        <v>-1.1753884477556489</v>
      </c>
      <c r="C45">
        <f t="shared" si="1"/>
        <v>1.6182765824944618</v>
      </c>
      <c r="E45" t="s">
        <v>151</v>
      </c>
      <c r="F45">
        <f t="shared" si="2"/>
        <v>-2.1012428037964836</v>
      </c>
      <c r="G45">
        <f t="shared" si="3"/>
        <v>3.1080629894715006</v>
      </c>
      <c r="I45" t="s">
        <v>151</v>
      </c>
      <c r="J45">
        <f t="shared" si="4"/>
        <v>-2.7305318767368036</v>
      </c>
      <c r="K45">
        <f t="shared" si="5"/>
        <v>3.1658012677619074</v>
      </c>
    </row>
    <row r="46" spans="1:11">
      <c r="A46" t="s">
        <v>152</v>
      </c>
      <c r="B46">
        <f t="shared" si="0"/>
        <v>-0.72889959647424385</v>
      </c>
      <c r="C46">
        <f t="shared" si="1"/>
        <v>1.023421842764892</v>
      </c>
      <c r="E46" t="s">
        <v>152</v>
      </c>
      <c r="F46">
        <f t="shared" si="2"/>
        <v>-1.183402702142005</v>
      </c>
      <c r="G46">
        <f t="shared" si="3"/>
        <v>2.2362526580571549</v>
      </c>
      <c r="I46" t="s">
        <v>152</v>
      </c>
      <c r="J46">
        <f t="shared" si="4"/>
        <v>-2.5890735147710018</v>
      </c>
      <c r="K46">
        <f t="shared" si="5"/>
        <v>3.1125867773304594</v>
      </c>
    </row>
    <row r="47" spans="1:11">
      <c r="A47" t="s">
        <v>153</v>
      </c>
      <c r="B47">
        <f t="shared" si="0"/>
        <v>-0.33814001713613734</v>
      </c>
      <c r="C47">
        <f t="shared" si="1"/>
        <v>0.49869924114898867</v>
      </c>
      <c r="E47" t="s">
        <v>153</v>
      </c>
      <c r="F47">
        <f t="shared" si="2"/>
        <v>-0.55025024635651676</v>
      </c>
      <c r="G47">
        <f t="shared" si="3"/>
        <v>1.2742466677039572</v>
      </c>
      <c r="I47" t="s">
        <v>153</v>
      </c>
      <c r="J47">
        <f t="shared" si="4"/>
        <v>-1.9421193948800117</v>
      </c>
      <c r="K47">
        <f t="shared" si="5"/>
        <v>2.624857116998133</v>
      </c>
    </row>
    <row r="48" spans="1:11">
      <c r="A48" t="s">
        <v>154</v>
      </c>
      <c r="B48">
        <f t="shared" si="0"/>
        <v>-0.12209702458061882</v>
      </c>
      <c r="C48">
        <f t="shared" si="1"/>
        <v>0.20794138033468659</v>
      </c>
      <c r="E48" t="s">
        <v>154</v>
      </c>
      <c r="F48">
        <f t="shared" si="2"/>
        <v>-0.19084526217519837</v>
      </c>
      <c r="G48">
        <f t="shared" si="3"/>
        <v>0.55397800943934439</v>
      </c>
      <c r="I48" t="s">
        <v>154</v>
      </c>
      <c r="J48">
        <f t="shared" si="4"/>
        <v>-1.1624223571253784</v>
      </c>
      <c r="K48">
        <f t="shared" si="5"/>
        <v>1.9136265968537247</v>
      </c>
    </row>
    <row r="49" spans="1:11">
      <c r="A49" t="s">
        <v>155</v>
      </c>
      <c r="B49">
        <f t="shared" si="0"/>
        <v>-2.4959512397512561E-2</v>
      </c>
      <c r="C49">
        <f t="shared" si="1"/>
        <v>4.4845287848645519E-2</v>
      </c>
      <c r="E49" t="s">
        <v>155</v>
      </c>
      <c r="F49">
        <f t="shared" si="2"/>
        <v>-4.554354027280743E-2</v>
      </c>
      <c r="G49">
        <f t="shared" si="3"/>
        <v>0.16134731082412737</v>
      </c>
      <c r="I49" t="s">
        <v>155</v>
      </c>
      <c r="J49">
        <f t="shared" si="4"/>
        <v>-0.39747453246670533</v>
      </c>
      <c r="K49">
        <f t="shared" si="5"/>
        <v>0.93188210015386108</v>
      </c>
    </row>
    <row r="50" spans="1:11">
      <c r="A50" t="s">
        <v>156</v>
      </c>
      <c r="B50">
        <f t="shared" si="0"/>
        <v>-3.1915442082065242E-3</v>
      </c>
      <c r="C50">
        <f t="shared" si="1"/>
        <v>6.3830884164130484E-3</v>
      </c>
      <c r="E50" t="s">
        <v>156</v>
      </c>
      <c r="F50">
        <f t="shared" si="2"/>
        <v>-6.5641045588921733E-3</v>
      </c>
      <c r="G50">
        <f t="shared" si="3"/>
        <v>2.9173798039520773E-2</v>
      </c>
      <c r="I50" t="s">
        <v>156</v>
      </c>
      <c r="J50">
        <f t="shared" si="4"/>
        <v>-7.9947439167876208E-2</v>
      </c>
      <c r="K50">
        <f t="shared" si="5"/>
        <v>0.33847768008286377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opLeftCell="E1" zoomScaleNormal="100" workbookViewId="0">
      <selection activeCell="F19" sqref="F19"/>
    </sheetView>
  </sheetViews>
  <sheetFormatPr defaultRowHeight="14.4"/>
  <sheetData>
    <row r="1" spans="1:13" s="153" customFormat="1" ht="13.2">
      <c r="A1" s="150"/>
      <c r="B1" s="151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 s="153" customFormat="1">
      <c r="A2" s="176"/>
      <c r="B2" s="177" t="s">
        <v>131</v>
      </c>
      <c r="C2" s="177" t="s">
        <v>132</v>
      </c>
      <c r="D2" s="177" t="s">
        <v>157</v>
      </c>
      <c r="E2"/>
      <c r="F2" s="56" t="s">
        <v>238</v>
      </c>
      <c r="G2"/>
      <c r="H2"/>
      <c r="I2"/>
      <c r="J2"/>
      <c r="K2"/>
      <c r="L2"/>
      <c r="M2"/>
    </row>
    <row r="3" spans="1:13" s="154" customFormat="1" ht="13.2">
      <c r="A3" s="178">
        <v>1974</v>
      </c>
      <c r="B3" s="179">
        <v>67.8</v>
      </c>
      <c r="C3" s="179">
        <v>76.099999999999994</v>
      </c>
      <c r="D3" s="179">
        <v>71.900000000000006</v>
      </c>
    </row>
    <row r="4" spans="1:13">
      <c r="A4" s="48">
        <v>1975</v>
      </c>
      <c r="B4" s="179">
        <v>67.5</v>
      </c>
      <c r="C4" s="179">
        <v>75.5</v>
      </c>
      <c r="D4" s="179">
        <v>71.400000000000006</v>
      </c>
    </row>
    <row r="5" spans="1:13">
      <c r="A5" s="178">
        <v>1976</v>
      </c>
      <c r="B5" s="179">
        <v>66.400000000000006</v>
      </c>
      <c r="C5" s="179">
        <v>74.3</v>
      </c>
      <c r="D5" s="179">
        <v>70.3</v>
      </c>
    </row>
    <row r="6" spans="1:13">
      <c r="A6" s="48">
        <v>1977</v>
      </c>
      <c r="B6" s="179">
        <v>67.7</v>
      </c>
      <c r="C6" s="179">
        <v>76</v>
      </c>
      <c r="D6" s="179">
        <v>71.8</v>
      </c>
    </row>
    <row r="7" spans="1:13">
      <c r="A7" s="178">
        <v>1978</v>
      </c>
      <c r="B7" s="179">
        <v>68.099999999999994</v>
      </c>
      <c r="C7" s="179">
        <v>76.400000000000006</v>
      </c>
      <c r="D7" s="179">
        <v>72.099999999999994</v>
      </c>
    </row>
    <row r="8" spans="1:13">
      <c r="A8" s="48">
        <v>1979</v>
      </c>
      <c r="B8" s="179">
        <v>68.346999999999994</v>
      </c>
      <c r="C8" s="179">
        <v>77.314999999999998</v>
      </c>
      <c r="D8" s="179">
        <v>72.733000000000004</v>
      </c>
    </row>
    <row r="9" spans="1:13">
      <c r="A9" s="178">
        <v>1980</v>
      </c>
      <c r="B9" s="179">
        <v>68.793999999999997</v>
      </c>
      <c r="C9" s="179">
        <v>77.414000000000001</v>
      </c>
      <c r="D9" s="179">
        <v>73.010000000000005</v>
      </c>
    </row>
    <row r="10" spans="1:13">
      <c r="A10" s="48">
        <v>1981</v>
      </c>
      <c r="B10" s="179">
        <v>69.2</v>
      </c>
      <c r="C10" s="179">
        <v>77.7</v>
      </c>
      <c r="D10" s="179">
        <v>73.400000000000006</v>
      </c>
    </row>
    <row r="11" spans="1:13">
      <c r="A11" s="178">
        <v>1982</v>
      </c>
      <c r="B11" s="179">
        <v>69.944999999999993</v>
      </c>
      <c r="C11" s="179">
        <v>77.751000000000005</v>
      </c>
      <c r="D11" s="179">
        <v>73.760999999999996</v>
      </c>
    </row>
    <row r="12" spans="1:13">
      <c r="A12" s="48">
        <v>1983</v>
      </c>
      <c r="B12" s="179">
        <v>70.037999999999997</v>
      </c>
      <c r="C12" s="179">
        <v>77.709000000000003</v>
      </c>
      <c r="D12" s="179">
        <v>73.787999999999997</v>
      </c>
    </row>
    <row r="13" spans="1:13">
      <c r="A13" s="178">
        <v>1984</v>
      </c>
      <c r="B13" s="179">
        <v>70.569000000000003</v>
      </c>
      <c r="C13" s="179">
        <v>78.341999999999999</v>
      </c>
      <c r="D13" s="179">
        <v>74.37</v>
      </c>
    </row>
    <row r="14" spans="1:13">
      <c r="A14" s="48">
        <v>1985</v>
      </c>
      <c r="B14" s="179">
        <v>70.8</v>
      </c>
      <c r="C14" s="179">
        <v>78.400000000000006</v>
      </c>
      <c r="D14" s="179">
        <v>74.5</v>
      </c>
    </row>
    <row r="15" spans="1:13">
      <c r="A15" s="178">
        <v>1986</v>
      </c>
      <c r="B15" s="179">
        <v>71.088999999999999</v>
      </c>
      <c r="C15" s="179">
        <v>78.566999999999993</v>
      </c>
      <c r="D15" s="179">
        <v>74.744</v>
      </c>
    </row>
    <row r="16" spans="1:13">
      <c r="A16" s="48">
        <v>1987</v>
      </c>
      <c r="B16" s="179">
        <v>71.7</v>
      </c>
      <c r="C16" s="179">
        <v>79.599999999999994</v>
      </c>
      <c r="D16" s="179">
        <v>75.599999999999994</v>
      </c>
    </row>
    <row r="17" spans="1:6">
      <c r="A17" s="178">
        <v>1988</v>
      </c>
      <c r="B17" s="179">
        <v>71.869</v>
      </c>
      <c r="C17" s="179">
        <v>79.653000000000006</v>
      </c>
      <c r="D17" s="179">
        <v>75.674000000000007</v>
      </c>
    </row>
    <row r="18" spans="1:6">
      <c r="A18" s="48">
        <v>1989</v>
      </c>
      <c r="B18" s="179">
        <v>72.5</v>
      </c>
      <c r="C18" s="179">
        <v>80.099999999999994</v>
      </c>
      <c r="D18" s="179">
        <v>76.2</v>
      </c>
    </row>
    <row r="19" spans="1:6">
      <c r="A19" s="178">
        <v>1990</v>
      </c>
      <c r="B19" s="179">
        <v>72.5</v>
      </c>
      <c r="C19" s="179">
        <v>80.099999999999994</v>
      </c>
      <c r="D19" s="179">
        <v>76.2</v>
      </c>
      <c r="F19" s="17" t="s">
        <v>191</v>
      </c>
    </row>
    <row r="20" spans="1:6">
      <c r="A20" s="48">
        <v>1991</v>
      </c>
      <c r="B20" s="179">
        <v>73.021000000000001</v>
      </c>
      <c r="C20" s="179">
        <v>80.486000000000004</v>
      </c>
      <c r="D20" s="179">
        <v>76.668000000000006</v>
      </c>
    </row>
    <row r="21" spans="1:6">
      <c r="A21" s="178">
        <v>1992</v>
      </c>
      <c r="B21" s="179">
        <v>73.042000000000002</v>
      </c>
      <c r="C21" s="179">
        <v>80.430000000000007</v>
      </c>
      <c r="D21" s="179">
        <v>76.652000000000001</v>
      </c>
    </row>
    <row r="22" spans="1:6">
      <c r="A22" s="48">
        <v>1993</v>
      </c>
      <c r="B22" s="179">
        <v>73.3</v>
      </c>
      <c r="C22" s="179">
        <v>80.5</v>
      </c>
      <c r="D22" s="179">
        <v>76.8</v>
      </c>
    </row>
    <row r="23" spans="1:6">
      <c r="A23" s="178">
        <v>1994</v>
      </c>
      <c r="B23" s="179">
        <v>73.820999999999998</v>
      </c>
      <c r="C23" s="179">
        <v>80.974999999999994</v>
      </c>
      <c r="D23" s="179">
        <v>77.317999999999998</v>
      </c>
    </row>
    <row r="24" spans="1:6">
      <c r="A24" s="48">
        <v>1995</v>
      </c>
      <c r="B24" s="179">
        <v>74.2</v>
      </c>
      <c r="C24" s="179">
        <v>81.3</v>
      </c>
      <c r="D24" s="179">
        <v>77.7</v>
      </c>
    </row>
    <row r="25" spans="1:6">
      <c r="A25" s="178">
        <v>1996</v>
      </c>
      <c r="B25" s="179">
        <v>74.5</v>
      </c>
      <c r="C25" s="179">
        <v>81.099999999999994</v>
      </c>
      <c r="D25" s="179">
        <v>77.7</v>
      </c>
    </row>
    <row r="26" spans="1:6">
      <c r="A26" s="48">
        <v>1997</v>
      </c>
      <c r="B26" s="179">
        <v>74.8</v>
      </c>
      <c r="C26" s="179">
        <v>81.400000000000006</v>
      </c>
      <c r="D26" s="179">
        <v>78</v>
      </c>
    </row>
    <row r="27" spans="1:6">
      <c r="A27" s="178">
        <v>1998</v>
      </c>
      <c r="B27" s="179">
        <v>74.900000000000006</v>
      </c>
      <c r="C27" s="179">
        <v>81.7</v>
      </c>
      <c r="D27" s="179">
        <v>78.3</v>
      </c>
    </row>
    <row r="28" spans="1:6">
      <c r="A28" s="48">
        <v>1999</v>
      </c>
      <c r="B28" s="179">
        <v>75.3</v>
      </c>
      <c r="C28" s="179">
        <v>82.2</v>
      </c>
      <c r="D28" s="179">
        <v>78.7</v>
      </c>
    </row>
    <row r="29" spans="1:6">
      <c r="A29" s="178">
        <v>2000</v>
      </c>
      <c r="B29" s="179">
        <v>76.227999999999994</v>
      </c>
      <c r="C29" s="179">
        <v>82.424999999999997</v>
      </c>
      <c r="D29" s="179">
        <v>79.256</v>
      </c>
    </row>
    <row r="30" spans="1:6">
      <c r="A30" s="48">
        <v>2001</v>
      </c>
      <c r="B30" s="179">
        <v>76.5</v>
      </c>
      <c r="C30" s="179">
        <v>83</v>
      </c>
      <c r="D30" s="179">
        <v>79.7</v>
      </c>
    </row>
    <row r="31" spans="1:6">
      <c r="A31" s="178">
        <v>2002</v>
      </c>
      <c r="B31" s="179">
        <v>76.7</v>
      </c>
      <c r="C31" s="179">
        <v>82.9</v>
      </c>
      <c r="D31" s="179">
        <v>79.7</v>
      </c>
    </row>
    <row r="32" spans="1:6">
      <c r="A32" s="48">
        <v>2003</v>
      </c>
      <c r="B32" s="179">
        <v>76.599999999999994</v>
      </c>
      <c r="C32" s="179">
        <v>83</v>
      </c>
      <c r="D32" s="179">
        <v>79.7</v>
      </c>
    </row>
    <row r="33" spans="1:4">
      <c r="A33" s="178">
        <v>2004</v>
      </c>
      <c r="B33" s="179">
        <v>77.8</v>
      </c>
      <c r="C33" s="179">
        <v>83.5</v>
      </c>
      <c r="D33" s="179">
        <v>80.599999999999994</v>
      </c>
    </row>
    <row r="34" spans="1:4">
      <c r="A34" s="48">
        <v>2005</v>
      </c>
      <c r="B34" s="179">
        <v>77.8</v>
      </c>
      <c r="C34" s="179">
        <v>83.7</v>
      </c>
      <c r="D34" s="179">
        <v>80.7</v>
      </c>
    </row>
    <row r="35" spans="1:4">
      <c r="A35" s="178">
        <v>2006</v>
      </c>
      <c r="B35" s="179">
        <v>78.099999999999994</v>
      </c>
      <c r="C35" s="179">
        <v>83.9</v>
      </c>
      <c r="D35" s="179">
        <v>81</v>
      </c>
    </row>
    <row r="36" spans="1:4">
      <c r="A36" s="48">
        <v>2007</v>
      </c>
      <c r="B36" s="179">
        <v>78.599999999999994</v>
      </c>
      <c r="C36" s="179">
        <v>84.2</v>
      </c>
      <c r="D36" s="179">
        <v>81.3</v>
      </c>
    </row>
    <row r="37" spans="1:4">
      <c r="A37" s="178">
        <v>2008</v>
      </c>
      <c r="B37" s="179">
        <v>78.5</v>
      </c>
      <c r="C37" s="179">
        <v>84.2</v>
      </c>
      <c r="D37" s="179">
        <v>81.3</v>
      </c>
    </row>
    <row r="38" spans="1:4">
      <c r="A38" s="48">
        <v>2009</v>
      </c>
      <c r="B38" s="179">
        <v>78.900000000000006</v>
      </c>
      <c r="C38" s="179">
        <v>84.3</v>
      </c>
      <c r="D38" s="179">
        <v>81.5</v>
      </c>
    </row>
    <row r="39" spans="1:4">
      <c r="A39" s="178">
        <v>2010</v>
      </c>
      <c r="B39" s="179">
        <v>79.099999999999994</v>
      </c>
      <c r="C39" s="179">
        <v>84.7</v>
      </c>
      <c r="D39" s="179">
        <v>81.8</v>
      </c>
    </row>
    <row r="40" spans="1:4">
      <c r="A40" s="48">
        <v>2011</v>
      </c>
      <c r="B40" s="179">
        <v>79.400000000000006</v>
      </c>
      <c r="C40" s="179">
        <v>84.7</v>
      </c>
      <c r="D40" s="179">
        <v>82</v>
      </c>
    </row>
    <row r="41" spans="1:4">
      <c r="A41" s="178">
        <v>2012</v>
      </c>
      <c r="B41" s="179">
        <v>79.3</v>
      </c>
      <c r="C41" s="179">
        <v>84.8</v>
      </c>
      <c r="D41" s="179">
        <v>82</v>
      </c>
    </row>
    <row r="42" spans="1:4">
      <c r="A42" s="48">
        <v>2013</v>
      </c>
      <c r="B42" s="179">
        <v>79.7</v>
      </c>
      <c r="C42" s="179">
        <v>84.8</v>
      </c>
      <c r="D42" s="179">
        <v>82.2</v>
      </c>
    </row>
    <row r="43" spans="1:4">
      <c r="A43" s="178">
        <v>2014</v>
      </c>
      <c r="B43" s="179">
        <v>80.3</v>
      </c>
      <c r="C43" s="179">
        <v>85.2</v>
      </c>
      <c r="D43" s="179">
        <v>82.7</v>
      </c>
    </row>
    <row r="44" spans="1:4">
      <c r="A44" s="48">
        <v>2015</v>
      </c>
      <c r="B44" s="179">
        <v>79.900000000000006</v>
      </c>
      <c r="C44" s="179">
        <v>85</v>
      </c>
      <c r="D44" s="179">
        <v>82.4</v>
      </c>
    </row>
    <row r="45" spans="1:4">
      <c r="A45" s="178">
        <v>2016</v>
      </c>
      <c r="B45" s="179">
        <v>80.400000000000006</v>
      </c>
      <c r="C45" s="179">
        <v>85.5</v>
      </c>
      <c r="D45" s="179">
        <v>82.9</v>
      </c>
    </row>
    <row r="46" spans="1:4">
      <c r="A46" s="48">
        <v>2017</v>
      </c>
      <c r="B46" s="179">
        <v>80.599999999999994</v>
      </c>
      <c r="C46" s="179">
        <v>85.4</v>
      </c>
      <c r="D46" s="179">
        <v>83</v>
      </c>
    </row>
    <row r="47" spans="1:4">
      <c r="A47" s="178">
        <v>2018</v>
      </c>
      <c r="B47" s="179">
        <v>80.8</v>
      </c>
      <c r="C47" s="179">
        <v>85.4</v>
      </c>
      <c r="D47" s="179">
        <v>83.1</v>
      </c>
    </row>
    <row r="48" spans="1:4">
      <c r="A48" s="48">
        <v>2019</v>
      </c>
      <c r="B48" s="179">
        <v>81.3</v>
      </c>
      <c r="C48" s="179">
        <v>85.8</v>
      </c>
      <c r="D48" s="179">
        <v>83.5</v>
      </c>
    </row>
    <row r="49" spans="1:4">
      <c r="A49" s="178">
        <v>2020</v>
      </c>
      <c r="B49" s="179">
        <v>80.3</v>
      </c>
      <c r="C49" s="179">
        <v>85.1</v>
      </c>
      <c r="D49" s="179">
        <v>82.6</v>
      </c>
    </row>
    <row r="50" spans="1:4">
      <c r="A50" s="48">
        <v>2021</v>
      </c>
      <c r="B50" s="179">
        <v>79.900000000000006</v>
      </c>
      <c r="C50" s="179">
        <v>84.9</v>
      </c>
      <c r="D50" s="179">
        <v>82.3</v>
      </c>
    </row>
    <row r="51" spans="1:4">
      <c r="A51" s="178">
        <v>2022</v>
      </c>
      <c r="B51" s="179">
        <v>80.7</v>
      </c>
      <c r="C51" s="179">
        <v>85.4</v>
      </c>
      <c r="D51" s="179">
        <v>83</v>
      </c>
    </row>
    <row r="52" spans="1:4">
      <c r="A52" s="48">
        <v>2023</v>
      </c>
      <c r="B52" s="179">
        <v>81.2</v>
      </c>
      <c r="C52" s="179">
        <v>85.7</v>
      </c>
      <c r="D52" s="179">
        <v>83.4</v>
      </c>
    </row>
    <row r="53" spans="1:4">
      <c r="A53" s="178">
        <v>2024</v>
      </c>
      <c r="B53" s="179">
        <v>81.8</v>
      </c>
      <c r="C53" s="179">
        <v>86.1</v>
      </c>
      <c r="D53" s="179">
        <v>83.9</v>
      </c>
    </row>
    <row r="54" spans="1:4">
      <c r="A54" s="48">
        <v>2025</v>
      </c>
      <c r="B54" s="179">
        <v>81.900000000000006</v>
      </c>
      <c r="C54" s="179">
        <v>86.4</v>
      </c>
      <c r="D54" s="179">
        <v>84.1</v>
      </c>
    </row>
    <row r="55" spans="1:4">
      <c r="A55" s="20" t="s">
        <v>158</v>
      </c>
      <c r="B55" s="20"/>
      <c r="C55" s="20"/>
      <c r="D55" s="20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topLeftCell="D4" zoomScaleNormal="100" workbookViewId="0">
      <selection activeCell="F19" sqref="F19"/>
    </sheetView>
  </sheetViews>
  <sheetFormatPr defaultRowHeight="14.4"/>
  <sheetData>
    <row r="2" spans="1:6" ht="24">
      <c r="A2" s="30"/>
      <c r="B2" s="57" t="s">
        <v>159</v>
      </c>
      <c r="C2" s="180" t="s">
        <v>160</v>
      </c>
      <c r="F2" s="56" t="s">
        <v>239</v>
      </c>
    </row>
    <row r="3" spans="1:6">
      <c r="A3" s="30">
        <v>1952</v>
      </c>
      <c r="B3" s="30">
        <v>1.75</v>
      </c>
      <c r="C3" s="30">
        <v>28.48</v>
      </c>
    </row>
    <row r="4" spans="1:6">
      <c r="A4" s="30">
        <v>1953</v>
      </c>
      <c r="B4" s="30">
        <v>1.78</v>
      </c>
      <c r="C4" s="30">
        <v>28.49</v>
      </c>
    </row>
    <row r="5" spans="1:6">
      <c r="A5" s="30">
        <v>1954</v>
      </c>
      <c r="B5" s="30">
        <v>1.73</v>
      </c>
      <c r="C5" s="30">
        <v>28.62</v>
      </c>
    </row>
    <row r="6" spans="1:6">
      <c r="A6" s="30">
        <v>1955</v>
      </c>
      <c r="B6" s="30">
        <v>1.72</v>
      </c>
      <c r="C6" s="30">
        <v>28.71</v>
      </c>
    </row>
    <row r="7" spans="1:6">
      <c r="A7" s="30">
        <v>1956</v>
      </c>
      <c r="B7" s="30">
        <v>1.8</v>
      </c>
      <c r="C7" s="30">
        <v>28.56</v>
      </c>
    </row>
    <row r="8" spans="1:6">
      <c r="A8" s="30">
        <v>1957</v>
      </c>
      <c r="B8" s="30">
        <v>1.75</v>
      </c>
      <c r="C8" s="30">
        <v>28.64</v>
      </c>
    </row>
    <row r="9" spans="1:6">
      <c r="A9" s="30">
        <v>1958</v>
      </c>
      <c r="B9" s="30">
        <v>1.79</v>
      </c>
      <c r="C9" s="30">
        <v>28.56</v>
      </c>
    </row>
    <row r="10" spans="1:6">
      <c r="A10" s="30">
        <v>1959</v>
      </c>
      <c r="B10" s="30">
        <v>1.89</v>
      </c>
      <c r="C10" s="30">
        <v>28.5</v>
      </c>
    </row>
    <row r="11" spans="1:6">
      <c r="A11" s="30">
        <v>1960</v>
      </c>
      <c r="B11" s="30">
        <v>1.91</v>
      </c>
      <c r="C11" s="30">
        <v>28.53</v>
      </c>
    </row>
    <row r="12" spans="1:6">
      <c r="A12" s="30">
        <v>1961</v>
      </c>
      <c r="B12" s="30">
        <v>1.9</v>
      </c>
      <c r="C12" s="30">
        <v>28.47</v>
      </c>
    </row>
    <row r="13" spans="1:6">
      <c r="A13" s="30">
        <v>1962</v>
      </c>
      <c r="B13" s="30">
        <v>1.93</v>
      </c>
      <c r="C13" s="30">
        <v>28.43</v>
      </c>
    </row>
    <row r="14" spans="1:6">
      <c r="A14" s="30">
        <v>1963</v>
      </c>
      <c r="B14" s="30">
        <v>2.0699999999999998</v>
      </c>
      <c r="C14" s="30">
        <v>28.31</v>
      </c>
    </row>
    <row r="15" spans="1:6">
      <c r="A15" s="30">
        <v>1964</v>
      </c>
      <c r="B15" s="30">
        <v>2.2599999999999998</v>
      </c>
      <c r="C15" s="30">
        <v>28.22</v>
      </c>
    </row>
    <row r="16" spans="1:6">
      <c r="A16" s="30">
        <v>1965</v>
      </c>
      <c r="B16" s="30">
        <v>2.2200000000000002</v>
      </c>
      <c r="C16" s="30">
        <v>28.11</v>
      </c>
    </row>
    <row r="17" spans="1:6">
      <c r="A17" s="30">
        <v>1966</v>
      </c>
      <c r="B17" s="30">
        <v>2.13</v>
      </c>
      <c r="C17" s="30">
        <v>28.04</v>
      </c>
    </row>
    <row r="18" spans="1:6">
      <c r="A18" s="30">
        <v>1967</v>
      </c>
      <c r="B18" s="30">
        <v>2.0099999999999998</v>
      </c>
      <c r="C18" s="30">
        <v>27.84</v>
      </c>
    </row>
    <row r="19" spans="1:6">
      <c r="A19" s="30">
        <v>1968</v>
      </c>
      <c r="B19" s="30">
        <v>1.98</v>
      </c>
      <c r="C19" s="30">
        <v>27.82</v>
      </c>
      <c r="F19" s="17" t="s">
        <v>192</v>
      </c>
    </row>
    <row r="20" spans="1:6">
      <c r="A20" s="30">
        <v>1969</v>
      </c>
      <c r="B20" s="30">
        <v>2.04</v>
      </c>
      <c r="C20" s="30">
        <v>27.76</v>
      </c>
    </row>
    <row r="21" spans="1:6">
      <c r="A21" s="30">
        <v>1970</v>
      </c>
      <c r="B21" s="30">
        <v>2.0299999999999998</v>
      </c>
      <c r="C21" s="30">
        <v>27.55</v>
      </c>
    </row>
    <row r="22" spans="1:6">
      <c r="A22" s="30">
        <v>1971</v>
      </c>
      <c r="B22" s="30">
        <v>1.99</v>
      </c>
      <c r="C22" s="30">
        <v>27.53</v>
      </c>
    </row>
    <row r="23" spans="1:6">
      <c r="A23" s="30">
        <v>1972</v>
      </c>
      <c r="B23" s="30">
        <v>2.0099999999999998</v>
      </c>
      <c r="C23" s="30">
        <v>27.25</v>
      </c>
    </row>
    <row r="24" spans="1:6">
      <c r="A24" s="30">
        <v>1973</v>
      </c>
      <c r="B24" s="30">
        <v>1.97</v>
      </c>
      <c r="C24" s="30">
        <v>27.29</v>
      </c>
    </row>
    <row r="25" spans="1:6">
      <c r="A25" s="30">
        <v>1974</v>
      </c>
      <c r="B25" s="30">
        <v>1.97</v>
      </c>
      <c r="C25" s="30">
        <v>27.18</v>
      </c>
    </row>
    <row r="26" spans="1:6">
      <c r="A26" s="30">
        <v>1975</v>
      </c>
      <c r="B26" s="30">
        <v>1.81</v>
      </c>
      <c r="C26" s="30">
        <v>27.05</v>
      </c>
    </row>
    <row r="27" spans="1:6">
      <c r="A27" s="30">
        <v>1976</v>
      </c>
      <c r="B27" s="30">
        <v>1.66</v>
      </c>
      <c r="C27" s="30">
        <v>27.02</v>
      </c>
    </row>
    <row r="28" spans="1:6">
      <c r="A28" s="30">
        <v>1977</v>
      </c>
      <c r="B28" s="30">
        <v>1.51</v>
      </c>
      <c r="C28" s="30">
        <v>27.02</v>
      </c>
    </row>
    <row r="29" spans="1:6">
      <c r="A29" s="30">
        <v>1978</v>
      </c>
      <c r="B29" s="30">
        <v>1.47</v>
      </c>
      <c r="C29" s="30">
        <v>27.09</v>
      </c>
    </row>
    <row r="30" spans="1:6">
      <c r="A30" s="30">
        <v>1979</v>
      </c>
      <c r="B30" s="30">
        <v>1.33</v>
      </c>
      <c r="C30" s="30">
        <v>27.14</v>
      </c>
    </row>
    <row r="31" spans="1:6">
      <c r="A31" s="30">
        <v>1980</v>
      </c>
      <c r="B31" s="30">
        <v>1.25</v>
      </c>
      <c r="C31" s="30">
        <v>27.19</v>
      </c>
    </row>
    <row r="32" spans="1:6">
      <c r="A32" s="30">
        <v>1981</v>
      </c>
      <c r="B32" s="30">
        <v>1.1599999999999999</v>
      </c>
      <c r="C32" s="30">
        <v>27.47</v>
      </c>
    </row>
    <row r="33" spans="1:3">
      <c r="A33" s="30">
        <v>1982</v>
      </c>
      <c r="B33" s="30">
        <v>1.18</v>
      </c>
      <c r="C33" s="30">
        <v>27.56</v>
      </c>
    </row>
    <row r="34" spans="1:3">
      <c r="A34" s="30">
        <v>1983</v>
      </c>
      <c r="B34" s="30">
        <v>1.1200000000000001</v>
      </c>
      <c r="C34" s="30">
        <v>27.9</v>
      </c>
    </row>
    <row r="35" spans="1:3">
      <c r="A35" s="30">
        <v>1984</v>
      </c>
      <c r="B35" s="30">
        <v>1.1299999999999999</v>
      </c>
      <c r="C35" s="30">
        <v>28.01</v>
      </c>
    </row>
    <row r="36" spans="1:3">
      <c r="A36" s="30">
        <v>1985</v>
      </c>
      <c r="B36" s="30">
        <v>1.08</v>
      </c>
      <c r="C36" s="30">
        <v>28.29</v>
      </c>
    </row>
    <row r="37" spans="1:3">
      <c r="A37" s="30">
        <v>1986</v>
      </c>
      <c r="B37" s="30">
        <v>1.02</v>
      </c>
      <c r="C37" s="30">
        <v>28.5</v>
      </c>
    </row>
    <row r="38" spans="1:3">
      <c r="A38" s="30">
        <v>1987</v>
      </c>
      <c r="B38" s="30">
        <v>0.97</v>
      </c>
      <c r="C38" s="30">
        <v>28.8</v>
      </c>
    </row>
    <row r="39" spans="1:3">
      <c r="A39" s="30">
        <v>1988</v>
      </c>
      <c r="B39" s="30">
        <v>1.05</v>
      </c>
      <c r="C39" s="30">
        <v>29.1</v>
      </c>
    </row>
    <row r="40" spans="1:3">
      <c r="A40" s="30">
        <v>1989</v>
      </c>
      <c r="B40" s="30">
        <v>1.03</v>
      </c>
      <c r="C40" s="30">
        <v>29.32</v>
      </c>
    </row>
    <row r="41" spans="1:3">
      <c r="A41" s="30">
        <v>1990</v>
      </c>
      <c r="B41" s="30">
        <v>1.03</v>
      </c>
      <c r="C41" s="30">
        <v>29.63</v>
      </c>
    </row>
    <row r="42" spans="1:3">
      <c r="A42" s="30">
        <v>1991</v>
      </c>
      <c r="B42" s="30">
        <v>1.02</v>
      </c>
      <c r="C42" s="30">
        <v>29.79</v>
      </c>
    </row>
    <row r="43" spans="1:3">
      <c r="A43" s="30">
        <v>1992</v>
      </c>
      <c r="B43" s="30">
        <v>1.04</v>
      </c>
      <c r="C43" s="30">
        <v>30.3</v>
      </c>
    </row>
    <row r="44" spans="1:3">
      <c r="A44" s="30">
        <v>1993</v>
      </c>
      <c r="B44" s="30">
        <v>0.96</v>
      </c>
      <c r="C44" s="30">
        <v>30.25</v>
      </c>
    </row>
    <row r="45" spans="1:3">
      <c r="A45" s="30">
        <v>1994</v>
      </c>
      <c r="B45" s="30">
        <v>0.95</v>
      </c>
      <c r="C45" s="30">
        <v>30.38</v>
      </c>
    </row>
    <row r="46" spans="1:3">
      <c r="A46" s="30">
        <v>1995</v>
      </c>
      <c r="B46" s="30">
        <v>0.95</v>
      </c>
      <c r="C46" s="30">
        <v>30.61</v>
      </c>
    </row>
    <row r="47" spans="1:3">
      <c r="A47" s="30">
        <v>1996</v>
      </c>
      <c r="B47" s="30">
        <v>0.99</v>
      </c>
      <c r="C47" s="30">
        <v>30.77</v>
      </c>
    </row>
    <row r="48" spans="1:3">
      <c r="A48" s="30">
        <v>1997</v>
      </c>
      <c r="B48" s="30">
        <v>1.01</v>
      </c>
      <c r="C48" s="30">
        <v>30.85</v>
      </c>
    </row>
    <row r="49" spans="1:3">
      <c r="A49" s="30">
        <v>1998</v>
      </c>
      <c r="B49" s="30">
        <v>1.03</v>
      </c>
      <c r="C49" s="30">
        <v>30.75</v>
      </c>
    </row>
    <row r="50" spans="1:3">
      <c r="A50" s="30">
        <v>1999</v>
      </c>
      <c r="B50" s="30">
        <v>1.04</v>
      </c>
      <c r="C50" s="30">
        <v>31.01</v>
      </c>
    </row>
    <row r="51" spans="1:3">
      <c r="A51" s="30">
        <v>2000</v>
      </c>
      <c r="B51" s="30">
        <v>1.1000000000000001</v>
      </c>
      <c r="C51" s="30">
        <v>31.06</v>
      </c>
    </row>
    <row r="52" spans="1:3">
      <c r="A52" s="30">
        <v>2001</v>
      </c>
      <c r="B52" s="30">
        <v>1.1000000000000001</v>
      </c>
      <c r="C52" s="30">
        <v>31.28</v>
      </c>
    </row>
    <row r="53" spans="1:3">
      <c r="A53" s="30">
        <v>2002</v>
      </c>
      <c r="B53" s="30">
        <v>1.1200000000000001</v>
      </c>
      <c r="C53" s="30">
        <v>31.11</v>
      </c>
    </row>
    <row r="54" spans="1:3">
      <c r="A54" s="30">
        <v>2003</v>
      </c>
      <c r="B54" s="30">
        <v>1.1599999999999999</v>
      </c>
      <c r="C54" s="30">
        <v>31.13</v>
      </c>
    </row>
    <row r="55" spans="1:3">
      <c r="A55" s="30">
        <v>2004</v>
      </c>
      <c r="B55" s="30">
        <v>1.21</v>
      </c>
      <c r="C55" s="30">
        <v>31.12</v>
      </c>
    </row>
    <row r="56" spans="1:3">
      <c r="A56" s="30">
        <v>2005</v>
      </c>
      <c r="B56" s="30">
        <v>1.24</v>
      </c>
      <c r="C56" s="30">
        <v>31.05</v>
      </c>
    </row>
    <row r="57" spans="1:3">
      <c r="A57" s="30">
        <v>2006</v>
      </c>
      <c r="B57" s="30">
        <v>1.29</v>
      </c>
      <c r="C57" s="30">
        <v>31.15</v>
      </c>
    </row>
    <row r="58" spans="1:3">
      <c r="A58" s="30">
        <v>2007</v>
      </c>
      <c r="B58" s="30">
        <v>1.35</v>
      </c>
      <c r="C58" s="30">
        <v>31.17</v>
      </c>
    </row>
    <row r="59" spans="1:3">
      <c r="A59" s="30">
        <v>2008</v>
      </c>
      <c r="B59" s="30">
        <v>1.36</v>
      </c>
      <c r="C59" s="30">
        <v>31.1</v>
      </c>
    </row>
    <row r="60" spans="1:3">
      <c r="A60" s="30">
        <v>2009</v>
      </c>
      <c r="B60" s="30">
        <v>1.38</v>
      </c>
      <c r="C60" s="30">
        <v>31.22</v>
      </c>
    </row>
    <row r="61" spans="1:3">
      <c r="A61" s="30">
        <v>2010</v>
      </c>
      <c r="B61" s="30">
        <v>1.4</v>
      </c>
      <c r="C61" s="30">
        <v>31.39</v>
      </c>
    </row>
    <row r="62" spans="1:3">
      <c r="A62" s="30">
        <v>2011</v>
      </c>
      <c r="B62" s="30">
        <v>1.39</v>
      </c>
      <c r="C62" s="30">
        <v>31.41</v>
      </c>
    </row>
    <row r="63" spans="1:3">
      <c r="A63" s="30">
        <v>2012</v>
      </c>
      <c r="B63" s="30">
        <v>1.41</v>
      </c>
      <c r="C63" s="30">
        <v>31.4</v>
      </c>
    </row>
    <row r="64" spans="1:3">
      <c r="A64" s="30">
        <v>2013</v>
      </c>
      <c r="B64" s="30">
        <v>1.38</v>
      </c>
      <c r="C64" s="30">
        <v>31.57</v>
      </c>
    </row>
    <row r="65" spans="1:3">
      <c r="A65" s="30">
        <v>2014</v>
      </c>
      <c r="B65" s="30">
        <v>1.39</v>
      </c>
      <c r="C65" s="30">
        <v>31.56</v>
      </c>
    </row>
    <row r="66" spans="1:3">
      <c r="A66" s="30">
        <v>2015</v>
      </c>
      <c r="B66" s="30">
        <v>1.33</v>
      </c>
      <c r="C66" s="30">
        <v>31.8</v>
      </c>
    </row>
    <row r="67" spans="1:3">
      <c r="A67" s="30">
        <v>2016</v>
      </c>
      <c r="B67" s="30">
        <v>1.34</v>
      </c>
      <c r="C67" s="30">
        <v>31.95</v>
      </c>
    </row>
    <row r="68" spans="1:3">
      <c r="A68" s="30">
        <v>2017</v>
      </c>
      <c r="B68" s="30">
        <v>1.32</v>
      </c>
      <c r="C68" s="30">
        <v>31.94</v>
      </c>
    </row>
    <row r="69" spans="1:3">
      <c r="A69" s="30">
        <v>2018</v>
      </c>
      <c r="B69" s="30">
        <v>1.28</v>
      </c>
      <c r="C69" s="30">
        <v>32.159999999999997</v>
      </c>
    </row>
    <row r="70" spans="1:3">
      <c r="A70" s="30">
        <v>2019</v>
      </c>
      <c r="B70" s="30">
        <v>1.25</v>
      </c>
      <c r="C70" s="30">
        <v>32.200000000000003</v>
      </c>
    </row>
    <row r="71" spans="1:3">
      <c r="A71" s="30">
        <v>2020</v>
      </c>
      <c r="B71" s="30">
        <v>1.26</v>
      </c>
      <c r="C71" s="30">
        <v>32.14</v>
      </c>
    </row>
    <row r="72" spans="1:3">
      <c r="A72" s="30">
        <v>2021</v>
      </c>
      <c r="B72" s="30">
        <v>1.25</v>
      </c>
      <c r="C72" s="30">
        <v>32.28</v>
      </c>
    </row>
    <row r="73" spans="1:3">
      <c r="A73" s="30">
        <v>2022</v>
      </c>
      <c r="B73" s="30">
        <v>1.26</v>
      </c>
      <c r="C73" s="30">
        <v>32.36</v>
      </c>
    </row>
    <row r="74" spans="1:3">
      <c r="A74" s="30">
        <v>2023</v>
      </c>
      <c r="B74" s="30">
        <v>1.21</v>
      </c>
      <c r="C74" s="30">
        <v>32.35</v>
      </c>
    </row>
    <row r="75" spans="1:3">
      <c r="A75" s="30">
        <v>2024</v>
      </c>
      <c r="B75" s="30">
        <v>1.19</v>
      </c>
      <c r="C75" s="30">
        <v>32.56</v>
      </c>
    </row>
    <row r="76" spans="1:3">
      <c r="A76" s="30">
        <v>2025</v>
      </c>
      <c r="B76" s="30">
        <v>1.1499999999999999</v>
      </c>
      <c r="C76" s="30">
        <v>32.770000000000003</v>
      </c>
    </row>
    <row r="77" spans="1:3">
      <c r="A77" s="30" t="s">
        <v>161</v>
      </c>
      <c r="B77" s="30"/>
      <c r="C77" s="30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zoomScaleNormal="100" workbookViewId="0">
      <selection activeCell="H11" sqref="H11:I12"/>
    </sheetView>
  </sheetViews>
  <sheetFormatPr defaultRowHeight="14.4"/>
  <cols>
    <col min="1" max="1" width="7.109375" style="158" customWidth="1"/>
    <col min="2" max="4" width="9.109375" style="158" customWidth="1"/>
    <col min="5" max="5" width="7.109375" style="158" customWidth="1"/>
    <col min="6" max="9" width="8.5546875" style="158" customWidth="1"/>
    <col min="10" max="10" width="10.88671875" style="158" customWidth="1"/>
    <col min="11" max="11" width="8.88671875" style="158" customWidth="1"/>
  </cols>
  <sheetData>
    <row r="2" spans="1:13">
      <c r="A2" s="236" t="s">
        <v>162</v>
      </c>
      <c r="B2" s="238" t="s">
        <v>163</v>
      </c>
      <c r="C2" s="238"/>
      <c r="D2" s="238"/>
      <c r="E2" s="181"/>
      <c r="F2" s="238" t="s">
        <v>164</v>
      </c>
      <c r="G2" s="238"/>
      <c r="H2" s="238"/>
      <c r="I2" s="238"/>
      <c r="J2" s="239" t="s">
        <v>165</v>
      </c>
      <c r="K2" s="155"/>
    </row>
    <row r="3" spans="1:13" ht="48">
      <c r="A3" s="237"/>
      <c r="B3" s="191" t="s">
        <v>73</v>
      </c>
      <c r="C3" s="191" t="s">
        <v>166</v>
      </c>
      <c r="D3" s="191" t="s">
        <v>82</v>
      </c>
      <c r="E3" s="183"/>
      <c r="F3" s="182" t="s">
        <v>167</v>
      </c>
      <c r="G3" s="182" t="s">
        <v>75</v>
      </c>
      <c r="H3" s="182" t="s">
        <v>76</v>
      </c>
      <c r="I3" s="182" t="s">
        <v>168</v>
      </c>
      <c r="J3" s="240"/>
      <c r="K3" s="155"/>
      <c r="M3" s="56" t="s">
        <v>194</v>
      </c>
    </row>
    <row r="4" spans="1:13">
      <c r="A4" s="184">
        <v>1951</v>
      </c>
      <c r="B4" s="185">
        <v>45818</v>
      </c>
      <c r="C4" s="185">
        <v>128040</v>
      </c>
      <c r="D4" s="185">
        <v>173858</v>
      </c>
      <c r="E4" s="185"/>
      <c r="F4" s="185">
        <v>781667</v>
      </c>
      <c r="G4" s="185">
        <v>106842</v>
      </c>
      <c r="H4" s="185">
        <v>45902</v>
      </c>
      <c r="I4" s="185">
        <v>10141</v>
      </c>
      <c r="J4" s="186">
        <v>1118410</v>
      </c>
      <c r="K4" s="156"/>
    </row>
    <row r="5" spans="1:13">
      <c r="A5" s="184">
        <v>1961</v>
      </c>
      <c r="B5" s="185">
        <v>30024</v>
      </c>
      <c r="C5" s="185">
        <v>123784</v>
      </c>
      <c r="D5" s="185">
        <v>153808</v>
      </c>
      <c r="E5" s="185"/>
      <c r="F5" s="185">
        <v>733698</v>
      </c>
      <c r="G5" s="185">
        <v>161093</v>
      </c>
      <c r="H5" s="185">
        <v>55350</v>
      </c>
      <c r="I5" s="185">
        <v>12374</v>
      </c>
      <c r="J5" s="186">
        <v>1116323</v>
      </c>
      <c r="K5" s="156"/>
      <c r="M5" s="157"/>
    </row>
    <row r="6" spans="1:13">
      <c r="A6" s="184">
        <v>1971</v>
      </c>
      <c r="B6" s="187">
        <v>14903</v>
      </c>
      <c r="C6" s="187">
        <v>222721</v>
      </c>
      <c r="D6" s="187">
        <v>237624</v>
      </c>
      <c r="E6" s="187"/>
      <c r="F6" s="187">
        <v>556749</v>
      </c>
      <c r="G6" s="187">
        <v>222417</v>
      </c>
      <c r="H6" s="187">
        <v>81812</v>
      </c>
      <c r="I6" s="187">
        <v>17466</v>
      </c>
      <c r="J6" s="188">
        <v>1116068</v>
      </c>
      <c r="K6" s="156"/>
    </row>
    <row r="7" spans="1:13">
      <c r="A7" s="184">
        <v>1981</v>
      </c>
      <c r="B7" s="187">
        <v>8139</v>
      </c>
      <c r="C7" s="187">
        <v>170441</v>
      </c>
      <c r="D7" s="187">
        <v>178580</v>
      </c>
      <c r="E7" s="187"/>
      <c r="F7" s="187">
        <v>486582</v>
      </c>
      <c r="G7" s="187">
        <v>332233</v>
      </c>
      <c r="H7" s="187">
        <v>140561</v>
      </c>
      <c r="I7" s="187">
        <v>28978</v>
      </c>
      <c r="J7" s="188">
        <v>1166934</v>
      </c>
      <c r="K7" s="156"/>
    </row>
    <row r="8" spans="1:13">
      <c r="A8" s="184">
        <v>1991</v>
      </c>
      <c r="B8" s="188">
        <v>5343</v>
      </c>
      <c r="C8" s="188">
        <v>96390</v>
      </c>
      <c r="D8" s="188">
        <v>101733</v>
      </c>
      <c r="E8" s="188"/>
      <c r="F8" s="188">
        <v>378345</v>
      </c>
      <c r="G8" s="188">
        <v>394580</v>
      </c>
      <c r="H8" s="188">
        <v>230952</v>
      </c>
      <c r="I8" s="188">
        <v>41085</v>
      </c>
      <c r="J8" s="188">
        <v>1146695</v>
      </c>
      <c r="K8" s="156"/>
    </row>
    <row r="9" spans="1:13">
      <c r="A9" s="184">
        <v>2001</v>
      </c>
      <c r="B9" s="188">
        <v>3578</v>
      </c>
      <c r="C9" s="188">
        <v>74099</v>
      </c>
      <c r="D9" s="188">
        <v>77677</v>
      </c>
      <c r="E9" s="188"/>
      <c r="F9" s="188">
        <v>289541</v>
      </c>
      <c r="G9" s="188">
        <v>358483</v>
      </c>
      <c r="H9" s="188">
        <v>320803</v>
      </c>
      <c r="I9" s="188">
        <v>81922</v>
      </c>
      <c r="J9" s="188">
        <v>1128426</v>
      </c>
      <c r="K9" s="156"/>
    </row>
    <row r="10" spans="1:13">
      <c r="A10" s="184">
        <v>2011</v>
      </c>
      <c r="B10" s="188">
        <v>3229</v>
      </c>
      <c r="C10" s="188">
        <v>67106</v>
      </c>
      <c r="D10" s="188">
        <v>70335</v>
      </c>
      <c r="E10" s="188"/>
      <c r="F10" s="188">
        <v>226692</v>
      </c>
      <c r="G10" s="188">
        <v>347160</v>
      </c>
      <c r="H10" s="188">
        <v>382154</v>
      </c>
      <c r="I10" s="188">
        <v>130489</v>
      </c>
      <c r="J10" s="188">
        <v>1156830</v>
      </c>
      <c r="K10" s="156"/>
    </row>
    <row r="11" spans="1:13">
      <c r="A11" s="184">
        <v>2021</v>
      </c>
      <c r="B11" s="187">
        <v>2295</v>
      </c>
      <c r="C11" s="187">
        <v>29420</v>
      </c>
      <c r="D11" s="187">
        <v>31715</v>
      </c>
      <c r="E11" s="187"/>
      <c r="F11" s="187">
        <v>151844</v>
      </c>
      <c r="G11" s="187">
        <v>314058</v>
      </c>
      <c r="H11" s="130">
        <v>448944</v>
      </c>
      <c r="I11" s="130">
        <v>172845</v>
      </c>
      <c r="J11" s="187">
        <v>1119406</v>
      </c>
      <c r="K11" s="156"/>
    </row>
    <row r="12" spans="1:13">
      <c r="A12" s="189">
        <v>2024</v>
      </c>
      <c r="B12" s="190">
        <v>2280</v>
      </c>
      <c r="C12" s="190">
        <v>27700</v>
      </c>
      <c r="D12" s="190">
        <v>29980</v>
      </c>
      <c r="E12" s="190"/>
      <c r="F12" s="190">
        <v>131637</v>
      </c>
      <c r="G12" s="190">
        <v>304739</v>
      </c>
      <c r="H12" s="222">
        <v>466627</v>
      </c>
      <c r="I12" s="222">
        <v>189937</v>
      </c>
      <c r="J12" s="190">
        <v>1122920</v>
      </c>
      <c r="K12" s="156"/>
    </row>
    <row r="16" spans="1:13">
      <c r="M16" s="17" t="s">
        <v>169</v>
      </c>
    </row>
    <row r="17" spans="1:13">
      <c r="M17" s="17" t="s">
        <v>193</v>
      </c>
    </row>
    <row r="18" spans="1:13">
      <c r="M18" s="194"/>
    </row>
    <row r="19" spans="1:13" ht="48">
      <c r="A19" s="20"/>
      <c r="B19" s="192" t="s">
        <v>73</v>
      </c>
      <c r="C19" s="192" t="s">
        <v>170</v>
      </c>
      <c r="D19" s="192" t="s">
        <v>75</v>
      </c>
      <c r="E19" s="192" t="s">
        <v>76</v>
      </c>
      <c r="F19" s="192" t="s">
        <v>77</v>
      </c>
    </row>
    <row r="20" spans="1:13">
      <c r="A20" s="184">
        <v>1951</v>
      </c>
      <c r="B20" s="20">
        <f>B4*100/$J4</f>
        <v>4.0967087204155899</v>
      </c>
      <c r="C20" s="193">
        <f>(C4+F4)*100/$J4</f>
        <v>81.339312059083881</v>
      </c>
      <c r="D20" s="20">
        <f>G4*100/$J4</f>
        <v>9.5530261710821609</v>
      </c>
      <c r="E20" s="20">
        <f>H4*100/$J4</f>
        <v>4.1042193828739011</v>
      </c>
      <c r="F20" s="20">
        <f>I4*100/$J4</f>
        <v>0.90673366654446941</v>
      </c>
      <c r="G20" s="159"/>
    </row>
    <row r="21" spans="1:13">
      <c r="A21" s="184">
        <v>1961</v>
      </c>
      <c r="B21" s="20">
        <f t="shared" ref="B21:B28" si="0">B5*100/$J5</f>
        <v>2.6895441552310575</v>
      </c>
      <c r="C21" s="193">
        <f t="shared" ref="C21:C28" si="1">(C5+F5)*100/$J5</f>
        <v>76.813072918859504</v>
      </c>
      <c r="D21" s="20">
        <f t="shared" ref="D21:F28" si="2">G5*100/$J5</f>
        <v>14.430680009280469</v>
      </c>
      <c r="E21" s="20">
        <f t="shared" si="2"/>
        <v>4.9582423725032987</v>
      </c>
      <c r="F21" s="20">
        <f>I5*100/$J5</f>
        <v>1.1084605441256696</v>
      </c>
      <c r="G21" s="159"/>
    </row>
    <row r="22" spans="1:13">
      <c r="A22" s="184">
        <v>1971</v>
      </c>
      <c r="B22" s="20">
        <f t="shared" si="0"/>
        <v>1.3353129020812351</v>
      </c>
      <c r="C22" s="193">
        <f t="shared" si="1"/>
        <v>69.840726550711963</v>
      </c>
      <c r="D22" s="20">
        <f t="shared" si="2"/>
        <v>19.92862442073422</v>
      </c>
      <c r="E22" s="20">
        <f t="shared" si="2"/>
        <v>7.3303777189203529</v>
      </c>
      <c r="F22" s="20">
        <f t="shared" si="2"/>
        <v>1.564958407552228</v>
      </c>
      <c r="G22" s="159"/>
    </row>
    <row r="23" spans="1:13">
      <c r="A23" s="184">
        <v>1981</v>
      </c>
      <c r="B23" s="20">
        <f t="shared" si="0"/>
        <v>0.69746875144609721</v>
      </c>
      <c r="C23" s="193">
        <f t="shared" si="1"/>
        <v>56.303355631081104</v>
      </c>
      <c r="D23" s="20">
        <f t="shared" si="2"/>
        <v>28.470590453273278</v>
      </c>
      <c r="E23" s="20">
        <f t="shared" si="2"/>
        <v>12.045325613959315</v>
      </c>
      <c r="F23" s="20">
        <f t="shared" si="2"/>
        <v>2.4832595502402022</v>
      </c>
      <c r="G23" s="159"/>
    </row>
    <row r="24" spans="1:13">
      <c r="A24" s="184">
        <v>1991</v>
      </c>
      <c r="B24" s="20">
        <f t="shared" si="0"/>
        <v>0.46594778908079304</v>
      </c>
      <c r="C24" s="193">
        <f t="shared" si="1"/>
        <v>41.400285167372317</v>
      </c>
      <c r="D24" s="20">
        <f t="shared" si="2"/>
        <v>34.410196259685442</v>
      </c>
      <c r="E24" s="20">
        <f t="shared" si="2"/>
        <v>20.140665128913966</v>
      </c>
      <c r="F24" s="20">
        <f t="shared" si="2"/>
        <v>3.5829056549474796</v>
      </c>
      <c r="G24" s="159"/>
    </row>
    <row r="25" spans="1:13">
      <c r="A25" s="184">
        <v>2001</v>
      </c>
      <c r="B25" s="20">
        <f t="shared" si="0"/>
        <v>0.3170788337028746</v>
      </c>
      <c r="C25" s="193">
        <f t="shared" si="1"/>
        <v>32.225418414676724</v>
      </c>
      <c r="D25" s="20">
        <f t="shared" si="2"/>
        <v>31.768410157156961</v>
      </c>
      <c r="E25" s="20">
        <f t="shared" si="2"/>
        <v>28.429245692672804</v>
      </c>
      <c r="F25" s="20">
        <f t="shared" si="2"/>
        <v>7.2598469017906355</v>
      </c>
      <c r="G25" s="159"/>
    </row>
    <row r="26" spans="1:13">
      <c r="A26" s="184">
        <v>2011</v>
      </c>
      <c r="B26" s="20">
        <f t="shared" si="0"/>
        <v>0.27912484980507074</v>
      </c>
      <c r="C26" s="193">
        <f t="shared" si="1"/>
        <v>25.396817164146849</v>
      </c>
      <c r="D26" s="20">
        <f t="shared" si="2"/>
        <v>30.009595186846813</v>
      </c>
      <c r="E26" s="20">
        <f t="shared" si="2"/>
        <v>33.034585894210906</v>
      </c>
      <c r="F26" s="20">
        <f t="shared" si="2"/>
        <v>11.279876904990362</v>
      </c>
      <c r="G26" s="159"/>
    </row>
    <row r="27" spans="1:13">
      <c r="A27" s="184">
        <v>2021</v>
      </c>
      <c r="B27" s="20">
        <f t="shared" si="0"/>
        <v>0.20501944781428721</v>
      </c>
      <c r="C27" s="193">
        <f t="shared" si="1"/>
        <v>16.19287372052678</v>
      </c>
      <c r="D27" s="20">
        <f t="shared" si="2"/>
        <v>28.055772436452905</v>
      </c>
      <c r="E27" s="20">
        <f t="shared" si="2"/>
        <v>40.105555982369218</v>
      </c>
      <c r="F27" s="20">
        <f t="shared" si="2"/>
        <v>15.440778412836808</v>
      </c>
      <c r="G27" s="159"/>
    </row>
    <row r="28" spans="1:13">
      <c r="A28" s="184">
        <v>2024</v>
      </c>
      <c r="B28" s="20">
        <f t="shared" si="0"/>
        <v>0.20304206889181775</v>
      </c>
      <c r="C28" s="193">
        <f t="shared" si="1"/>
        <v>14.189523741673494</v>
      </c>
      <c r="D28" s="20">
        <f t="shared" si="2"/>
        <v>27.138086417554234</v>
      </c>
      <c r="E28" s="20">
        <f t="shared" si="2"/>
        <v>41.554785737185199</v>
      </c>
      <c r="F28" s="20">
        <f t="shared" si="2"/>
        <v>16.914562034695258</v>
      </c>
      <c r="G28" s="159"/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topLeftCell="F1" zoomScaleNormal="100" workbookViewId="0">
      <selection activeCell="K6" sqref="K6"/>
    </sheetView>
  </sheetViews>
  <sheetFormatPr defaultRowHeight="14.4"/>
  <cols>
    <col min="1" max="1" width="14.88671875" customWidth="1"/>
    <col min="3" max="3" width="9.109375" customWidth="1"/>
    <col min="4" max="4" width="8.88671875" customWidth="1"/>
    <col min="5" max="5" width="9.88671875" customWidth="1"/>
    <col min="6" max="6" width="10.1093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60"/>
      <c r="B3" s="18"/>
      <c r="C3" s="18"/>
      <c r="D3" s="18"/>
      <c r="E3" s="18"/>
      <c r="F3" s="18"/>
      <c r="G3" s="18"/>
      <c r="H3" s="18"/>
      <c r="I3" s="18"/>
    </row>
    <row r="4" spans="1:11" ht="45.9" customHeight="1">
      <c r="A4" s="73"/>
      <c r="B4" s="195" t="s">
        <v>171</v>
      </c>
      <c r="C4" s="195"/>
      <c r="D4" s="195"/>
      <c r="E4" s="196"/>
      <c r="F4" s="241" t="s">
        <v>172</v>
      </c>
      <c r="G4" s="241"/>
      <c r="H4" s="241"/>
      <c r="I4" s="161"/>
    </row>
    <row r="5" spans="1:11" ht="34.200000000000003">
      <c r="A5" s="197" t="s">
        <v>173</v>
      </c>
      <c r="B5" s="198" t="s">
        <v>174</v>
      </c>
      <c r="C5" s="198" t="s">
        <v>175</v>
      </c>
      <c r="D5" s="198" t="s">
        <v>176</v>
      </c>
      <c r="E5" s="198"/>
      <c r="F5" s="198" t="s">
        <v>177</v>
      </c>
      <c r="G5" s="198" t="s">
        <v>178</v>
      </c>
      <c r="H5" s="198" t="s">
        <v>175</v>
      </c>
      <c r="I5" s="162"/>
    </row>
    <row r="6" spans="1:11">
      <c r="A6" s="73">
        <v>1961</v>
      </c>
      <c r="B6" s="164">
        <v>101.68300000000001</v>
      </c>
      <c r="C6" s="164">
        <v>68.12</v>
      </c>
      <c r="D6" s="164">
        <v>68.12</v>
      </c>
      <c r="E6" s="165"/>
      <c r="F6" s="166">
        <v>474.91</v>
      </c>
      <c r="G6" s="167">
        <v>616.02</v>
      </c>
      <c r="H6" s="167">
        <v>460.54</v>
      </c>
      <c r="I6" s="168"/>
      <c r="K6" s="10" t="s">
        <v>195</v>
      </c>
    </row>
    <row r="7" spans="1:11">
      <c r="A7" s="73">
        <v>1970</v>
      </c>
      <c r="B7" s="164">
        <v>81.281999999999996</v>
      </c>
      <c r="C7" s="164">
        <v>56.209000000000003</v>
      </c>
      <c r="D7" s="164">
        <v>67.971999999999994</v>
      </c>
      <c r="E7" s="169"/>
      <c r="F7" s="166">
        <v>308.93</v>
      </c>
      <c r="G7" s="167">
        <v>564.21</v>
      </c>
      <c r="H7" s="167">
        <v>409.73</v>
      </c>
      <c r="I7" s="168"/>
    </row>
    <row r="8" spans="1:11">
      <c r="A8" s="73">
        <v>1982</v>
      </c>
      <c r="B8" s="164">
        <v>67.442999999999998</v>
      </c>
      <c r="C8" s="164">
        <v>51.1</v>
      </c>
      <c r="D8" s="164">
        <v>48.530999999999999</v>
      </c>
      <c r="E8" s="169"/>
      <c r="F8" s="166">
        <v>272.93</v>
      </c>
      <c r="G8" s="167">
        <v>513.19000000000005</v>
      </c>
      <c r="H8" s="167">
        <v>374.16</v>
      </c>
      <c r="I8" s="168"/>
    </row>
    <row r="9" spans="1:11">
      <c r="A9" s="73">
        <v>1990</v>
      </c>
      <c r="B9" s="164">
        <v>57.847999999999999</v>
      </c>
      <c r="C9" s="164">
        <v>46.015999999999998</v>
      </c>
      <c r="D9" s="164">
        <v>31.742000000000001</v>
      </c>
      <c r="E9" s="169"/>
      <c r="F9" s="166">
        <v>256.85000000000002</v>
      </c>
      <c r="G9" s="167">
        <v>490.32</v>
      </c>
      <c r="H9" s="167">
        <v>333.19</v>
      </c>
      <c r="I9" s="168"/>
    </row>
    <row r="10" spans="1:11">
      <c r="A10" s="73">
        <v>2000</v>
      </c>
      <c r="B10" s="168">
        <v>34.963000000000001</v>
      </c>
      <c r="C10" s="164">
        <v>24.449000000000002</v>
      </c>
      <c r="D10" s="164">
        <v>14.705</v>
      </c>
      <c r="E10" s="169"/>
      <c r="F10" s="166">
        <v>238.12</v>
      </c>
      <c r="G10" s="167">
        <v>418</v>
      </c>
      <c r="H10" s="167">
        <v>259.94</v>
      </c>
      <c r="I10" s="168"/>
    </row>
    <row r="11" spans="1:11">
      <c r="A11" s="73">
        <v>2010</v>
      </c>
      <c r="B11" s="168">
        <v>22.315999999999999</v>
      </c>
      <c r="C11" s="168">
        <v>20.931000000000001</v>
      </c>
      <c r="D11" s="168">
        <v>3.343</v>
      </c>
      <c r="E11" s="170"/>
      <c r="F11" s="166">
        <v>218.44</v>
      </c>
      <c r="G11" s="167">
        <v>276.27999999999997</v>
      </c>
      <c r="H11" s="167">
        <v>246.08</v>
      </c>
      <c r="I11" s="168"/>
    </row>
    <row r="12" spans="1:11">
      <c r="A12" s="199">
        <v>2020</v>
      </c>
      <c r="B12" s="200">
        <v>16.399999999999999</v>
      </c>
      <c r="C12" s="200">
        <v>14.105</v>
      </c>
      <c r="D12" s="201">
        <v>4.6769999999999996</v>
      </c>
      <c r="E12" s="202"/>
      <c r="F12" s="203">
        <v>224.76</v>
      </c>
      <c r="G12" s="204">
        <v>295.18</v>
      </c>
      <c r="H12" s="204">
        <v>228.57</v>
      </c>
      <c r="I12" s="168"/>
    </row>
    <row r="13" spans="1:11">
      <c r="I13" s="168"/>
    </row>
    <row r="14" spans="1:11">
      <c r="I14" s="168"/>
    </row>
    <row r="15" spans="1:11" ht="34.200000000000003">
      <c r="A15" s="208" t="s">
        <v>173</v>
      </c>
      <c r="B15" s="208" t="s">
        <v>179</v>
      </c>
      <c r="C15" s="208" t="s">
        <v>175</v>
      </c>
      <c r="D15" s="208" t="s">
        <v>176</v>
      </c>
      <c r="E15" s="208" t="s">
        <v>173</v>
      </c>
      <c r="F15" s="208" t="s">
        <v>180</v>
      </c>
      <c r="G15" s="209"/>
      <c r="H15" s="208" t="s">
        <v>181</v>
      </c>
      <c r="I15" s="210" t="s">
        <v>182</v>
      </c>
    </row>
    <row r="16" spans="1:11">
      <c r="A16" s="163">
        <v>1961</v>
      </c>
      <c r="B16" s="171">
        <v>101.68300000000001</v>
      </c>
      <c r="C16" s="171">
        <v>68.12</v>
      </c>
      <c r="D16" s="171">
        <v>68.12</v>
      </c>
      <c r="E16" s="163">
        <v>1961</v>
      </c>
      <c r="F16" s="171">
        <f>+F6</f>
        <v>474.91</v>
      </c>
      <c r="G16" s="171">
        <f>+G6</f>
        <v>616.02</v>
      </c>
      <c r="H16" s="172">
        <f>+G16-F16</f>
        <v>141.10999999999996</v>
      </c>
      <c r="I16" s="171">
        <f t="shared" ref="I16:I22" si="0">+H6</f>
        <v>460.54</v>
      </c>
    </row>
    <row r="17" spans="1:11">
      <c r="A17" s="163">
        <v>1970</v>
      </c>
      <c r="B17" s="171">
        <v>81.281999999999996</v>
      </c>
      <c r="C17" s="171">
        <v>56.209000000000003</v>
      </c>
      <c r="D17" s="171">
        <v>67.971999999999994</v>
      </c>
      <c r="E17" s="163">
        <v>1970</v>
      </c>
      <c r="F17" s="171">
        <f t="shared" ref="F17:G22" si="1">+F7</f>
        <v>308.93</v>
      </c>
      <c r="G17" s="171">
        <f t="shared" si="1"/>
        <v>564.21</v>
      </c>
      <c r="H17" s="172">
        <f t="shared" ref="H17:H22" si="2">+G17-F17</f>
        <v>255.28000000000003</v>
      </c>
      <c r="I17" s="171">
        <f t="shared" si="0"/>
        <v>409.73</v>
      </c>
    </row>
    <row r="18" spans="1:11">
      <c r="A18" s="163">
        <v>1982</v>
      </c>
      <c r="B18" s="171">
        <v>67.442999999999998</v>
      </c>
      <c r="C18" s="171">
        <v>51.1</v>
      </c>
      <c r="D18" s="171">
        <v>48.530999999999999</v>
      </c>
      <c r="E18" s="163">
        <v>1982</v>
      </c>
      <c r="F18" s="171">
        <f t="shared" si="1"/>
        <v>272.93</v>
      </c>
      <c r="G18" s="171">
        <f t="shared" si="1"/>
        <v>513.19000000000005</v>
      </c>
      <c r="H18" s="172">
        <f t="shared" si="2"/>
        <v>240.26000000000005</v>
      </c>
      <c r="I18" s="171">
        <f t="shared" si="0"/>
        <v>374.16</v>
      </c>
    </row>
    <row r="19" spans="1:11">
      <c r="A19" s="163">
        <v>1990</v>
      </c>
      <c r="B19" s="171">
        <v>57.847999999999999</v>
      </c>
      <c r="C19" s="171">
        <v>46.015999999999998</v>
      </c>
      <c r="D19" s="171">
        <v>31.742000000000001</v>
      </c>
      <c r="E19" s="163">
        <v>1990</v>
      </c>
      <c r="F19" s="171">
        <f t="shared" si="1"/>
        <v>256.85000000000002</v>
      </c>
      <c r="G19" s="171">
        <f t="shared" si="1"/>
        <v>490.32</v>
      </c>
      <c r="H19" s="172">
        <f t="shared" si="2"/>
        <v>233.46999999999997</v>
      </c>
      <c r="I19" s="171">
        <f t="shared" si="0"/>
        <v>333.19</v>
      </c>
    </row>
    <row r="20" spans="1:11">
      <c r="A20" s="163">
        <v>2000</v>
      </c>
      <c r="B20" s="171">
        <v>34.963000000000001</v>
      </c>
      <c r="C20" s="171">
        <v>24.449000000000002</v>
      </c>
      <c r="D20" s="171">
        <v>14.705</v>
      </c>
      <c r="E20" s="163">
        <v>2000</v>
      </c>
      <c r="F20" s="171">
        <f t="shared" si="1"/>
        <v>238.12</v>
      </c>
      <c r="G20" s="171">
        <f t="shared" si="1"/>
        <v>418</v>
      </c>
      <c r="H20" s="172">
        <f t="shared" si="2"/>
        <v>179.88</v>
      </c>
      <c r="I20" s="171">
        <f t="shared" si="0"/>
        <v>259.94</v>
      </c>
    </row>
    <row r="21" spans="1:11">
      <c r="A21" s="163">
        <v>2010</v>
      </c>
      <c r="B21" s="171">
        <v>22.315999999999999</v>
      </c>
      <c r="C21" s="171">
        <v>20.931000000000001</v>
      </c>
      <c r="D21" s="171">
        <v>3.343</v>
      </c>
      <c r="E21" s="163">
        <v>2010</v>
      </c>
      <c r="F21" s="171">
        <f t="shared" si="1"/>
        <v>218.44</v>
      </c>
      <c r="G21" s="171">
        <f t="shared" si="1"/>
        <v>276.27999999999997</v>
      </c>
      <c r="H21" s="172">
        <f t="shared" si="2"/>
        <v>57.839999999999975</v>
      </c>
      <c r="I21" s="171">
        <f t="shared" si="0"/>
        <v>246.08</v>
      </c>
    </row>
    <row r="22" spans="1:11">
      <c r="A22" s="205">
        <v>2020</v>
      </c>
      <c r="B22" s="206">
        <v>16.399999999999999</v>
      </c>
      <c r="C22" s="206">
        <v>14.105</v>
      </c>
      <c r="D22" s="206">
        <v>4.6769999999999996</v>
      </c>
      <c r="E22" s="205">
        <v>2020</v>
      </c>
      <c r="F22" s="206">
        <f t="shared" si="1"/>
        <v>224.76</v>
      </c>
      <c r="G22" s="206">
        <f t="shared" si="1"/>
        <v>295.18</v>
      </c>
      <c r="H22" s="207">
        <f t="shared" si="2"/>
        <v>70.420000000000016</v>
      </c>
      <c r="I22" s="206">
        <f t="shared" si="0"/>
        <v>228.57</v>
      </c>
    </row>
    <row r="23" spans="1:11">
      <c r="I23" s="168"/>
    </row>
    <row r="24" spans="1:11">
      <c r="I24" s="168"/>
    </row>
    <row r="25" spans="1:11">
      <c r="I25" s="168"/>
      <c r="K25" s="17" t="s">
        <v>183</v>
      </c>
    </row>
    <row r="26" spans="1:11">
      <c r="I26" s="168"/>
      <c r="K26" s="17" t="s">
        <v>184</v>
      </c>
    </row>
    <row r="27" spans="1:11">
      <c r="I27" s="168"/>
      <c r="K27" s="17" t="s">
        <v>185</v>
      </c>
    </row>
  </sheetData>
  <mergeCells count="1">
    <mergeCell ref="F4:H4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Q15" sqref="Q15"/>
    </sheetView>
  </sheetViews>
  <sheetFormatPr defaultRowHeight="14.4"/>
  <sheetData>
    <row r="2" spans="1:8">
      <c r="B2" t="s">
        <v>196</v>
      </c>
      <c r="H2" s="56" t="s">
        <v>240</v>
      </c>
    </row>
    <row r="3" spans="1:8">
      <c r="A3" s="174"/>
      <c r="B3" s="174" t="s">
        <v>80</v>
      </c>
      <c r="C3" s="174" t="s">
        <v>81</v>
      </c>
      <c r="D3" s="174" t="s">
        <v>82</v>
      </c>
    </row>
    <row r="4" spans="1:8">
      <c r="A4" s="215">
        <v>1977</v>
      </c>
      <c r="B4" s="216">
        <v>79</v>
      </c>
      <c r="C4" s="216">
        <v>34.4</v>
      </c>
      <c r="D4" s="216">
        <v>55.9</v>
      </c>
    </row>
    <row r="5" spans="1:8">
      <c r="A5" s="215">
        <v>1978</v>
      </c>
      <c r="B5" s="216">
        <v>76.2</v>
      </c>
      <c r="C5" s="216">
        <v>35.299999999999997</v>
      </c>
      <c r="D5" s="216">
        <v>55.2</v>
      </c>
    </row>
    <row r="6" spans="1:8">
      <c r="A6" s="215">
        <v>1979</v>
      </c>
      <c r="B6" s="216">
        <v>76</v>
      </c>
      <c r="C6" s="216">
        <v>35.700000000000003</v>
      </c>
      <c r="D6" s="216">
        <v>55.4</v>
      </c>
    </row>
    <row r="7" spans="1:8">
      <c r="A7" s="215">
        <v>1980</v>
      </c>
      <c r="B7" s="216">
        <v>75.400000000000006</v>
      </c>
      <c r="C7" s="216">
        <v>36.9</v>
      </c>
      <c r="D7" s="216">
        <v>55.8</v>
      </c>
    </row>
    <row r="8" spans="1:8">
      <c r="A8" s="217">
        <v>1981</v>
      </c>
      <c r="B8" s="216">
        <v>74.5</v>
      </c>
      <c r="C8" s="216">
        <v>37.700000000000003</v>
      </c>
      <c r="D8" s="216">
        <v>55.8</v>
      </c>
    </row>
    <row r="9" spans="1:8">
      <c r="A9" s="215">
        <v>1982</v>
      </c>
      <c r="B9" s="216">
        <v>73.099999999999994</v>
      </c>
      <c r="C9" s="216">
        <v>36.9</v>
      </c>
      <c r="D9" s="216">
        <v>54.8</v>
      </c>
    </row>
    <row r="10" spans="1:8">
      <c r="A10" s="215">
        <v>1983</v>
      </c>
      <c r="B10" s="216">
        <v>71.8</v>
      </c>
      <c r="C10" s="216">
        <v>36.6</v>
      </c>
      <c r="D10" s="216">
        <v>53.9</v>
      </c>
    </row>
    <row r="11" spans="1:8">
      <c r="A11" s="215">
        <v>1984</v>
      </c>
      <c r="B11" s="216">
        <v>70.400000000000006</v>
      </c>
      <c r="C11" s="216">
        <v>36.5</v>
      </c>
      <c r="D11" s="216">
        <v>53.3</v>
      </c>
    </row>
    <row r="12" spans="1:8">
      <c r="A12" s="215">
        <v>1985</v>
      </c>
      <c r="B12" s="216">
        <v>70</v>
      </c>
      <c r="C12" s="216">
        <v>37</v>
      </c>
      <c r="D12" s="216">
        <v>53.3</v>
      </c>
    </row>
    <row r="13" spans="1:8">
      <c r="A13" s="215">
        <v>1986</v>
      </c>
      <c r="B13" s="216">
        <v>69.5</v>
      </c>
      <c r="C13" s="216">
        <v>36.9</v>
      </c>
      <c r="D13" s="216">
        <v>53</v>
      </c>
    </row>
    <row r="14" spans="1:8">
      <c r="A14" s="215">
        <v>1987</v>
      </c>
      <c r="B14" s="216">
        <v>70.2</v>
      </c>
      <c r="C14" s="216">
        <v>37.1</v>
      </c>
      <c r="D14" s="216">
        <v>53.5</v>
      </c>
    </row>
    <row r="15" spans="1:8">
      <c r="A15" s="215">
        <v>1988</v>
      </c>
      <c r="B15" s="216">
        <v>69.900000000000006</v>
      </c>
      <c r="C15" s="216">
        <v>38.200000000000003</v>
      </c>
      <c r="D15" s="216">
        <v>54.1</v>
      </c>
    </row>
    <row r="16" spans="1:8">
      <c r="A16" s="215">
        <v>1989</v>
      </c>
      <c r="B16" s="216">
        <v>70.400000000000006</v>
      </c>
      <c r="C16" s="216">
        <v>39.9</v>
      </c>
      <c r="D16" s="216">
        <v>55.1</v>
      </c>
    </row>
    <row r="17" spans="1:24">
      <c r="A17" s="215">
        <v>1990</v>
      </c>
      <c r="B17" s="216">
        <v>70.7</v>
      </c>
      <c r="C17" s="216">
        <v>40.9</v>
      </c>
      <c r="D17" s="216">
        <v>55.7</v>
      </c>
    </row>
    <row r="18" spans="1:24">
      <c r="A18" s="217">
        <v>1991</v>
      </c>
      <c r="B18" s="216">
        <v>69.900000000000006</v>
      </c>
      <c r="C18" s="216">
        <v>42.5</v>
      </c>
      <c r="D18" s="216">
        <v>56.1</v>
      </c>
    </row>
    <row r="19" spans="1:24">
      <c r="A19" s="215" t="s">
        <v>197</v>
      </c>
      <c r="B19" s="216">
        <v>69.2</v>
      </c>
      <c r="C19" s="216">
        <v>42</v>
      </c>
      <c r="D19" s="216">
        <v>55.5</v>
      </c>
    </row>
    <row r="20" spans="1:24">
      <c r="A20" s="218">
        <v>1993</v>
      </c>
      <c r="B20" s="216">
        <v>75</v>
      </c>
      <c r="C20" s="216">
        <v>38.9</v>
      </c>
      <c r="D20" s="216">
        <v>56.9</v>
      </c>
    </row>
    <row r="21" spans="1:24">
      <c r="A21" s="218">
        <v>1994</v>
      </c>
      <c r="B21" s="216">
        <v>74.3</v>
      </c>
      <c r="C21" s="216">
        <v>39.700000000000003</v>
      </c>
      <c r="D21" s="216">
        <v>57</v>
      </c>
      <c r="H21" s="212" t="s">
        <v>198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s="218">
        <v>1995</v>
      </c>
      <c r="B22" s="216">
        <v>74.2</v>
      </c>
      <c r="C22" s="216">
        <v>41.2</v>
      </c>
      <c r="D22" s="216">
        <v>57.7</v>
      </c>
      <c r="H22" s="242" t="s">
        <v>199</v>
      </c>
      <c r="I22" s="242"/>
      <c r="J22" s="242"/>
      <c r="K22" s="242"/>
      <c r="L22" s="242"/>
      <c r="M22" s="242"/>
      <c r="N22" s="242"/>
      <c r="O22" s="243"/>
      <c r="P22" s="243"/>
      <c r="Q22" s="243"/>
      <c r="R22" s="243"/>
      <c r="S22" s="243"/>
      <c r="T22" s="243"/>
      <c r="U22" s="243"/>
      <c r="V22" s="243"/>
      <c r="W22" s="243"/>
      <c r="X22" s="243"/>
    </row>
    <row r="23" spans="1:24">
      <c r="A23" s="218">
        <v>1996</v>
      </c>
      <c r="B23" s="216">
        <v>74.599999999999994</v>
      </c>
      <c r="C23" s="216">
        <v>42.9</v>
      </c>
      <c r="D23" s="216">
        <v>58.7</v>
      </c>
    </row>
    <row r="24" spans="1:24">
      <c r="A24" s="218">
        <v>1997</v>
      </c>
      <c r="B24" s="216">
        <v>74.900000000000006</v>
      </c>
      <c r="C24" s="216">
        <v>42.7</v>
      </c>
      <c r="D24" s="216">
        <v>58.8</v>
      </c>
    </row>
    <row r="25" spans="1:24">
      <c r="A25" s="218">
        <v>1998</v>
      </c>
      <c r="B25" s="216">
        <v>75.3</v>
      </c>
      <c r="C25" s="216">
        <v>44.2</v>
      </c>
      <c r="D25" s="216">
        <v>59.8</v>
      </c>
    </row>
    <row r="26" spans="1:24">
      <c r="A26" s="218">
        <v>1999</v>
      </c>
      <c r="B26" s="216">
        <v>75.400000000000006</v>
      </c>
      <c r="C26" s="216">
        <v>45.3</v>
      </c>
      <c r="D26" s="216">
        <v>60.4</v>
      </c>
    </row>
    <row r="27" spans="1:24">
      <c r="A27" s="218">
        <v>2000</v>
      </c>
      <c r="B27" s="216">
        <v>76</v>
      </c>
      <c r="C27" s="216">
        <v>47.8</v>
      </c>
      <c r="D27" s="216">
        <v>61.9</v>
      </c>
    </row>
    <row r="28" spans="1:24">
      <c r="A28" s="219">
        <v>2001</v>
      </c>
      <c r="B28" s="216">
        <v>77.5</v>
      </c>
      <c r="C28" s="216">
        <v>49.6</v>
      </c>
      <c r="D28" s="216">
        <v>63.6</v>
      </c>
    </row>
    <row r="29" spans="1:24">
      <c r="A29" s="218">
        <v>2002</v>
      </c>
      <c r="B29" s="216">
        <v>77.2</v>
      </c>
      <c r="C29" s="216">
        <v>50.3</v>
      </c>
      <c r="D29" s="216">
        <v>63.8</v>
      </c>
    </row>
    <row r="30" spans="1:24">
      <c r="A30" s="218">
        <v>2003</v>
      </c>
      <c r="B30" s="216">
        <v>74.2</v>
      </c>
      <c r="C30" s="216">
        <v>51.9</v>
      </c>
      <c r="D30" s="216">
        <v>63.1</v>
      </c>
    </row>
    <row r="31" spans="1:24">
      <c r="A31" s="218" t="s">
        <v>200</v>
      </c>
      <c r="B31" s="216">
        <v>72.3</v>
      </c>
      <c r="C31" s="216">
        <v>52.7</v>
      </c>
      <c r="D31" s="216">
        <v>62.6</v>
      </c>
    </row>
    <row r="32" spans="1:24">
      <c r="A32" s="218">
        <v>2005</v>
      </c>
      <c r="B32" s="216">
        <v>72.099999999999994</v>
      </c>
      <c r="C32" s="216">
        <v>54</v>
      </c>
      <c r="D32" s="216">
        <v>63.2</v>
      </c>
    </row>
    <row r="33" spans="1:4">
      <c r="A33" s="218">
        <v>2006</v>
      </c>
      <c r="B33" s="216">
        <v>74.599999999999994</v>
      </c>
      <c r="C33" s="216">
        <v>54.8</v>
      </c>
      <c r="D33" s="216">
        <v>64.8</v>
      </c>
    </row>
    <row r="34" spans="1:4">
      <c r="A34" s="218">
        <v>2007</v>
      </c>
      <c r="B34" s="216">
        <v>74.900000000000006</v>
      </c>
      <c r="C34" s="216">
        <v>55.7</v>
      </c>
      <c r="D34" s="216">
        <v>65.400000000000006</v>
      </c>
    </row>
    <row r="35" spans="1:4">
      <c r="A35" s="218">
        <v>2008</v>
      </c>
      <c r="B35" s="216">
        <v>74.7</v>
      </c>
      <c r="C35" s="216">
        <v>55.5</v>
      </c>
      <c r="D35" s="216">
        <v>65.2</v>
      </c>
    </row>
    <row r="36" spans="1:4">
      <c r="A36" s="218">
        <v>2009</v>
      </c>
      <c r="B36" s="216">
        <v>72.5</v>
      </c>
      <c r="C36" s="216">
        <v>54.3</v>
      </c>
      <c r="D36" s="216">
        <v>63.5</v>
      </c>
    </row>
    <row r="37" spans="1:4">
      <c r="A37" s="218">
        <v>2010</v>
      </c>
      <c r="B37" s="216">
        <v>71.5</v>
      </c>
      <c r="C37" s="216">
        <v>55.7</v>
      </c>
      <c r="D37" s="216">
        <v>63.6</v>
      </c>
    </row>
    <row r="38" spans="1:4">
      <c r="A38" s="220" t="s">
        <v>201</v>
      </c>
      <c r="B38" s="216">
        <v>71.599999999999994</v>
      </c>
      <c r="C38" s="216">
        <v>56.8</v>
      </c>
      <c r="D38" s="216">
        <v>64.2</v>
      </c>
    </row>
    <row r="39" spans="1:4">
      <c r="A39" s="221" t="s">
        <v>202</v>
      </c>
      <c r="B39" s="216">
        <v>71.099999999999994</v>
      </c>
      <c r="C39" s="216">
        <v>56.2</v>
      </c>
      <c r="D39" s="216">
        <v>63.6</v>
      </c>
    </row>
    <row r="40" spans="1:4">
      <c r="A40" s="221" t="s">
        <v>203</v>
      </c>
      <c r="B40" s="216">
        <v>70.599999999999994</v>
      </c>
      <c r="C40" s="216">
        <v>55.3</v>
      </c>
      <c r="D40" s="216">
        <v>63</v>
      </c>
    </row>
    <row r="41" spans="1:4">
      <c r="A41" s="221" t="s">
        <v>204</v>
      </c>
      <c r="B41" s="216">
        <v>70.900000000000006</v>
      </c>
      <c r="C41" s="216">
        <v>55.3</v>
      </c>
      <c r="D41" s="216">
        <v>63.1</v>
      </c>
    </row>
    <row r="42" spans="1:4">
      <c r="A42" s="221" t="s">
        <v>205</v>
      </c>
      <c r="B42" s="216">
        <v>72.2</v>
      </c>
      <c r="C42" s="216">
        <v>55</v>
      </c>
      <c r="D42" s="216">
        <v>63.7</v>
      </c>
    </row>
    <row r="43" spans="1:4">
      <c r="A43" s="221" t="s">
        <v>206</v>
      </c>
      <c r="B43" s="216">
        <v>72.299941083378911</v>
      </c>
      <c r="C43" s="216">
        <v>56.984394714124441</v>
      </c>
      <c r="D43" s="216">
        <v>64.662717755266385</v>
      </c>
    </row>
    <row r="44" spans="1:4">
      <c r="A44" s="221" t="s">
        <v>207</v>
      </c>
      <c r="B44" s="216">
        <v>73.039021734800897</v>
      </c>
      <c r="C44" s="216">
        <v>58.359274173077281</v>
      </c>
      <c r="D44" s="216">
        <v>65.721983820658096</v>
      </c>
    </row>
    <row r="45" spans="1:4">
      <c r="A45" s="221" t="s">
        <v>208</v>
      </c>
      <c r="B45" s="216">
        <v>72.875562000000002</v>
      </c>
      <c r="C45" s="216">
        <v>59.518174999999999</v>
      </c>
      <c r="D45" s="216">
        <v>66.22381</v>
      </c>
    </row>
    <row r="46" spans="1:4">
      <c r="A46" s="221" t="s">
        <v>209</v>
      </c>
      <c r="B46" s="216">
        <v>74.499305000000007</v>
      </c>
      <c r="C46" s="216">
        <v>58.586162999999999</v>
      </c>
      <c r="D46" s="216">
        <v>66.588898999999998</v>
      </c>
    </row>
    <row r="47" spans="1:4">
      <c r="A47" s="221" t="s">
        <v>210</v>
      </c>
      <c r="B47" s="216">
        <v>74.474283999999997</v>
      </c>
      <c r="C47" s="216">
        <v>58.490299</v>
      </c>
      <c r="D47" s="216">
        <v>66.528092000000001</v>
      </c>
    </row>
    <row r="48" spans="1:4">
      <c r="A48" s="221" t="s">
        <v>211</v>
      </c>
      <c r="B48" s="216">
        <v>74.413957999999994</v>
      </c>
      <c r="C48" s="216">
        <v>60.212068000000002</v>
      </c>
      <c r="D48" s="216">
        <v>67.362666000000004</v>
      </c>
    </row>
    <row r="49" spans="1:4">
      <c r="A49" s="221" t="s">
        <v>212</v>
      </c>
      <c r="B49" s="216">
        <v>74.980328</v>
      </c>
      <c r="C49" s="216">
        <v>61.888219999999997</v>
      </c>
      <c r="D49" s="216">
        <v>68.498363999999995</v>
      </c>
    </row>
    <row r="50" spans="1:4">
      <c r="A50" s="221" t="s">
        <v>213</v>
      </c>
      <c r="B50" s="216">
        <v>75.122382000000002</v>
      </c>
      <c r="C50" s="216">
        <v>62.245797000000003</v>
      </c>
      <c r="D50" s="216">
        <v>68.746463000000006</v>
      </c>
    </row>
    <row r="51" spans="1:4">
      <c r="A51" s="221" t="s">
        <v>214</v>
      </c>
      <c r="B51" s="216">
        <v>75.498642000000004</v>
      </c>
      <c r="C51" s="216">
        <v>63.912545000000001</v>
      </c>
      <c r="D51" s="216">
        <v>69.764833999999993</v>
      </c>
    </row>
    <row r="52" spans="1:4">
      <c r="A52" s="221" t="s">
        <v>215</v>
      </c>
      <c r="B52" s="216">
        <v>74.529106999999996</v>
      </c>
      <c r="C52" s="216">
        <v>64.167362999999995</v>
      </c>
      <c r="D52" s="216">
        <v>69.410019000000005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3F34324AFC374A90081A7E8DDF7E57" ma:contentTypeVersion="10" ma:contentTypeDescription="Create a new document." ma:contentTypeScope="" ma:versionID="df6e78fad83ff825c2f66ea3c0447208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d441d4726dc02837483b377be03e42aa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B25711-F116-4D37-92A7-BAE63FAEC9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2026-10-08T14:43:35Z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