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omments1.xml" ContentType="application/vnd.openxmlformats-officedocument.spreadsheetml.comment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2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3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4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5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6.xml" ContentType="application/vnd.openxmlformats-officedocument.drawing+xml"/>
  <Override PartName="/xl/comments2.xml" ContentType="application/vnd.openxmlformats-officedocument.spreadsheetml.comments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17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18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19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0.xml" ContentType="application/vnd.openxmlformats-officedocument.drawing+xml"/>
  <Override PartName="/xl/charts/chart26.xml" ContentType="application/vnd.openxmlformats-officedocument.drawingml.chart+xml"/>
  <Override PartName="/xl/drawings/drawing21.xml" ContentType="application/vnd.openxmlformats-officedocument.drawing+xml"/>
  <Override PartName="/xl/charts/chart27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2.xml" ContentType="application/vnd.openxmlformats-officedocument.drawing+xml"/>
  <Override PartName="/xl/charts/chart28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9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23.xml" ContentType="application/vnd.openxmlformats-officedocument.drawing+xml"/>
  <Override PartName="/xl/charts/chart30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\Nextcloud\36_Storie di dati regionali\Regioni_v8\Rev 9\"/>
    </mc:Choice>
  </mc:AlternateContent>
  <bookViews>
    <workbookView xWindow="-120" yWindow="-120" windowWidth="25440" windowHeight="15276"/>
  </bookViews>
  <sheets>
    <sheet name="INDICE" sheetId="66" r:id="rId1"/>
    <sheet name="1" sheetId="2" r:id="rId2"/>
    <sheet name="2" sheetId="43" r:id="rId3"/>
    <sheet name="3" sheetId="42" r:id="rId4"/>
    <sheet name="4" sheetId="9" r:id="rId5"/>
    <sheet name="5" sheetId="69" r:id="rId6"/>
    <sheet name="6" sheetId="6" r:id="rId7"/>
    <sheet name="7" sheetId="62" r:id="rId8"/>
    <sheet name="8" sheetId="10" r:id="rId9"/>
    <sheet name="9" sheetId="61" r:id="rId10"/>
    <sheet name="10" sheetId="45" r:id="rId11"/>
    <sheet name="11" sheetId="64" r:id="rId12"/>
    <sheet name="12" sheetId="46" r:id="rId13"/>
    <sheet name="13" sheetId="48" r:id="rId14"/>
    <sheet name="14" sheetId="49" r:id="rId15"/>
    <sheet name="App_1" sheetId="70" r:id="rId16"/>
    <sheet name="App_2" sheetId="71" r:id="rId17"/>
    <sheet name="App_3" sheetId="72" r:id="rId18"/>
    <sheet name="App_4" sheetId="73" r:id="rId19"/>
    <sheet name="App_5" sheetId="74" r:id="rId20"/>
    <sheet name="App_6" sheetId="75" r:id="rId21"/>
    <sheet name="App_7" sheetId="76" r:id="rId22"/>
  </sheets>
  <externalReferences>
    <externalReference r:id="rId23"/>
    <externalReference r:id="rId24"/>
    <externalReference r:id="rId25"/>
  </externalReferences>
  <definedNames>
    <definedName name="_Hlk239519577" localSheetId="14">'14'!$I$2</definedName>
    <definedName name="_Order1" hidden="1">0</definedName>
    <definedName name="AVAR37" localSheetId="11">'[1]1992'!#REF!</definedName>
    <definedName name="AVAR37" localSheetId="3">#REF!</definedName>
    <definedName name="AVAR37" localSheetId="5">#REF!</definedName>
    <definedName name="AVAR37" localSheetId="7">'[1]1992'!#REF!</definedName>
    <definedName name="AVAR37" localSheetId="9">#REF!</definedName>
    <definedName name="AVAR37" localSheetId="17">#REF!</definedName>
    <definedName name="AVAR37" localSheetId="18">#REF!</definedName>
    <definedName name="AVAR37" localSheetId="19">#REF!</definedName>
    <definedName name="AVAR37">#REF!</definedName>
    <definedName name="CoherenceInterval">[2]HiddenSettings!$B$4</definedName>
    <definedName name="crescita_naturale" localSheetId="19">#REF!</definedName>
    <definedName name="crescita_naturale">#REF!</definedName>
    <definedName name="ds" localSheetId="11">#REF!</definedName>
    <definedName name="ds" localSheetId="3">#REF!</definedName>
    <definedName name="ds" localSheetId="5">#REF!</definedName>
    <definedName name="ds" localSheetId="7">#REF!</definedName>
    <definedName name="ds" localSheetId="9">#REF!</definedName>
    <definedName name="ds" localSheetId="17">#REF!</definedName>
    <definedName name="ds" localSheetId="18">#REF!</definedName>
    <definedName name="ds" localSheetId="19">#REF!</definedName>
    <definedName name="ds">#REF!</definedName>
    <definedName name="Filters">[3]Filters!$A$2:$C$21</definedName>
    <definedName name="indicatori_di_struttura" localSheetId="19">#REF!</definedName>
    <definedName name="indicatori_di_struttura">#REF!</definedName>
    <definedName name="ooo" localSheetId="11">#REF!</definedName>
    <definedName name="ooo" localSheetId="3">#REF!</definedName>
    <definedName name="ooo" localSheetId="5">#REF!</definedName>
    <definedName name="ooo" localSheetId="7">#REF!</definedName>
    <definedName name="ooo" localSheetId="9">#REF!</definedName>
    <definedName name="ooo" localSheetId="17">#REF!</definedName>
    <definedName name="ooo" localSheetId="18">#REF!</definedName>
    <definedName name="ooo" localSheetId="19">#REF!</definedName>
    <definedName name="ooo">#REF!</definedName>
    <definedName name="POPXLS04MF" localSheetId="11">#REF!</definedName>
    <definedName name="POPXLS04MF" localSheetId="3">#REF!</definedName>
    <definedName name="POPXLS04MF" localSheetId="5">#REF!</definedName>
    <definedName name="POPXLS04MF" localSheetId="7">#REF!</definedName>
    <definedName name="POPXLS04MF" localSheetId="9">#REF!</definedName>
    <definedName name="POPXLS04MF" localSheetId="17">#REF!</definedName>
    <definedName name="POPXLS04MF" localSheetId="18">#REF!</definedName>
    <definedName name="POPXLS04MF" localSheetId="19">#REF!</definedName>
    <definedName name="POPXLS04MF">#REF!</definedName>
    <definedName name="qqq" localSheetId="5">#REF!</definedName>
    <definedName name="qqq" localSheetId="17">#REF!</definedName>
    <definedName name="qqq" localSheetId="18">#REF!</definedName>
    <definedName name="qqq" localSheetId="19">#REF!</definedName>
    <definedName name="qqq">#REF!</definedName>
    <definedName name="quoziente_di_mortalità" localSheetId="19">#REF!</definedName>
    <definedName name="quoziente_di_mortalità">#REF!</definedName>
    <definedName name="quoziente_di_natalità" localSheetId="19">#REF!</definedName>
    <definedName name="quoziente_di_natalità">#REF!</definedName>
    <definedName name="quoziente_di_nuzialità" localSheetId="19">#REF!</definedName>
    <definedName name="quoziente_di_nuzialità">#REF!</definedName>
    <definedName name="saldo_migratorio_altro_motivo_" localSheetId="19">#REF!</definedName>
    <definedName name="saldo_migratorio_altro_motivo_">#REF!</definedName>
    <definedName name="saldo_migratorio_con_l_estero" localSheetId="19">#REF!</definedName>
    <definedName name="saldo_migratorio_con_l_estero">#REF!</definedName>
    <definedName name="saldo_migratorio_interno" localSheetId="19">#REF!</definedName>
    <definedName name="saldo_migratorio_interno">#REF!</definedName>
    <definedName name="saldo_migratorio_totale" localSheetId="19">#REF!</definedName>
    <definedName name="saldo_migratorio_totale">#REF!</definedName>
    <definedName name="SenatoEleVot" localSheetId="11">#REF!</definedName>
    <definedName name="SenatoEleVot" localSheetId="3">#REF!</definedName>
    <definedName name="SenatoEleVot" localSheetId="5">#REF!</definedName>
    <definedName name="SenatoEleVot" localSheetId="7">#REF!</definedName>
    <definedName name="SenatoEleVot" localSheetId="9">#REF!</definedName>
    <definedName name="SenatoEleVot" localSheetId="17">#REF!</definedName>
    <definedName name="SenatoEleVot" localSheetId="18">#REF!</definedName>
    <definedName name="SenatoEleVot" localSheetId="19">#REF!</definedName>
    <definedName name="SenatoEleVot">#REF!</definedName>
    <definedName name="speranza_di_vita" localSheetId="19">#REF!</definedName>
    <definedName name="speranza_di_vita">#REF!</definedName>
    <definedName name="Structure">[3]Structure!$C$2:$L$108</definedName>
    <definedName name="struttura_popolazione" localSheetId="19">#REF!</definedName>
    <definedName name="struttura_popolazione">#REF!</definedName>
    <definedName name="tasso_di_crescita_totale" localSheetId="19">#REF!</definedName>
    <definedName name="tasso_di_crescita_totale">#REF!</definedName>
    <definedName name="tasso_di_fecondità_totale" localSheetId="19">#REF!</definedName>
    <definedName name="tasso_di_fecondità_totale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2" i="75" l="1"/>
  <c r="C22" i="75"/>
  <c r="B22" i="75"/>
  <c r="D21" i="75"/>
  <c r="C21" i="75"/>
  <c r="B21" i="75"/>
  <c r="D20" i="75"/>
  <c r="C20" i="75"/>
  <c r="B20" i="75"/>
  <c r="D19" i="75"/>
  <c r="C19" i="75"/>
  <c r="B19" i="75"/>
  <c r="D18" i="75"/>
  <c r="C18" i="75"/>
  <c r="B18" i="75"/>
  <c r="D17" i="75"/>
  <c r="C17" i="75"/>
  <c r="B17" i="75"/>
  <c r="D16" i="75"/>
  <c r="C16" i="75"/>
  <c r="B16" i="75"/>
  <c r="F4" i="70" l="1"/>
  <c r="F5" i="70"/>
  <c r="F6" i="70"/>
  <c r="F7" i="70"/>
  <c r="F8" i="70"/>
  <c r="F9" i="70"/>
  <c r="F10" i="70"/>
  <c r="F11" i="70"/>
  <c r="F12" i="70"/>
  <c r="F13" i="70"/>
  <c r="F14" i="70"/>
  <c r="F15" i="70"/>
  <c r="F16" i="70"/>
  <c r="F17" i="70"/>
  <c r="F3" i="70"/>
  <c r="F16" i="75"/>
  <c r="G16" i="75"/>
  <c r="I16" i="75"/>
  <c r="F17" i="75"/>
  <c r="G17" i="75"/>
  <c r="H17" i="75"/>
  <c r="I17" i="75"/>
  <c r="F18" i="75"/>
  <c r="G18" i="75"/>
  <c r="H18" i="75" s="1"/>
  <c r="I18" i="75"/>
  <c r="F19" i="75"/>
  <c r="G19" i="75"/>
  <c r="H19" i="75" s="1"/>
  <c r="I19" i="75"/>
  <c r="F20" i="75"/>
  <c r="G20" i="75"/>
  <c r="I20" i="75"/>
  <c r="F21" i="75"/>
  <c r="G21" i="75"/>
  <c r="I21" i="75"/>
  <c r="F22" i="75"/>
  <c r="G22" i="75"/>
  <c r="H22" i="75"/>
  <c r="I22" i="75"/>
  <c r="B20" i="74"/>
  <c r="C20" i="74"/>
  <c r="D20" i="74"/>
  <c r="E20" i="74"/>
  <c r="F20" i="74"/>
  <c r="B21" i="74"/>
  <c r="C21" i="74"/>
  <c r="D21" i="74"/>
  <c r="E21" i="74"/>
  <c r="F21" i="74"/>
  <c r="B22" i="74"/>
  <c r="C22" i="74"/>
  <c r="D22" i="74"/>
  <c r="E22" i="74"/>
  <c r="F22" i="74"/>
  <c r="B23" i="74"/>
  <c r="C23" i="74"/>
  <c r="D23" i="74"/>
  <c r="E23" i="74"/>
  <c r="F23" i="74"/>
  <c r="B24" i="74"/>
  <c r="C24" i="74"/>
  <c r="D24" i="74"/>
  <c r="E24" i="74"/>
  <c r="F24" i="74"/>
  <c r="B25" i="74"/>
  <c r="C25" i="74"/>
  <c r="D25" i="74"/>
  <c r="E25" i="74"/>
  <c r="F25" i="74"/>
  <c r="B26" i="74"/>
  <c r="C26" i="74"/>
  <c r="D26" i="74"/>
  <c r="E26" i="74"/>
  <c r="F26" i="74"/>
  <c r="B27" i="74"/>
  <c r="C27" i="74"/>
  <c r="D27" i="74"/>
  <c r="E27" i="74"/>
  <c r="F27" i="74"/>
  <c r="B28" i="74"/>
  <c r="C28" i="74"/>
  <c r="D28" i="74"/>
  <c r="E28" i="74"/>
  <c r="F28" i="74"/>
  <c r="B31" i="71"/>
  <c r="C31" i="71"/>
  <c r="F31" i="71"/>
  <c r="G31" i="71"/>
  <c r="J31" i="71"/>
  <c r="K31" i="71"/>
  <c r="B32" i="71"/>
  <c r="C32" i="71"/>
  <c r="F32" i="71"/>
  <c r="G32" i="71"/>
  <c r="J32" i="71"/>
  <c r="K32" i="71"/>
  <c r="B33" i="71"/>
  <c r="C33" i="71"/>
  <c r="F33" i="71"/>
  <c r="G33" i="71"/>
  <c r="J33" i="71"/>
  <c r="K33" i="71"/>
  <c r="B34" i="71"/>
  <c r="C34" i="71"/>
  <c r="F34" i="71"/>
  <c r="G34" i="71"/>
  <c r="J34" i="71"/>
  <c r="K34" i="71"/>
  <c r="B35" i="71"/>
  <c r="C35" i="71"/>
  <c r="F35" i="71"/>
  <c r="G35" i="71"/>
  <c r="J35" i="71"/>
  <c r="K35" i="71"/>
  <c r="B36" i="71"/>
  <c r="C36" i="71"/>
  <c r="F36" i="71"/>
  <c r="G36" i="71"/>
  <c r="J36" i="71"/>
  <c r="K36" i="71"/>
  <c r="B37" i="71"/>
  <c r="C37" i="71"/>
  <c r="F37" i="71"/>
  <c r="G37" i="71"/>
  <c r="J37" i="71"/>
  <c r="K37" i="71"/>
  <c r="B38" i="71"/>
  <c r="C38" i="71"/>
  <c r="F38" i="71"/>
  <c r="G38" i="71"/>
  <c r="J38" i="71"/>
  <c r="K38" i="71"/>
  <c r="B39" i="71"/>
  <c r="C39" i="71"/>
  <c r="F39" i="71"/>
  <c r="G39" i="71"/>
  <c r="J39" i="71"/>
  <c r="K39" i="71"/>
  <c r="B40" i="71"/>
  <c r="C40" i="71"/>
  <c r="F40" i="71"/>
  <c r="G40" i="71"/>
  <c r="J40" i="71"/>
  <c r="K40" i="71"/>
  <c r="B41" i="71"/>
  <c r="C41" i="71"/>
  <c r="F41" i="71"/>
  <c r="G41" i="71"/>
  <c r="J41" i="71"/>
  <c r="K41" i="71"/>
  <c r="B42" i="71"/>
  <c r="C42" i="71"/>
  <c r="F42" i="71"/>
  <c r="G42" i="71"/>
  <c r="J42" i="71"/>
  <c r="K42" i="71"/>
  <c r="B43" i="71"/>
  <c r="C43" i="71"/>
  <c r="F43" i="71"/>
  <c r="G43" i="71"/>
  <c r="J43" i="71"/>
  <c r="K43" i="71"/>
  <c r="B44" i="71"/>
  <c r="C44" i="71"/>
  <c r="F44" i="71"/>
  <c r="G44" i="71"/>
  <c r="J44" i="71"/>
  <c r="K44" i="71"/>
  <c r="B45" i="71"/>
  <c r="C45" i="71"/>
  <c r="F45" i="71"/>
  <c r="G45" i="71"/>
  <c r="J45" i="71"/>
  <c r="K45" i="71"/>
  <c r="B46" i="71"/>
  <c r="C46" i="71"/>
  <c r="F46" i="71"/>
  <c r="G46" i="71"/>
  <c r="J46" i="71"/>
  <c r="K46" i="71"/>
  <c r="B47" i="71"/>
  <c r="C47" i="71"/>
  <c r="F47" i="71"/>
  <c r="G47" i="71"/>
  <c r="J47" i="71"/>
  <c r="K47" i="71"/>
  <c r="B48" i="71"/>
  <c r="C48" i="71"/>
  <c r="F48" i="71"/>
  <c r="G48" i="71"/>
  <c r="J48" i="71"/>
  <c r="K48" i="71"/>
  <c r="B49" i="71"/>
  <c r="C49" i="71"/>
  <c r="F49" i="71"/>
  <c r="G49" i="71"/>
  <c r="J49" i="71"/>
  <c r="K49" i="71"/>
  <c r="B50" i="71"/>
  <c r="C50" i="71"/>
  <c r="F50" i="71"/>
  <c r="G50" i="71"/>
  <c r="J50" i="71"/>
  <c r="K50" i="71"/>
  <c r="H21" i="75" l="1"/>
  <c r="H16" i="75"/>
  <c r="H20" i="75"/>
  <c r="E6" i="2"/>
  <c r="F6" i="2"/>
  <c r="E7" i="2"/>
  <c r="F7" i="2"/>
  <c r="E8" i="2"/>
  <c r="F8" i="2"/>
  <c r="E9" i="2"/>
  <c r="F9" i="2"/>
  <c r="E10" i="2"/>
  <c r="F10" i="2"/>
  <c r="E12" i="2"/>
  <c r="F12" i="2"/>
  <c r="E13" i="2"/>
  <c r="F13" i="2"/>
  <c r="E14" i="2"/>
  <c r="F14" i="2"/>
  <c r="E15" i="2"/>
  <c r="F15" i="2"/>
  <c r="E16" i="2"/>
  <c r="F16" i="2"/>
  <c r="E17" i="2"/>
  <c r="F17" i="2"/>
  <c r="E18" i="2"/>
  <c r="F18" i="2"/>
  <c r="E19" i="2"/>
  <c r="F19" i="2"/>
  <c r="E20" i="2"/>
  <c r="F20" i="2"/>
  <c r="E4" i="2"/>
  <c r="F4" i="2"/>
  <c r="F3" i="2"/>
  <c r="E3" i="2"/>
  <c r="K22" i="61" l="1"/>
  <c r="L22" i="61"/>
  <c r="K23" i="61"/>
  <c r="L23" i="61"/>
  <c r="K24" i="61"/>
  <c r="L24" i="61"/>
  <c r="K25" i="61"/>
  <c r="L25" i="61"/>
  <c r="K26" i="61"/>
  <c r="L26" i="61"/>
  <c r="K27" i="61"/>
  <c r="L27" i="61"/>
  <c r="K28" i="61"/>
  <c r="L28" i="61"/>
  <c r="K29" i="61"/>
  <c r="L29" i="61"/>
  <c r="L7" i="61" l="1"/>
  <c r="L11" i="61" l="1"/>
  <c r="L10" i="61"/>
  <c r="L9" i="61"/>
  <c r="L8" i="61"/>
  <c r="L6" i="61"/>
  <c r="L5" i="61"/>
  <c r="K6" i="61"/>
  <c r="K7" i="61"/>
  <c r="K8" i="61"/>
  <c r="K9" i="61"/>
  <c r="K10" i="61"/>
  <c r="K11" i="61"/>
  <c r="K5" i="61"/>
</calcChain>
</file>

<file path=xl/comments1.xml><?xml version="1.0" encoding="utf-8"?>
<comments xmlns="http://schemas.openxmlformats.org/spreadsheetml/2006/main">
  <authors>
    <author>UTENTE</author>
  </authors>
  <commentList>
    <comment ref="B21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comments2.xml><?xml version="1.0" encoding="utf-8"?>
<comments xmlns="http://schemas.openxmlformats.org/spreadsheetml/2006/main">
  <authors>
    <author>UTENTE</author>
  </authors>
  <commentList>
    <comment ref="F18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sharedStrings.xml><?xml version="1.0" encoding="utf-8"?>
<sst xmlns="http://schemas.openxmlformats.org/spreadsheetml/2006/main" count="429" uniqueCount="255">
  <si>
    <t>Il Veneto</t>
  </si>
  <si>
    <t>App_1</t>
  </si>
  <si>
    <t>App_2</t>
  </si>
  <si>
    <t>App_3</t>
  </si>
  <si>
    <t>App_4</t>
  </si>
  <si>
    <t>App_5</t>
  </si>
  <si>
    <t>POPOLAZIONE RESIDENTE IN ETÀ DI 6 ANNI E OLTRE PER GRADO DI ISTRUZIONE. VENETO. Censimenti dal 1951 a 2011, 2021, 2024</t>
  </si>
  <si>
    <t>App_6</t>
  </si>
  <si>
    <t>AZIENDE E RELATIVE SUPERFICI PER UBICAZIONE DEL CENTRO AZIENDALE IN VENETO (Universo Italia). Censimenti Agricoltura 1961-2020</t>
  </si>
  <si>
    <t>Veneto</t>
  </si>
  <si>
    <t>Italia</t>
  </si>
  <si>
    <t>Fonte: Istat, Censimenti della popolazione</t>
  </si>
  <si>
    <t>(a) Dati ai confini dell’epoca</t>
  </si>
  <si>
    <t>VENETO</t>
  </si>
  <si>
    <t>Media 2020-2024</t>
  </si>
  <si>
    <t>Anno</t>
  </si>
  <si>
    <t>T. naturale</t>
  </si>
  <si>
    <t>T. mig int</t>
  </si>
  <si>
    <t>T. mig est</t>
  </si>
  <si>
    <t>T. totale</t>
  </si>
  <si>
    <t>T. nat.</t>
  </si>
  <si>
    <t>T. mig.</t>
  </si>
  <si>
    <t>Fonte: Istat, serie storiche e Statistiche sulla popolazione residente e bilancio demografico</t>
  </si>
  <si>
    <t>Indice di vecchiaia</t>
  </si>
  <si>
    <t>Speranza di vita</t>
  </si>
  <si>
    <t>Campania</t>
  </si>
  <si>
    <t>Molise</t>
  </si>
  <si>
    <t>Sicilia</t>
  </si>
  <si>
    <t>Calabria</t>
  </si>
  <si>
    <t>Basilicata</t>
  </si>
  <si>
    <t>Sardegna</t>
  </si>
  <si>
    <t>Puglia</t>
  </si>
  <si>
    <t>Piemonte</t>
  </si>
  <si>
    <t>Lazio</t>
  </si>
  <si>
    <t>ITALIA</t>
  </si>
  <si>
    <t>Abruzzo</t>
  </si>
  <si>
    <t>V. d'Aosta</t>
  </si>
  <si>
    <t>Fonte: Istat, Rilevazione sui decessi.</t>
  </si>
  <si>
    <t>Liguria</t>
  </si>
  <si>
    <t>(a) Stima</t>
  </si>
  <si>
    <t>Umbria</t>
  </si>
  <si>
    <t>Friuli-V.G.</t>
  </si>
  <si>
    <t>Emilia-Rom.</t>
  </si>
  <si>
    <t>Lombardia</t>
  </si>
  <si>
    <t>Toscana</t>
  </si>
  <si>
    <t>Marche</t>
  </si>
  <si>
    <t>Trentino-A.A.</t>
  </si>
  <si>
    <t>PIL (1980=100)</t>
  </si>
  <si>
    <r>
      <rPr>
        <b/>
        <sz val="9"/>
        <color theme="1"/>
        <rFont val="Calibri"/>
        <family val="2"/>
      </rPr>
      <t>PIL PRO CAPITE</t>
    </r>
    <r>
      <rPr>
        <sz val="9"/>
        <color theme="1"/>
        <rFont val="Calibri"/>
        <family val="2"/>
      </rPr>
      <t xml:space="preserve">
(ordinato 2024)</t>
    </r>
  </si>
  <si>
    <t>Abbr</t>
  </si>
  <si>
    <t>Numeri indice Italia=100</t>
  </si>
  <si>
    <t>TAA</t>
  </si>
  <si>
    <t>LOM</t>
  </si>
  <si>
    <t>VDA</t>
  </si>
  <si>
    <t>EMR</t>
  </si>
  <si>
    <t>LAZ</t>
  </si>
  <si>
    <t>VEN</t>
  </si>
  <si>
    <t>TOS</t>
  </si>
  <si>
    <t>LIG</t>
  </si>
  <si>
    <t>PIE</t>
  </si>
  <si>
    <t>FVG</t>
  </si>
  <si>
    <t>MAR</t>
  </si>
  <si>
    <t>UMB</t>
  </si>
  <si>
    <t xml:space="preserve">Fonte: Istat, Contabilità Nazionale
</t>
  </si>
  <si>
    <t>ABR</t>
  </si>
  <si>
    <t>(a) Serie 1980-1994 (SEC1995) raccordate al valore 1995 stimato sulla base del SEC2010. Dati ai confini dell’epoca.</t>
  </si>
  <si>
    <t>SAR</t>
  </si>
  <si>
    <t>MOL</t>
  </si>
  <si>
    <t>BAS</t>
  </si>
  <si>
    <t>CAM</t>
  </si>
  <si>
    <t>PUG</t>
  </si>
  <si>
    <t>SIC</t>
  </si>
  <si>
    <t>CAL</t>
  </si>
  <si>
    <t>Analf.</t>
  </si>
  <si>
    <t>alfab. (max lic.elem.)</t>
  </si>
  <si>
    <t>Licenza media inferiore</t>
  </si>
  <si>
    <t>Diploma</t>
  </si>
  <si>
    <t>Titoli terziari</t>
  </si>
  <si>
    <t xml:space="preserve"> </t>
  </si>
  <si>
    <t>Analfabeti</t>
  </si>
  <si>
    <t>(a) Dati 1951 ai confini dell’epoca. Popolazione 2024 di 9 anni e oltre</t>
  </si>
  <si>
    <t>Maschi</t>
  </si>
  <si>
    <t>Femmine</t>
  </si>
  <si>
    <t>Totale</t>
  </si>
  <si>
    <t>Fonte: Istat, Rilevazione sulle forze di lavoro</t>
  </si>
  <si>
    <t>Agric-Ven</t>
  </si>
  <si>
    <t>Agric-ITA</t>
  </si>
  <si>
    <t>Ind-Ven</t>
  </si>
  <si>
    <t>Ind-ITA</t>
  </si>
  <si>
    <t>Anni</t>
  </si>
  <si>
    <t>Servizi-Veneto</t>
  </si>
  <si>
    <t>Servizi-Italia</t>
  </si>
  <si>
    <t>AZIENDE AGRICOLE (valori assoluti)</t>
  </si>
  <si>
    <t>Popolazione (migliaia)</t>
  </si>
  <si>
    <t>AZIENDE AGRICOLE per 1.000 abitanti</t>
  </si>
  <si>
    <t>Fonti: Istat, Censimenti dell’agricoltura e delle imprese</t>
  </si>
  <si>
    <t>UL Imprese</t>
  </si>
  <si>
    <t>UL delle Imprese per 1.000 abitanti</t>
  </si>
  <si>
    <t xml:space="preserve">Manifattura </t>
  </si>
  <si>
    <t>Servizi</t>
  </si>
  <si>
    <t>Intens.
conosc.</t>
  </si>
  <si>
    <t>Altri</t>
  </si>
  <si>
    <t>Fonte: Istat, Censimento delle imprese</t>
  </si>
  <si>
    <t>VALORI PERCENTUALI</t>
  </si>
  <si>
    <t>Minima</t>
  </si>
  <si>
    <t>Bassa</t>
  </si>
  <si>
    <t>Moderata</t>
  </si>
  <si>
    <t>Alta</t>
  </si>
  <si>
    <t>Massima</t>
  </si>
  <si>
    <t>Popolazione</t>
  </si>
  <si>
    <t>Comuni</t>
  </si>
  <si>
    <t>Fonte: Istat, Indice di fragilità comunale</t>
  </si>
  <si>
    <t>POPOLAZIONE TOTALE (NUMERI INDICE)</t>
  </si>
  <si>
    <t>Venezia</t>
  </si>
  <si>
    <t>Altri comuni</t>
  </si>
  <si>
    <t>Classi di età</t>
  </si>
  <si>
    <t>0-14</t>
  </si>
  <si>
    <t>15-64</t>
  </si>
  <si>
    <t>65+</t>
  </si>
  <si>
    <t>Diplomati</t>
  </si>
  <si>
    <t>Laureati</t>
  </si>
  <si>
    <t>GENERE</t>
  </si>
  <si>
    <t>SETTORE DI ATTIVITA'</t>
  </si>
  <si>
    <t xml:space="preserve">Fonte: Istat, Censimenti della popolazione. </t>
  </si>
  <si>
    <t>Agricoltura</t>
  </si>
  <si>
    <t>Industria</t>
  </si>
  <si>
    <t>M</t>
  </si>
  <si>
    <t>F</t>
  </si>
  <si>
    <t>T</t>
  </si>
  <si>
    <t>0-4</t>
  </si>
  <si>
    <t>5-9</t>
  </si>
  <si>
    <t>Anno 1881</t>
  </si>
  <si>
    <t>Anno 1951</t>
  </si>
  <si>
    <t>Anno 2024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</si>
  <si>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</si>
  <si>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</si>
  <si>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</si>
  <si>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</si>
  <si>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</si>
  <si>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</si>
  <si>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</si>
  <si>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</si>
  <si>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</si>
  <si>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</si>
  <si>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</si>
  <si>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</si>
  <si>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</si>
  <si>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</si>
  <si>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</si>
  <si>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</si>
  <si>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</si>
  <si>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95+</t>
  </si>
  <si>
    <t>Età ignota</t>
  </si>
  <si>
    <t>MF</t>
  </si>
  <si>
    <t>Note: anno 2025 stimato</t>
  </si>
  <si>
    <t>TFT</t>
  </si>
  <si>
    <t>Età media al parto</t>
  </si>
  <si>
    <t>Note: 2025 dato provvisorio</t>
  </si>
  <si>
    <t>ANNI</t>
  </si>
  <si>
    <t>Persone prive del titolo di studio</t>
  </si>
  <si>
    <t>Persone fornite di titolo di studio</t>
  </si>
  <si>
    <t>Totale popolazione 6 anni e più (b)</t>
  </si>
  <si>
    <t>Alfabeti privi di titolo di studio</t>
  </si>
  <si>
    <t>Licenza elementare (a)</t>
  </si>
  <si>
    <t>Laurea</t>
  </si>
  <si>
    <t>Fonti: Istat, Censimento Generale della Popolazione,  1951-2011; Istat, Censimento Permanente della Popolazione, 2021 e 2024</t>
  </si>
  <si>
    <t>Alfabeti (Max lic elementare)</t>
  </si>
  <si>
    <t>AZIENDE AGRICOLE</t>
  </si>
  <si>
    <t>SUPERFICI AZIENDALI (in migliaia di ettari)</t>
  </si>
  <si>
    <t>ANNO CENS AGR</t>
  </si>
  <si>
    <t>numero (migliaia)</t>
  </si>
  <si>
    <t>di cui in proprietà (b)</t>
  </si>
  <si>
    <t>di cui con bestiame</t>
  </si>
  <si>
    <t>Agricola utilizzata (SAU)</t>
  </si>
  <si>
    <t xml:space="preserve">TOTALE </t>
  </si>
  <si>
    <t>TOTALE (migliaia)</t>
  </si>
  <si>
    <t>Sup. Agr. utilizzata (SAU)</t>
  </si>
  <si>
    <t>TOTALE (SAU+altro)</t>
  </si>
  <si>
    <t>ST di aziende in proprietà (b)</t>
  </si>
  <si>
    <t>Fonti: Istat, Censimento Generale dell'Agricoltura,  1961-2020.</t>
  </si>
  <si>
    <t>(a) Ai confini dell'epoca.</t>
  </si>
  <si>
    <t>(b) Dal 1960 al 2000, il titolo di possesso dei terreni dell'azienda è solamente proprietà, mentre nel 2010 e 2020 la proprietà riguarda la maggior parte dei terreni dell'azienda (anche affitto e titolo gratuito)</t>
  </si>
  <si>
    <t>Veneto (1861=100, sc. destra)</t>
  </si>
  <si>
    <t>Italia (1861=100, sc. destra)</t>
  </si>
  <si>
    <t>(a) Dal 1871 al 2001 i dati sono riportati ai confini del 2001. Dal 2011 i confini sono quelli dell’epoca</t>
  </si>
  <si>
    <t>(a) Rapporto tra le persone di 65 anni e oltre e quelle tra 0 e 14 anni; dati ai confini dell’epoca</t>
  </si>
  <si>
    <t>(a) Dati ai confini dell’epoca. Sono inclusi gli occupati e i disoccupati ed escluse le persone in cerca di prima occupazione. L’età è: dal 1861 al 1961 di 10 anni e più, dal 1971 al 1991 di 14 anni e più, dal 2001 di 15 anni e più. Fino al 1961 viene ripresa la ricostruzione effettuata da C. D'Agata (1965). Per gli anni successivi (fino al 2021) si fa riferimento ai dati censuari, così come pubblicati; 2024 stima basata sulla composizione degli occupati di contabilità nazionale</t>
  </si>
  <si>
    <t>Fonte: Ministero Agricoltura Industria e Commercio (fino al 1921); Istat (dal 1931), Censimento della popolazione</t>
  </si>
  <si>
    <t xml:space="preserve">Fonte: Istat, Censimenti della popolazione </t>
  </si>
  <si>
    <t>(a) 1951 dati ai confini dell’epoca; 2024 popolazione di 9 anni e più</t>
  </si>
  <si>
    <t>a) 1951 dati ai confini dell’epoca e popolazione di 10 anni ed oltre in condizione professionale; 2024 occupati e popolazione 15-64; occupati per settore di attività stimati</t>
  </si>
  <si>
    <t>Fonte: Istat, Rilevazione sui decessi</t>
  </si>
  <si>
    <t>Fonte: Istat, Statistiche demografiche</t>
  </si>
  <si>
    <t>Appendice 5. POPOLAZIONE RESIDENTE IN ETÀ DI 6 ANNI E OLTRE PER GRADO DI ISTRUZIONE. VENETO. Censimenti dal 1951 a 2011, 2021, 2024 (a)</t>
  </si>
  <si>
    <t>(a) Per il 1951 il certificato di proscioglimento (3° elementare) è compreso nella licenza elementare. Per il 2021 e il 2024 la popolazione totale è di 9 anni e più</t>
  </si>
  <si>
    <t>Appendice 6. AZIENDE E RELATIVE SUPERFICI PER UBICAZIONE DEL CENTRO AZIENDALE IN VENETO (Universo Italia). Censimenti Agricoltura 1961-2020 (a)</t>
  </si>
  <si>
    <t>Veneto (milioni)</t>
  </si>
  <si>
    <t>Alta
tecn</t>
  </si>
  <si>
    <t>Bassa 
tecn</t>
  </si>
  <si>
    <t xml:space="preserve">
Altra</t>
  </si>
  <si>
    <t>industria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</si>
  <si>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</si>
  <si>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</si>
  <si>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</si>
  <si>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</si>
  <si>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</si>
  <si>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</si>
  <si>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</si>
  <si>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</si>
  <si>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</si>
  <si>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</si>
  <si>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</si>
  <si>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</si>
  <si>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</si>
  <si>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</si>
  <si>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</si>
  <si>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2004</t>
  </si>
  <si>
    <t>(a) Le definizioni di occupato e disoccupato (persona in cerca di occupazione) si modificano nel corso degli anni. Dal 1977 al 1992 sono inclusi anche i quattordicenni e le persone in cerca di occupazione di 75 anni e oltre. I dati dal 1993 al 2003 sono stati ricostruiti per essere coerenti con quelli degli anni successivi. La serie dal 1993  tiene conto delle revisioni della popolazione nei periodi intercensuari.</t>
  </si>
  <si>
    <t>Fonte: Istat, Rilevazione trimestrale sulle forze di lavoro (fino al 2003); Rilevazione sulle forze di lavoro (dal 2004)</t>
  </si>
  <si>
    <t>1992</t>
  </si>
  <si>
    <t>Tasso di occupazione 15-64 anni</t>
  </si>
  <si>
    <t>App_7</t>
  </si>
  <si>
    <r>
      <t xml:space="preserve">FIGURA 4. SPERANZA DI VITA ALLA NASCITA PER REGIONE. </t>
    </r>
    <r>
      <rPr>
        <sz val="9.5"/>
        <color theme="1"/>
        <rFont val="Times New Roman"/>
        <family val="1"/>
      </rPr>
      <t>Anni 1974 e 2025 (a). Valori in anni</t>
    </r>
  </si>
  <si>
    <t>FIGURA 11. COMUNI DEL VENETO (SINISTRA) E QUOTE DI COMUNI E POPOLAZIONE (DESTRA) PER QUINTI DELL’INDICE DI FRAGILITA’. Anno 2022. Quinti e valori percentuali</t>
  </si>
  <si>
    <t>FIGURA 12. POPOLAZIONE TOTALE (SINISTRA) E ULTRA 65ENNE (DESTRA) A VENEZIA E NEGLI ALTRI COMUNI DEL VENETO. Anni 1871 – 2024. Numeri indice 1871=100 e valori per 100 abitanti (a)</t>
  </si>
  <si>
    <t>FIGURA 13. DIPLOMATI E LAUREATI A VENEZIA E NEGLI ALTRI COMUNI DEL VENETO. Anni 1951, 1991, 2024. Valori per 100 residenti di 6 anni e più (a)</t>
  </si>
  <si>
    <r>
      <t xml:space="preserve">FIGURA 14. OCCUPATI SULLA POPOLAZIONE IN ETA’ LAVORATIVA, PER GENERE (SINISTRA) E PER SETTORE DI ATTIVITA’ (DESTRA) A VENEZIA E NEGLI ALTRI COMUNI DEL VENETO. </t>
    </r>
    <r>
      <rPr>
        <sz val="9.5"/>
        <color theme="1"/>
        <rFont val="Times New Roman"/>
        <family val="1"/>
      </rPr>
      <t>Anni 1951 e 2024. Valori percentuali (a)</t>
    </r>
  </si>
  <si>
    <t>FIGURA 4. SPERANZA DI VITA ALLA NASCITA PER REGIONE. Anni 1974 e 2025 (a). Valori in anni</t>
  </si>
  <si>
    <t>FIGURA 14. OCCUPATI SULLA POPOLAZIONE IN ETA’ LAVORATIVA, PER GENERE (SINISTRA) E PER SETTORE DI ATTIVITA’ (DESTRA) A VENEZIA E NEGLI ALTRI COMUNI DEL VENETO. Anni 1951 e 2024. Valori percentuali (a)</t>
  </si>
  <si>
    <t>FIGURA 2. TASSO DI CRESCITA NATURALE, MIGRATORIO E TOTALE DELLA POPOLAZIONE IN VENETO (SINISTRA) E CONFRONTO CON L’ITALIA (DESTRA). Anni 1926-2024 e media 2020-2024. Valori per 1.000 (a)</t>
  </si>
  <si>
    <t>FIGURA 3.INDICE DI VECCHIAIA IN VENETO E IN ITALIA. Anni 1881-2024. Valori percentuali (a)</t>
  </si>
  <si>
    <t>FIGURA 3. INDICE DI VECCHIAIA IN VENETO E IN ITALIA. Anni 1881-2024. Valori percentuali (a)</t>
  </si>
  <si>
    <t>FIGURA 5.  ANDAMENTO DEL PIL (SINISTRA) IN VENETO E IN ITALIA, E LIVELLI RELATIVI DEL PIL PRO CAPITE NELLE REGIONI (DESTRA). Anni 1980-2024. Numeri indice 1980=100 e Italia=100, su dati in volume (a)</t>
  </si>
  <si>
    <t>FIGURA 5. ANDAMENTO DEL PIL (SINISTRA) IN VENETO E IN ITALIA, E LIVELLI RELATIVI DEL PIL PRO CAPITE NELLE REGIONI (DESTRA). Anni 1980-2024. Numeri indice 1980=100 e Italia=100, su dati in volume (a)</t>
  </si>
  <si>
    <t>FIGURA 6. POPOLAZIONE CON ALMENO 6 ANNI PER LIVELLO DI ISTRUZIONE IN VENETO E IN ITALIA. Anni 1951 e 2024. Valori percentuali (a)</t>
  </si>
  <si>
    <t>(a) Dati 1977 ai confini dell’epoca</t>
  </si>
  <si>
    <t>FIGURA 8. POPOLAZIONE ATTIVA IN CONDIZIONE PROFESSIONALE IN VENETO E IN ITALIA. Anni 1861-2024 Valori percentuali (a)</t>
  </si>
  <si>
    <t>FIGURA 8. POPOLAZIONE ATTIVA IN CONDIZIONE PROFESSIONALE PER SETTORE DI ATTIVITÀ IN VENETO E IN ITALIA. Anni 1861-2024. Valori percentuali (a)</t>
  </si>
  <si>
    <t>FIGURA 9. AZIENDE AGRICOLE. (SINISTRA) E UNITÀ LOCALI DELLE IMPRESE DI INDUSTRIA E SERVIZI (DESTRA) IN VENETO E ITALIA. Anni 1961-2020 e 1951-2023. Valori per 1.000 abitanti (a)</t>
  </si>
  <si>
    <t>FIGURA 10. ADDETTI EXTRA-AGRICOLI PER MACRO-SETTORE IN VENETO E IN ITALIA. Anno 2023. Composizione percentuale</t>
  </si>
  <si>
    <t>FIGURA 10.  ADDETTI EXTRA-AGRICOLI PER MACRO-SETTORE IN VENETO E IN ITALIA. Anno 2023. Composizione percentuale</t>
  </si>
  <si>
    <t xml:space="preserve">POPOLAZIONE PER GRANDI CLASSI DI ETÀ. VENETO. Anni  1881-2024. Valori assoluti </t>
  </si>
  <si>
    <t>PIRAMIDI PER ETÀ E PER GENERE. VENETO. Anni  1881, 1951 E 2024. Valori percentuali</t>
  </si>
  <si>
    <t xml:space="preserve">SPERANZA DI VITA ALLA NASCITA. VENETO. Anni  1974-2025. Valori assoluti </t>
  </si>
  <si>
    <t xml:space="preserve"> NUMERO MEDIO DI FIGLI PER DONNA (TFT) E ETÀ MEDIA AL PARTO. VENETO. Anni 1952-2025. Valori assoluti </t>
  </si>
  <si>
    <t>TASSO DI OCCUPAZIONE 15-64 ANNI. VENETO. Anni 1977-2025. Percentuali</t>
  </si>
  <si>
    <t>Appendice 2. PIRAMIDI PER ETÀ E PER GENERE. VENETO. Anni  1881, 1951 E 2024. Valori percentuali</t>
  </si>
  <si>
    <t xml:space="preserve">Appendice 3. SPERANZA DI VITA ALLA NASCITA. VENETO. Anni  1974-2025. Valori assoluti </t>
  </si>
  <si>
    <t xml:space="preserve">Appendice 4. NUMERO MEDIO DI FIGLI PER DONNA (TFT) E ETÀ MEDIA AL PARTO. VENETO. Anni  1952-2025. Valori assoluti </t>
  </si>
  <si>
    <t>Appendice 7. TASSO DI OCCUPAZIONE 15-64 ANNI. VENETO. Anni  1977-2025. Percentuali</t>
  </si>
  <si>
    <t>FIGURA 7. TASSO DI OCCUPAZIONE (15-64 ANNI) PER GENERE IN VENETO E IN ITALIA. Anni 1977 e 2025. Valori percentuali (a)</t>
  </si>
  <si>
    <t>Appendice 1. POPOLAZIONE PER GRANDI CLASSI DI ETÀ. VENETO. 1881-2024. Valori assoluti</t>
  </si>
  <si>
    <t>(a) Dal 1871 al 1991 i dati sono riportati ai confini del 1991. Dal 2001 i confini sono quelli dell’epoca</t>
  </si>
  <si>
    <t>FIGURA 1. POPOLAZIONE RESIDENTE INVENETO E IN ITALIA. Anni 1871-2024. Valori in milioni e indici base 1871=100 (a)</t>
  </si>
  <si>
    <t>FIGURA 1. POPOLAZIONE RESIDENTE IN VENETO E IN ITALIA. Anni 1871-2024. Valori in milioni e indici base 1871=100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</si>
</sst>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0.0"/>
    <numFmt numFmtId="167" formatCode="#,##0.0"/>
    <numFmt numFmtId="168" formatCode="_-&quot;L.&quot;\ * #,##0_-;\-&quot;L.&quot;\ * #,##0_-;_-&quot;L.&quot;\ * &quot;-&quot;_-;_-@_-"/>
    <numFmt numFmtId="169" formatCode="#,##0;\-\ #,##0;_-\ &quot;- &quot;"/>
    <numFmt numFmtId="170" formatCode="_-* #,##0.0_-;\-* #,##0.0_-;_-* &quot;-&quot;??_-;_-@_-"/>
    <numFmt numFmtId="171" formatCode="#,##0_ ;\-#,##0\ "/>
    <numFmt numFmtId="172" formatCode="#,##0.0_ ;\-#,##0.0\ "/>
    <numFmt numFmtId="173" formatCode="_-* #,##0_-;\-* #,##0_-;_-* &quot;-&quot;??_-;_-@_-"/>
    <numFmt numFmtId="174" formatCode="_-* #,##0.0\ _€_-;\-* #,##0.0\ _€_-;_-* &quot;-&quot;?\ _€_-;_-@_-"/>
  </numFmts>
  <fonts count="83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8"/>
      <name val="Tahoma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Times New Roman"/>
      <family val="1"/>
    </font>
    <font>
      <sz val="9"/>
      <color indexed="81"/>
      <name val="Tahoma"/>
      <family val="2"/>
    </font>
    <font>
      <sz val="14"/>
      <color rgb="FF5F5F5F"/>
      <name val="Arial"/>
      <family val="2"/>
    </font>
    <font>
      <sz val="20"/>
      <color rgb="FFA5822A"/>
      <name val="Georgia"/>
      <family val="1"/>
    </font>
    <font>
      <sz val="12"/>
      <color rgb="FFA5822A"/>
      <name val="Georgia"/>
      <family val="1"/>
    </font>
    <font>
      <sz val="30"/>
      <color theme="1"/>
      <name val="Georgia"/>
      <family val="1"/>
    </font>
    <font>
      <u/>
      <sz val="11"/>
      <color theme="10"/>
      <name val="Calibri"/>
      <family val="2"/>
      <scheme val="minor"/>
    </font>
    <font>
      <sz val="10"/>
      <color rgb="FF0070C0"/>
      <name val="Arial"/>
      <family val="2"/>
    </font>
    <font>
      <sz val="7.5"/>
      <color rgb="FF000000"/>
      <name val="Arial"/>
      <family val="2"/>
    </font>
    <font>
      <i/>
      <sz val="7.5"/>
      <color theme="1"/>
      <name val="Times New Roman"/>
      <family val="1"/>
    </font>
    <font>
      <sz val="7.5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Aptos Narrow"/>
      <family val="2"/>
    </font>
    <font>
      <sz val="9"/>
      <color theme="1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9"/>
      <color theme="1"/>
      <name val="Calibri"/>
      <family val="2"/>
    </font>
    <font>
      <sz val="9"/>
      <color rgb="FF000000"/>
      <name val="Calibri"/>
      <family val="2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trike/>
      <sz val="9"/>
      <color theme="1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9"/>
      <color theme="1" tint="0.34998626667073579"/>
      <name val="Calibri"/>
      <family val="2"/>
      <scheme val="minor"/>
    </font>
    <font>
      <b/>
      <sz val="9"/>
      <color rgb="FF0070C0"/>
      <name val="Calibri"/>
      <family val="2"/>
    </font>
    <font>
      <b/>
      <sz val="10"/>
      <name val="Arial"/>
      <family val="2"/>
    </font>
    <font>
      <b/>
      <sz val="9"/>
      <color theme="1"/>
      <name val="Arial"/>
      <family val="2"/>
    </font>
    <font>
      <sz val="7"/>
      <color theme="1"/>
      <name val="Arial Narrow"/>
      <family val="2"/>
    </font>
    <font>
      <b/>
      <sz val="9"/>
      <name val="Calibri"/>
      <family val="2"/>
      <scheme val="minor"/>
    </font>
    <font>
      <sz val="7.5"/>
      <color theme="1"/>
      <name val="Times New Roman"/>
      <family val="1"/>
    </font>
    <font>
      <b/>
      <sz val="7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sz val="9.5"/>
      <color theme="1"/>
      <name val="Times New Roman"/>
      <family val="1"/>
    </font>
    <font>
      <sz val="7.5"/>
      <name val="Arial"/>
      <family val="2"/>
    </font>
    <font>
      <sz val="7.5"/>
      <color theme="1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21"/>
      </left>
      <right style="hair">
        <color indexed="21"/>
      </right>
      <top style="hair">
        <color indexed="21"/>
      </top>
      <bottom style="hair">
        <color indexed="2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07">
    <xf numFmtId="0" fontId="0" fillId="0" borderId="0"/>
    <xf numFmtId="0" fontId="1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4" fillId="0" borderId="0" applyNumberFormat="0" applyFill="0" applyBorder="0" applyAlignment="0" applyProtection="0"/>
    <xf numFmtId="0" fontId="7" fillId="16" borderId="1" applyNumberFormat="0" applyAlignment="0" applyProtection="0"/>
    <xf numFmtId="0" fontId="8" fillId="0" borderId="2" applyNumberFormat="0" applyFill="0" applyAlignment="0" applyProtection="0"/>
    <xf numFmtId="0" fontId="9" fillId="17" borderId="3" applyNumberForma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21" borderId="0" applyNumberFormat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7" borderId="1" applyNumberFormat="0" applyAlignment="0" applyProtection="0"/>
    <xf numFmtId="41" fontId="1" fillId="0" borderId="0" applyFont="0" applyFill="0" applyBorder="0" applyAlignment="0" applyProtection="0"/>
    <xf numFmtId="0" fontId="11" fillId="22" borderId="0" applyNumberFormat="0" applyBorder="0" applyAlignment="0" applyProtection="0"/>
    <xf numFmtId="0" fontId="4" fillId="0" borderId="0"/>
    <xf numFmtId="0" fontId="1" fillId="23" borderId="4" applyNumberFormat="0" applyFont="0" applyAlignment="0" applyProtection="0"/>
    <xf numFmtId="169" fontId="1" fillId="0" borderId="0" applyFont="0" applyFill="0" applyBorder="0" applyAlignment="0" applyProtection="0"/>
    <xf numFmtId="0" fontId="12" fillId="16" borderId="5" applyNumberFormat="0" applyAlignment="0" applyProtection="0"/>
    <xf numFmtId="49" fontId="13" fillId="0" borderId="6">
      <alignment vertical="center" wrapText="1"/>
    </xf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3" fillId="0" borderId="0"/>
    <xf numFmtId="41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1" applyNumberFormat="0" applyFill="0" applyAlignment="0" applyProtection="0"/>
    <xf numFmtId="0" fontId="29" fillId="0" borderId="12" applyNumberFormat="0" applyFill="0" applyAlignment="0" applyProtection="0"/>
    <xf numFmtId="0" fontId="30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24" borderId="0" applyNumberFormat="0" applyBorder="0" applyAlignment="0" applyProtection="0"/>
    <xf numFmtId="0" fontId="32" fillId="25" borderId="0" applyNumberFormat="0" applyBorder="0" applyAlignment="0" applyProtection="0"/>
    <xf numFmtId="0" fontId="33" fillId="27" borderId="14" applyNumberFormat="0" applyAlignment="0" applyProtection="0"/>
    <xf numFmtId="0" fontId="34" fillId="28" borderId="15" applyNumberFormat="0" applyAlignment="0" applyProtection="0"/>
    <xf numFmtId="0" fontId="35" fillId="28" borderId="14" applyNumberFormat="0" applyAlignment="0" applyProtection="0"/>
    <xf numFmtId="0" fontId="36" fillId="0" borderId="16" applyNumberFormat="0" applyFill="0" applyAlignment="0" applyProtection="0"/>
    <xf numFmtId="0" fontId="37" fillId="29" borderId="17" applyNumberFormat="0" applyAlignment="0" applyProtection="0"/>
    <xf numFmtId="0" fontId="38" fillId="0" borderId="0" applyNumberFormat="0" applyFill="0" applyBorder="0" applyAlignment="0" applyProtection="0"/>
    <xf numFmtId="0" fontId="26" fillId="30" borderId="18" applyNumberFormat="0" applyFont="0" applyAlignment="0" applyProtection="0"/>
    <xf numFmtId="0" fontId="39" fillId="0" borderId="0" applyNumberFormat="0" applyFill="0" applyBorder="0" applyAlignment="0" applyProtection="0"/>
    <xf numFmtId="0" fontId="3" fillId="0" borderId="19" applyNumberFormat="0" applyFill="0" applyAlignment="0" applyProtection="0"/>
    <xf numFmtId="0" fontId="40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40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7" borderId="0" applyNumberFormat="0" applyBorder="0" applyAlignment="0" applyProtection="0"/>
    <xf numFmtId="0" fontId="40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40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40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40" fillId="51" borderId="0" applyNumberFormat="0" applyBorder="0" applyAlignment="0" applyProtection="0"/>
    <xf numFmtId="0" fontId="26" fillId="52" borderId="0" applyNumberFormat="0" applyBorder="0" applyAlignment="0" applyProtection="0"/>
    <xf numFmtId="0" fontId="26" fillId="53" borderId="0" applyNumberFormat="0" applyBorder="0" applyAlignment="0" applyProtection="0"/>
    <xf numFmtId="0" fontId="41" fillId="26" borderId="0" applyNumberFormat="0" applyBorder="0" applyAlignment="0" applyProtection="0"/>
    <xf numFmtId="0" fontId="40" fillId="34" borderId="0" applyNumberFormat="0" applyBorder="0" applyAlignment="0" applyProtection="0"/>
    <xf numFmtId="0" fontId="40" fillId="38" borderId="0" applyNumberFormat="0" applyBorder="0" applyAlignment="0" applyProtection="0"/>
    <xf numFmtId="0" fontId="40" fillId="42" borderId="0" applyNumberFormat="0" applyBorder="0" applyAlignment="0" applyProtection="0"/>
    <xf numFmtId="0" fontId="40" fillId="46" borderId="0" applyNumberFormat="0" applyBorder="0" applyAlignment="0" applyProtection="0"/>
    <xf numFmtId="0" fontId="40" fillId="50" borderId="0" applyNumberFormat="0" applyBorder="0" applyAlignment="0" applyProtection="0"/>
    <xf numFmtId="0" fontId="40" fillId="54" borderId="0" applyNumberFormat="0" applyBorder="0" applyAlignment="0" applyProtection="0"/>
    <xf numFmtId="0" fontId="42" fillId="0" borderId="0"/>
    <xf numFmtId="43" fontId="26" fillId="0" borderId="0" applyFont="0" applyFill="0" applyBorder="0" applyAlignment="0" applyProtection="0"/>
    <xf numFmtId="0" fontId="43" fillId="0" borderId="0"/>
    <xf numFmtId="43" fontId="43" fillId="0" borderId="0" applyFont="0" applyFill="0" applyBorder="0" applyAlignment="0" applyProtection="0"/>
    <xf numFmtId="0" fontId="1" fillId="0" borderId="0"/>
    <xf numFmtId="0" fontId="23" fillId="0" borderId="0"/>
    <xf numFmtId="0" fontId="42" fillId="0" borderId="0"/>
    <xf numFmtId="0" fontId="53" fillId="0" borderId="0" applyNumberFormat="0" applyFill="0" applyBorder="0" applyAlignment="0" applyProtection="0"/>
  </cellStyleXfs>
  <cellXfs count="22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 wrapText="1"/>
    </xf>
    <xf numFmtId="0" fontId="2" fillId="0" borderId="0" xfId="0" applyFont="1"/>
    <xf numFmtId="0" fontId="25" fillId="0" borderId="0" xfId="56"/>
    <xf numFmtId="166" fontId="0" fillId="0" borderId="0" xfId="0" applyNumberFormat="1"/>
    <xf numFmtId="0" fontId="2" fillId="0" borderId="0" xfId="56" applyFont="1"/>
    <xf numFmtId="167" fontId="0" fillId="0" borderId="0" xfId="0" applyNumberFormat="1"/>
    <xf numFmtId="0" fontId="44" fillId="0" borderId="0" xfId="0" applyFont="1"/>
    <xf numFmtId="3" fontId="45" fillId="0" borderId="0" xfId="0" applyNumberFormat="1" applyFont="1" applyAlignment="1">
      <alignment horizontal="right" vertical="center"/>
    </xf>
    <xf numFmtId="0" fontId="47" fillId="0" borderId="0" xfId="0" applyFont="1"/>
    <xf numFmtId="0" fontId="45" fillId="0" borderId="0" xfId="56" applyFont="1"/>
    <xf numFmtId="0" fontId="3" fillId="0" borderId="0" xfId="0" applyFont="1"/>
    <xf numFmtId="0" fontId="46" fillId="0" borderId="0" xfId="103" applyFont="1"/>
    <xf numFmtId="0" fontId="2" fillId="0" borderId="0" xfId="103" applyFont="1"/>
    <xf numFmtId="0" fontId="23" fillId="0" borderId="0" xfId="104"/>
    <xf numFmtId="0" fontId="56" fillId="0" borderId="0" xfId="0" applyFont="1"/>
    <xf numFmtId="0" fontId="57" fillId="0" borderId="0" xfId="0" applyFont="1"/>
    <xf numFmtId="0" fontId="58" fillId="0" borderId="0" xfId="0" applyFont="1"/>
    <xf numFmtId="0" fontId="59" fillId="0" borderId="0" xfId="0" applyFont="1" applyAlignment="1">
      <alignment horizontal="right"/>
    </xf>
    <xf numFmtId="0" fontId="59" fillId="0" borderId="0" xfId="0" applyFont="1"/>
    <xf numFmtId="0" fontId="59" fillId="0" borderId="20" xfId="0" applyFont="1" applyBorder="1" applyAlignment="1">
      <alignment horizontal="right" vertical="center" wrapText="1"/>
    </xf>
    <xf numFmtId="0" fontId="60" fillId="0" borderId="0" xfId="0" applyFont="1"/>
    <xf numFmtId="0" fontId="61" fillId="0" borderId="0" xfId="0" applyFont="1" applyAlignment="1">
      <alignment horizontal="right"/>
    </xf>
    <xf numFmtId="0" fontId="61" fillId="0" borderId="0" xfId="0" applyFont="1"/>
    <xf numFmtId="0" fontId="61" fillId="0" borderId="20" xfId="0" applyFont="1" applyBorder="1" applyAlignment="1">
      <alignment horizontal="right" vertical="center" wrapText="1"/>
    </xf>
    <xf numFmtId="1" fontId="62" fillId="0" borderId="20" xfId="1" applyNumberFormat="1" applyFont="1" applyBorder="1" applyAlignment="1">
      <alignment horizontal="right" vertical="center" wrapText="1"/>
    </xf>
    <xf numFmtId="4" fontId="61" fillId="0" borderId="20" xfId="0" applyNumberFormat="1" applyFont="1" applyBorder="1"/>
    <xf numFmtId="1" fontId="63" fillId="0" borderId="20" xfId="1" applyNumberFormat="1" applyFont="1" applyBorder="1" applyAlignment="1">
      <alignment horizontal="right" vertical="center" wrapText="1"/>
    </xf>
    <xf numFmtId="0" fontId="59" fillId="0" borderId="0" xfId="0" applyFont="1" applyAlignment="1">
      <alignment vertical="center"/>
    </xf>
    <xf numFmtId="0" fontId="59" fillId="0" borderId="20" xfId="0" applyFont="1" applyBorder="1"/>
    <xf numFmtId="0" fontId="46" fillId="0" borderId="20" xfId="0" applyFont="1" applyBorder="1" applyAlignment="1">
      <alignment horizontal="left" vertical="center" wrapText="1"/>
    </xf>
    <xf numFmtId="0" fontId="46" fillId="0" borderId="20" xfId="0" applyFont="1" applyBorder="1" applyAlignment="1">
      <alignment horizontal="right" wrapText="1"/>
    </xf>
    <xf numFmtId="3" fontId="46" fillId="0" borderId="20" xfId="0" applyNumberFormat="1" applyFont="1" applyBorder="1" applyAlignment="1">
      <alignment horizontal="right" vertical="center"/>
    </xf>
    <xf numFmtId="166" fontId="59" fillId="0" borderId="20" xfId="0" applyNumberFormat="1" applyFont="1" applyBorder="1"/>
    <xf numFmtId="3" fontId="46" fillId="0" borderId="20" xfId="0" applyNumberFormat="1" applyFont="1" applyBorder="1" applyAlignment="1">
      <alignment horizontal="right" vertical="center" wrapText="1"/>
    </xf>
    <xf numFmtId="173" fontId="46" fillId="0" borderId="20" xfId="100" applyNumberFormat="1" applyFont="1" applyBorder="1" applyAlignment="1">
      <alignment horizontal="right" wrapText="1"/>
    </xf>
    <xf numFmtId="0" fontId="46" fillId="0" borderId="20" xfId="0" applyFont="1" applyBorder="1" applyAlignment="1">
      <alignment horizontal="left" vertical="center"/>
    </xf>
    <xf numFmtId="173" fontId="46" fillId="0" borderId="20" xfId="100" applyNumberFormat="1" applyFont="1" applyBorder="1" applyAlignment="1">
      <alignment horizontal="right" vertical="center" wrapText="1"/>
    </xf>
    <xf numFmtId="0" fontId="55" fillId="0" borderId="0" xfId="0" applyFont="1" applyAlignment="1">
      <alignment vertical="center"/>
    </xf>
    <xf numFmtId="0" fontId="46" fillId="0" borderId="0" xfId="101" applyFont="1"/>
    <xf numFmtId="0" fontId="46" fillId="0" borderId="20" xfId="101" applyFont="1" applyBorder="1" applyAlignment="1">
      <alignment horizontal="right" vertical="center"/>
    </xf>
    <xf numFmtId="172" fontId="59" fillId="0" borderId="0" xfId="102" applyNumberFormat="1" applyFont="1" applyFill="1" applyBorder="1"/>
    <xf numFmtId="172" fontId="46" fillId="0" borderId="0" xfId="101" applyNumberFormat="1" applyFont="1"/>
    <xf numFmtId="0" fontId="46" fillId="0" borderId="20" xfId="101" applyFont="1" applyBorder="1" applyAlignment="1">
      <alignment horizontal="left"/>
    </xf>
    <xf numFmtId="0" fontId="46" fillId="0" borderId="20" xfId="101" applyFont="1" applyBorder="1" applyAlignment="1">
      <alignment horizontal="left" vertical="center"/>
    </xf>
    <xf numFmtId="172" fontId="59" fillId="0" borderId="20" xfId="102" applyNumberFormat="1" applyFont="1" applyFill="1" applyBorder="1" applyAlignment="1">
      <alignment horizontal="right" vertical="center"/>
    </xf>
    <xf numFmtId="170" fontId="46" fillId="0" borderId="20" xfId="101" applyNumberFormat="1" applyFont="1" applyBorder="1" applyAlignment="1">
      <alignment horizontal="right" vertical="center"/>
    </xf>
    <xf numFmtId="172" fontId="46" fillId="0" borderId="20" xfId="101" applyNumberFormat="1" applyFont="1" applyBorder="1" applyAlignment="1">
      <alignment horizontal="right" vertical="center"/>
    </xf>
    <xf numFmtId="0" fontId="59" fillId="0" borderId="20" xfId="0" applyFont="1" applyBorder="1" applyAlignment="1">
      <alignment horizontal="right"/>
    </xf>
    <xf numFmtId="2" fontId="59" fillId="0" borderId="20" xfId="0" applyNumberFormat="1" applyFont="1" applyBorder="1" applyAlignment="1">
      <alignment horizontal="right"/>
    </xf>
    <xf numFmtId="2" fontId="24" fillId="0" borderId="20" xfId="0" applyNumberFormat="1" applyFont="1" applyBorder="1" applyAlignment="1">
      <alignment horizontal="right"/>
    </xf>
    <xf numFmtId="0" fontId="49" fillId="0" borderId="0" xfId="0" applyFont="1" applyAlignment="1">
      <alignment horizontal="center" vertical="center"/>
    </xf>
    <xf numFmtId="0" fontId="50" fillId="0" borderId="0" xfId="105" applyFont="1"/>
    <xf numFmtId="0" fontId="51" fillId="0" borderId="0" xfId="105" applyFont="1"/>
    <xf numFmtId="0" fontId="52" fillId="0" borderId="0" xfId="0" applyFont="1"/>
    <xf numFmtId="0" fontId="54" fillId="0" borderId="0" xfId="106" applyFont="1" applyFill="1" applyBorder="1" applyAlignment="1">
      <alignment horizontal="left"/>
    </xf>
    <xf numFmtId="0" fontId="47" fillId="0" borderId="0" xfId="0" applyFont="1" applyAlignment="1">
      <alignment vertical="center"/>
    </xf>
    <xf numFmtId="0" fontId="59" fillId="0" borderId="20" xfId="0" applyFont="1" applyBorder="1" applyAlignment="1">
      <alignment horizontal="center" vertical="center"/>
    </xf>
    <xf numFmtId="166" fontId="59" fillId="0" borderId="0" xfId="0" applyNumberFormat="1" applyFont="1"/>
    <xf numFmtId="0" fontId="64" fillId="0" borderId="0" xfId="0" applyFont="1"/>
    <xf numFmtId="0" fontId="61" fillId="0" borderId="20" xfId="0" applyFont="1" applyBorder="1"/>
    <xf numFmtId="166" fontId="61" fillId="0" borderId="20" xfId="0" applyNumberFormat="1" applyFont="1" applyBorder="1"/>
    <xf numFmtId="0" fontId="61" fillId="0" borderId="0" xfId="0" applyFont="1" applyAlignment="1">
      <alignment horizontal="left" vertical="center"/>
    </xf>
    <xf numFmtId="2" fontId="61" fillId="0" borderId="20" xfId="0" applyNumberFormat="1" applyFont="1" applyBorder="1"/>
    <xf numFmtId="2" fontId="61" fillId="0" borderId="0" xfId="0" applyNumberFormat="1" applyFont="1"/>
    <xf numFmtId="0" fontId="46" fillId="0" borderId="20" xfId="1" applyFont="1" applyBorder="1" applyAlignment="1">
      <alignment horizontal="right"/>
    </xf>
    <xf numFmtId="0" fontId="46" fillId="0" borderId="20" xfId="1" applyFont="1" applyBorder="1" applyAlignment="1">
      <alignment horizontal="right" vertical="center"/>
    </xf>
    <xf numFmtId="166" fontId="46" fillId="0" borderId="20" xfId="1" applyNumberFormat="1" applyFont="1" applyBorder="1" applyAlignment="1">
      <alignment horizontal="right"/>
    </xf>
    <xf numFmtId="166" fontId="46" fillId="0" borderId="0" xfId="1" applyNumberFormat="1" applyFont="1" applyAlignment="1">
      <alignment horizontal="right"/>
    </xf>
    <xf numFmtId="0" fontId="66" fillId="0" borderId="0" xfId="0" applyFont="1" applyAlignment="1">
      <alignment vertical="center"/>
    </xf>
    <xf numFmtId="0" fontId="46" fillId="0" borderId="0" xfId="56" applyFont="1"/>
    <xf numFmtId="0" fontId="46" fillId="0" borderId="20" xfId="56" applyFont="1" applyBorder="1" applyAlignment="1">
      <alignment horizontal="right" vertical="center"/>
    </xf>
    <xf numFmtId="0" fontId="59" fillId="0" borderId="0" xfId="0" applyFont="1" applyAlignment="1">
      <alignment horizontal="center" vertical="center"/>
    </xf>
    <xf numFmtId="171" fontId="59" fillId="0" borderId="20" xfId="100" applyNumberFormat="1" applyFont="1" applyFill="1" applyBorder="1"/>
    <xf numFmtId="171" fontId="59" fillId="0" borderId="0" xfId="100" applyNumberFormat="1" applyFont="1" applyFill="1" applyBorder="1"/>
    <xf numFmtId="0" fontId="46" fillId="0" borderId="20" xfId="56" applyFont="1" applyBorder="1" applyAlignment="1">
      <alignment horizontal="right"/>
    </xf>
    <xf numFmtId="0" fontId="46" fillId="0" borderId="20" xfId="56" applyFont="1" applyBorder="1" applyAlignment="1">
      <alignment horizontal="left"/>
    </xf>
    <xf numFmtId="167" fontId="46" fillId="0" borderId="20" xfId="56" applyNumberFormat="1" applyFont="1" applyBorder="1"/>
    <xf numFmtId="0" fontId="46" fillId="0" borderId="20" xfId="56" applyFont="1" applyBorder="1" applyAlignment="1">
      <alignment horizontal="right" wrapText="1"/>
    </xf>
    <xf numFmtId="0" fontId="46" fillId="0" borderId="20" xfId="56" applyFont="1" applyBorder="1" applyAlignment="1">
      <alignment horizontal="left" wrapText="1"/>
    </xf>
    <xf numFmtId="0" fontId="46" fillId="0" borderId="0" xfId="56" applyFont="1" applyAlignment="1">
      <alignment horizontal="left" wrapText="1"/>
    </xf>
    <xf numFmtId="0" fontId="24" fillId="0" borderId="0" xfId="56" applyFont="1"/>
    <xf numFmtId="3" fontId="46" fillId="0" borderId="0" xfId="56" applyNumberFormat="1" applyFont="1" applyAlignment="1">
      <alignment horizontal="right" wrapText="1"/>
    </xf>
    <xf numFmtId="0" fontId="46" fillId="0" borderId="0" xfId="56" applyFont="1" applyAlignment="1">
      <alignment horizontal="center" vertical="center"/>
    </xf>
    <xf numFmtId="0" fontId="46" fillId="0" borderId="0" xfId="56" applyFont="1" applyAlignment="1">
      <alignment horizontal="center" vertical="center" wrapText="1"/>
    </xf>
    <xf numFmtId="3" fontId="46" fillId="0" borderId="20" xfId="56" applyNumberFormat="1" applyFont="1" applyBorder="1" applyAlignment="1">
      <alignment horizontal="right" wrapText="1"/>
    </xf>
    <xf numFmtId="3" fontId="46" fillId="0" borderId="0" xfId="0" applyNumberFormat="1" applyFont="1" applyAlignment="1">
      <alignment horizontal="right" vertical="center"/>
    </xf>
    <xf numFmtId="0" fontId="46" fillId="0" borderId="20" xfId="56" applyFont="1" applyBorder="1"/>
    <xf numFmtId="0" fontId="68" fillId="0" borderId="0" xfId="0" applyFont="1"/>
    <xf numFmtId="3" fontId="61" fillId="0" borderId="0" xfId="0" applyNumberFormat="1" applyFont="1"/>
    <xf numFmtId="4" fontId="61" fillId="0" borderId="0" xfId="0" applyNumberFormat="1" applyFont="1"/>
    <xf numFmtId="0" fontId="53" fillId="0" borderId="0" xfId="106"/>
    <xf numFmtId="0" fontId="53" fillId="0" borderId="0" xfId="106" applyAlignment="1">
      <alignment vertical="center"/>
    </xf>
    <xf numFmtId="0" fontId="53" fillId="0" borderId="0" xfId="106" applyAlignment="1">
      <alignment horizontal="left" vertical="center"/>
    </xf>
    <xf numFmtId="0" fontId="59" fillId="0" borderId="20" xfId="0" applyFont="1" applyBorder="1" applyAlignment="1">
      <alignment vertical="center"/>
    </xf>
    <xf numFmtId="0" fontId="64" fillId="0" borderId="0" xfId="0" applyFont="1" applyAlignment="1">
      <alignment vertical="center"/>
    </xf>
    <xf numFmtId="0" fontId="46" fillId="0" borderId="20" xfId="103" applyFont="1" applyBorder="1"/>
    <xf numFmtId="0" fontId="46" fillId="0" borderId="20" xfId="103" applyFont="1" applyBorder="1" applyAlignment="1">
      <alignment horizontal="right" vertical="center" wrapText="1"/>
    </xf>
    <xf numFmtId="0" fontId="46" fillId="0" borderId="20" xfId="0" applyFont="1" applyBorder="1"/>
    <xf numFmtId="0" fontId="59" fillId="0" borderId="20" xfId="0" applyFont="1" applyBorder="1" applyAlignment="1">
      <alignment horizontal="right" vertical="center"/>
    </xf>
    <xf numFmtId="0" fontId="62" fillId="0" borderId="20" xfId="104" applyFont="1" applyBorder="1"/>
    <xf numFmtId="0" fontId="62" fillId="0" borderId="0" xfId="104" applyFont="1"/>
    <xf numFmtId="4" fontId="62" fillId="0" borderId="20" xfId="104" applyNumberFormat="1" applyFont="1" applyBorder="1"/>
    <xf numFmtId="0" fontId="63" fillId="0" borderId="20" xfId="104" applyFont="1" applyBorder="1" applyAlignment="1">
      <alignment horizontal="right"/>
    </xf>
    <xf numFmtId="0" fontId="59" fillId="0" borderId="20" xfId="0" quotePrefix="1" applyFont="1" applyBorder="1"/>
    <xf numFmtId="0" fontId="69" fillId="0" borderId="0" xfId="0" applyFont="1"/>
    <xf numFmtId="4" fontId="59" fillId="0" borderId="20" xfId="0" applyNumberFormat="1" applyFont="1" applyBorder="1"/>
    <xf numFmtId="0" fontId="67" fillId="0" borderId="0" xfId="0" applyFont="1"/>
    <xf numFmtId="4" fontId="59" fillId="0" borderId="0" xfId="0" applyNumberFormat="1" applyFont="1"/>
    <xf numFmtId="0" fontId="59" fillId="0" borderId="20" xfId="0" applyFont="1" applyBorder="1" applyAlignment="1">
      <alignment horizontal="center"/>
    </xf>
    <xf numFmtId="167" fontId="59" fillId="0" borderId="20" xfId="0" applyNumberFormat="1" applyFont="1" applyBorder="1"/>
    <xf numFmtId="0" fontId="71" fillId="0" borderId="20" xfId="104" applyFont="1" applyBorder="1"/>
    <xf numFmtId="0" fontId="67" fillId="0" borderId="0" xfId="0" applyFont="1" applyAlignment="1">
      <alignment vertical="center"/>
    </xf>
    <xf numFmtId="0" fontId="71" fillId="0" borderId="0" xfId="104" applyFont="1"/>
    <xf numFmtId="0" fontId="63" fillId="0" borderId="0" xfId="104" applyFont="1" applyAlignment="1">
      <alignment horizontal="right"/>
    </xf>
    <xf numFmtId="3" fontId="62" fillId="0" borderId="0" xfId="0" applyNumberFormat="1" applyFont="1"/>
    <xf numFmtId="3" fontId="62" fillId="0" borderId="0" xfId="104" applyNumberFormat="1" applyFont="1"/>
    <xf numFmtId="0" fontId="61" fillId="0" borderId="0" xfId="0" applyFont="1" applyAlignment="1">
      <alignment horizontal="right" vertical="center" wrapText="1"/>
    </xf>
    <xf numFmtId="1" fontId="62" fillId="0" borderId="0" xfId="1" applyNumberFormat="1" applyFont="1" applyAlignment="1">
      <alignment horizontal="right" vertical="center" wrapText="1"/>
    </xf>
    <xf numFmtId="1" fontId="63" fillId="0" borderId="0" xfId="1" applyNumberFormat="1" applyFont="1" applyAlignment="1">
      <alignment horizontal="right" vertical="center" wrapText="1"/>
    </xf>
    <xf numFmtId="0" fontId="43" fillId="0" borderId="0" xfId="101"/>
    <xf numFmtId="0" fontId="46" fillId="0" borderId="0" xfId="101" applyFont="1" applyAlignment="1">
      <alignment horizontal="right" vertical="center"/>
    </xf>
    <xf numFmtId="0" fontId="46" fillId="0" borderId="0" xfId="101" applyFont="1" applyAlignment="1">
      <alignment horizontal="center" vertical="center" wrapText="1"/>
    </xf>
    <xf numFmtId="172" fontId="59" fillId="0" borderId="0" xfId="102" applyNumberFormat="1" applyFont="1" applyFill="1" applyBorder="1" applyAlignment="1">
      <alignment vertical="center"/>
    </xf>
    <xf numFmtId="172" fontId="46" fillId="0" borderId="0" xfId="101" applyNumberFormat="1" applyFont="1" applyAlignment="1">
      <alignment vertical="center"/>
    </xf>
    <xf numFmtId="0" fontId="59" fillId="0" borderId="0" xfId="0" quotePrefix="1" applyFont="1"/>
    <xf numFmtId="3" fontId="59" fillId="0" borderId="0" xfId="0" applyNumberFormat="1" applyFont="1" applyAlignment="1">
      <alignment horizontal="right"/>
    </xf>
    <xf numFmtId="3" fontId="59" fillId="0" borderId="0" xfId="0" applyNumberFormat="1" applyFont="1"/>
    <xf numFmtId="3" fontId="59" fillId="0" borderId="0" xfId="0" quotePrefix="1" applyNumberFormat="1" applyFont="1"/>
    <xf numFmtId="0" fontId="59" fillId="0" borderId="0" xfId="0" applyFont="1" applyAlignment="1">
      <alignment horizontal="right" vertical="center"/>
    </xf>
    <xf numFmtId="0" fontId="70" fillId="0" borderId="20" xfId="0" applyFont="1" applyBorder="1" applyAlignment="1">
      <alignment vertical="center" wrapText="1"/>
    </xf>
    <xf numFmtId="167" fontId="61" fillId="0" borderId="20" xfId="0" applyNumberFormat="1" applyFont="1" applyBorder="1"/>
    <xf numFmtId="0" fontId="0" fillId="55" borderId="0" xfId="0" applyFill="1"/>
    <xf numFmtId="166" fontId="46" fillId="0" borderId="20" xfId="103" applyNumberFormat="1" applyFont="1" applyBorder="1"/>
    <xf numFmtId="167" fontId="59" fillId="0" borderId="20" xfId="0" applyNumberFormat="1" applyFont="1" applyBorder="1" applyAlignment="1">
      <alignment horizontal="right" vertical="center"/>
    </xf>
    <xf numFmtId="0" fontId="61" fillId="0" borderId="20" xfId="0" applyFont="1" applyBorder="1" applyAlignment="1">
      <alignment horizontal="right"/>
    </xf>
    <xf numFmtId="0" fontId="26" fillId="0" borderId="0" xfId="0" applyFont="1"/>
    <xf numFmtId="0" fontId="45" fillId="0" borderId="0" xfId="0" applyFont="1"/>
    <xf numFmtId="3" fontId="59" fillId="0" borderId="20" xfId="0" applyNumberFormat="1" applyFont="1" applyBorder="1"/>
    <xf numFmtId="3" fontId="46" fillId="0" borderId="20" xfId="100" applyNumberFormat="1" applyFont="1" applyBorder="1" applyAlignment="1">
      <alignment horizontal="right" wrapText="1"/>
    </xf>
    <xf numFmtId="1" fontId="46" fillId="0" borderId="20" xfId="0" applyNumberFormat="1" applyFont="1" applyBorder="1" applyAlignment="1">
      <alignment horizontal="left" vertical="center"/>
    </xf>
    <xf numFmtId="3" fontId="46" fillId="0" borderId="20" xfId="100" applyNumberFormat="1" applyFont="1" applyBorder="1" applyAlignment="1">
      <alignment horizontal="right" vertical="center" wrapText="1"/>
    </xf>
    <xf numFmtId="1" fontId="46" fillId="0" borderId="20" xfId="0" applyNumberFormat="1" applyFont="1" applyBorder="1" applyAlignment="1">
      <alignment horizontal="left" vertical="center" wrapText="1"/>
    </xf>
    <xf numFmtId="0" fontId="38" fillId="0" borderId="0" xfId="0" applyFont="1"/>
    <xf numFmtId="3" fontId="59" fillId="0" borderId="20" xfId="0" applyNumberFormat="1" applyFont="1" applyBorder="1" applyAlignment="1">
      <alignment horizontal="right" vertical="center" wrapText="1"/>
    </xf>
    <xf numFmtId="0" fontId="72" fillId="0" borderId="0" xfId="0" applyFont="1"/>
    <xf numFmtId="0" fontId="1" fillId="0" borderId="0" xfId="0" applyFont="1"/>
    <xf numFmtId="0" fontId="1" fillId="0" borderId="2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72" fillId="0" borderId="27" xfId="0" applyFont="1" applyBorder="1" applyAlignment="1">
      <alignment horizontal="left"/>
    </xf>
    <xf numFmtId="0" fontId="73" fillId="0" borderId="0" xfId="0" applyFont="1"/>
    <xf numFmtId="43" fontId="58" fillId="0" borderId="0" xfId="100" applyFont="1"/>
    <xf numFmtId="0" fontId="58" fillId="0" borderId="0" xfId="0" applyFont="1" applyAlignment="1">
      <alignment horizontal="right" vertical="center" wrapText="1"/>
    </xf>
    <xf numFmtId="0" fontId="58" fillId="0" borderId="0" xfId="0" applyFont="1" applyAlignment="1">
      <alignment vertical="center" wrapText="1"/>
    </xf>
    <xf numFmtId="0" fontId="73" fillId="0" borderId="0" xfId="0" applyFont="1" applyAlignment="1">
      <alignment vertical="center"/>
    </xf>
    <xf numFmtId="0" fontId="65" fillId="0" borderId="20" xfId="0" applyFont="1" applyBorder="1"/>
    <xf numFmtId="0" fontId="66" fillId="0" borderId="20" xfId="0" applyFont="1" applyBorder="1"/>
    <xf numFmtId="0" fontId="74" fillId="0" borderId="0" xfId="0" applyFont="1"/>
    <xf numFmtId="0" fontId="75" fillId="0" borderId="20" xfId="0" applyFont="1" applyBorder="1" applyAlignment="1">
      <alignment horizontal="left" vertical="center"/>
    </xf>
    <xf numFmtId="0" fontId="46" fillId="0" borderId="20" xfId="0" applyFont="1" applyBorder="1" applyAlignment="1">
      <alignment horizontal="center"/>
    </xf>
    <xf numFmtId="0" fontId="46" fillId="0" borderId="20" xfId="0" applyFont="1" applyBorder="1" applyAlignment="1">
      <alignment horizontal="right"/>
    </xf>
    <xf numFmtId="166" fontId="46" fillId="0" borderId="25" xfId="0" applyNumberFormat="1" applyFont="1" applyBorder="1" applyAlignment="1">
      <alignment horizontal="center"/>
    </xf>
    <xf numFmtId="166" fontId="46" fillId="0" borderId="20" xfId="0" applyNumberFormat="1" applyFont="1" applyBorder="1" applyAlignment="1">
      <alignment horizontal="center"/>
    </xf>
    <xf numFmtId="166" fontId="46" fillId="0" borderId="24" xfId="0" applyNumberFormat="1" applyFont="1" applyBorder="1" applyAlignment="1">
      <alignment horizontal="center"/>
    </xf>
    <xf numFmtId="0" fontId="53" fillId="0" borderId="0" xfId="106" applyFill="1"/>
    <xf numFmtId="0" fontId="59" fillId="0" borderId="20" xfId="0" applyFont="1" applyBorder="1" applyAlignment="1">
      <alignment horizontal="center" vertical="center" wrapText="1"/>
    </xf>
    <xf numFmtId="0" fontId="59" fillId="0" borderId="23" xfId="0" applyFont="1" applyBorder="1" applyAlignment="1">
      <alignment horizontal="center" vertical="center"/>
    </xf>
    <xf numFmtId="0" fontId="59" fillId="0" borderId="26" xfId="0" applyFont="1" applyBorder="1" applyAlignment="1">
      <alignment horizontal="center" vertical="center"/>
    </xf>
    <xf numFmtId="0" fontId="59" fillId="0" borderId="28" xfId="0" applyFont="1" applyBorder="1" applyAlignment="1">
      <alignment horizontal="right" vertical="center" wrapText="1"/>
    </xf>
    <xf numFmtId="0" fontId="46" fillId="0" borderId="28" xfId="0" applyFont="1" applyBorder="1" applyAlignment="1">
      <alignment horizontal="right" vertical="center" wrapText="1"/>
    </xf>
    <xf numFmtId="0" fontId="46" fillId="0" borderId="0" xfId="0" applyFont="1" applyAlignment="1">
      <alignment horizontal="center" vertical="center"/>
    </xf>
    <xf numFmtId="173" fontId="59" fillId="0" borderId="0" xfId="100" applyNumberFormat="1" applyFont="1" applyBorder="1" applyAlignment="1">
      <alignment vertical="center"/>
    </xf>
    <xf numFmtId="173" fontId="59" fillId="0" borderId="0" xfId="100" applyNumberFormat="1" applyFont="1" applyAlignment="1">
      <alignment vertical="center"/>
    </xf>
    <xf numFmtId="0" fontId="46" fillId="0" borderId="28" xfId="0" applyFont="1" applyBorder="1" applyAlignment="1">
      <alignment horizontal="center" vertical="center"/>
    </xf>
    <xf numFmtId="173" fontId="59" fillId="0" borderId="28" xfId="100" applyNumberFormat="1" applyFont="1" applyBorder="1" applyAlignment="1">
      <alignment vertical="center"/>
    </xf>
    <xf numFmtId="173" fontId="59" fillId="0" borderId="0" xfId="0" applyNumberFormat="1" applyFont="1"/>
    <xf numFmtId="0" fontId="76" fillId="0" borderId="0" xfId="0" applyFont="1"/>
    <xf numFmtId="0" fontId="59" fillId="0" borderId="23" xfId="0" applyFont="1" applyBorder="1" applyAlignment="1">
      <alignment horizontal="center" vertical="center" wrapText="1"/>
    </xf>
    <xf numFmtId="0" fontId="59" fillId="0" borderId="28" xfId="0" applyFont="1" applyBorder="1" applyAlignment="1">
      <alignment horizontal="center" vertical="center" wrapText="1"/>
    </xf>
    <xf numFmtId="43" fontId="59" fillId="0" borderId="0" xfId="100" applyFont="1" applyFill="1"/>
    <xf numFmtId="43" fontId="59" fillId="0" borderId="0" xfId="100" applyFont="1"/>
    <xf numFmtId="173" fontId="59" fillId="0" borderId="0" xfId="100" applyNumberFormat="1" applyFont="1"/>
    <xf numFmtId="0" fontId="59" fillId="0" borderId="28" xfId="0" applyFont="1" applyBorder="1" applyAlignment="1">
      <alignment horizontal="center" vertical="center"/>
    </xf>
    <xf numFmtId="173" fontId="59" fillId="0" borderId="28" xfId="100" applyNumberFormat="1" applyFont="1" applyFill="1" applyBorder="1" applyAlignment="1">
      <alignment vertical="center"/>
    </xf>
    <xf numFmtId="43" fontId="59" fillId="0" borderId="28" xfId="100" applyFont="1" applyFill="1" applyBorder="1"/>
    <xf numFmtId="43" fontId="59" fillId="0" borderId="28" xfId="100" applyFont="1" applyBorder="1"/>
    <xf numFmtId="0" fontId="59" fillId="0" borderId="21" xfId="0" applyFont="1" applyBorder="1" applyAlignment="1">
      <alignment horizontal="center" vertical="center" wrapText="1"/>
    </xf>
    <xf numFmtId="170" fontId="59" fillId="0" borderId="0" xfId="100" applyNumberFormat="1" applyFont="1" applyFill="1" applyAlignment="1">
      <alignment vertical="center"/>
    </xf>
    <xf numFmtId="174" fontId="59" fillId="0" borderId="0" xfId="0" applyNumberFormat="1" applyFont="1"/>
    <xf numFmtId="170" fontId="59" fillId="0" borderId="28" xfId="100" applyNumberFormat="1" applyFont="1" applyFill="1" applyBorder="1" applyAlignment="1">
      <alignment vertical="center"/>
    </xf>
    <xf numFmtId="174" fontId="59" fillId="0" borderId="28" xfId="0" applyNumberFormat="1" applyFont="1" applyBorder="1"/>
    <xf numFmtId="3" fontId="59" fillId="0" borderId="29" xfId="0" applyNumberFormat="1" applyFont="1" applyBorder="1" applyAlignment="1">
      <alignment horizontal="right" vertical="center" wrapText="1"/>
    </xf>
    <xf numFmtId="3" fontId="59" fillId="0" borderId="0" xfId="0" applyNumberFormat="1" applyFont="1" applyAlignment="1">
      <alignment horizontal="right" vertical="center" wrapText="1"/>
    </xf>
    <xf numFmtId="0" fontId="59" fillId="0" borderId="20" xfId="0" quotePrefix="1" applyFont="1" applyBorder="1" applyAlignment="1">
      <alignment horizontal="right" vertical="center" wrapText="1"/>
    </xf>
    <xf numFmtId="167" fontId="2" fillId="0" borderId="0" xfId="0" applyNumberFormat="1" applyFont="1"/>
    <xf numFmtId="49" fontId="2" fillId="0" borderId="0" xfId="0" applyNumberFormat="1" applyFont="1" applyAlignment="1">
      <alignment wrapText="1"/>
    </xf>
    <xf numFmtId="49" fontId="77" fillId="0" borderId="0" xfId="0" applyNumberFormat="1" applyFont="1" applyAlignment="1">
      <alignment wrapText="1"/>
    </xf>
    <xf numFmtId="49" fontId="78" fillId="0" borderId="0" xfId="0" applyNumberFormat="1" applyFont="1" applyAlignment="1">
      <alignment wrapText="1"/>
    </xf>
    <xf numFmtId="49" fontId="79" fillId="0" borderId="0" xfId="0" applyNumberFormat="1" applyFont="1" applyAlignment="1">
      <alignment wrapText="1"/>
    </xf>
    <xf numFmtId="49" fontId="2" fillId="0" borderId="0" xfId="0" applyNumberFormat="1" applyFont="1" applyAlignment="1">
      <alignment horizontal="left" vertical="center"/>
    </xf>
    <xf numFmtId="49" fontId="77" fillId="0" borderId="0" xfId="0" applyNumberFormat="1" applyFont="1" applyAlignment="1">
      <alignment horizontal="left" vertical="center"/>
    </xf>
    <xf numFmtId="4" fontId="59" fillId="0" borderId="20" xfId="0" applyNumberFormat="1" applyFont="1" applyFill="1" applyBorder="1"/>
    <xf numFmtId="4" fontId="0" fillId="0" borderId="0" xfId="0" applyNumberFormat="1"/>
    <xf numFmtId="3" fontId="81" fillId="0" borderId="0" xfId="0" applyNumberFormat="1" applyFont="1"/>
    <xf numFmtId="0" fontId="81" fillId="0" borderId="0" xfId="0" applyFont="1"/>
    <xf numFmtId="3" fontId="59" fillId="0" borderId="28" xfId="0" applyNumberFormat="1" applyFont="1" applyBorder="1"/>
    <xf numFmtId="0" fontId="46" fillId="0" borderId="0" xfId="101" applyFont="1" applyAlignment="1">
      <alignment horizontal="center" vertical="center"/>
    </xf>
    <xf numFmtId="0" fontId="64" fillId="0" borderId="20" xfId="0" applyFont="1" applyBorder="1" applyAlignment="1">
      <alignment horizontal="center" vertical="center" wrapText="1"/>
    </xf>
    <xf numFmtId="0" fontId="64" fillId="0" borderId="0" xfId="0" applyFont="1" applyAlignment="1">
      <alignment horizontal="center" vertical="center" wrapText="1"/>
    </xf>
    <xf numFmtId="0" fontId="46" fillId="0" borderId="0" xfId="101" applyFont="1" applyAlignment="1">
      <alignment horizontal="center" vertical="center" wrapText="1"/>
    </xf>
    <xf numFmtId="0" fontId="64" fillId="0" borderId="21" xfId="0" applyFont="1" applyBorder="1" applyAlignment="1">
      <alignment horizontal="center"/>
    </xf>
    <xf numFmtId="0" fontId="64" fillId="0" borderId="23" xfId="0" applyFont="1" applyBorder="1" applyAlignment="1">
      <alignment horizontal="center"/>
    </xf>
    <xf numFmtId="0" fontId="64" fillId="0" borderId="22" xfId="0" applyFont="1" applyBorder="1" applyAlignment="1">
      <alignment horizontal="center"/>
    </xf>
    <xf numFmtId="0" fontId="61" fillId="0" borderId="21" xfId="0" applyFont="1" applyBorder="1" applyAlignment="1">
      <alignment horizontal="center" vertical="center" wrapText="1"/>
    </xf>
    <xf numFmtId="0" fontId="61" fillId="0" borderId="23" xfId="0" applyFont="1" applyBorder="1" applyAlignment="1">
      <alignment horizontal="center" vertical="center" wrapText="1"/>
    </xf>
    <xf numFmtId="0" fontId="61" fillId="0" borderId="22" xfId="0" applyFont="1" applyBorder="1" applyAlignment="1">
      <alignment horizontal="center" vertical="center" wrapText="1"/>
    </xf>
    <xf numFmtId="0" fontId="46" fillId="0" borderId="20" xfId="56" applyFont="1" applyBorder="1" applyAlignment="1">
      <alignment horizontal="center" vertical="center"/>
    </xf>
    <xf numFmtId="0" fontId="46" fillId="0" borderId="20" xfId="56" applyFont="1" applyBorder="1" applyAlignment="1">
      <alignment horizontal="center" vertical="center" wrapText="1"/>
    </xf>
    <xf numFmtId="0" fontId="59" fillId="0" borderId="0" xfId="0" applyFont="1" applyAlignment="1">
      <alignment horizontal="center" wrapText="1"/>
    </xf>
    <xf numFmtId="0" fontId="46" fillId="0" borderId="26" xfId="0" applyFont="1" applyBorder="1" applyAlignment="1">
      <alignment horizontal="center" vertical="center" wrapText="1"/>
    </xf>
    <xf numFmtId="0" fontId="46" fillId="0" borderId="28" xfId="0" applyFont="1" applyBorder="1" applyAlignment="1">
      <alignment horizontal="center" vertical="center" wrapText="1"/>
    </xf>
    <xf numFmtId="0" fontId="59" fillId="0" borderId="23" xfId="0" applyFont="1" applyBorder="1" applyAlignment="1">
      <alignment horizontal="center" vertical="center"/>
    </xf>
    <xf numFmtId="0" fontId="59" fillId="0" borderId="26" xfId="0" applyFont="1" applyBorder="1" applyAlignment="1">
      <alignment horizontal="right" vertical="center" wrapText="1"/>
    </xf>
    <xf numFmtId="0" fontId="59" fillId="0" borderId="28" xfId="0" applyFont="1" applyBorder="1" applyAlignment="1">
      <alignment horizontal="right" vertical="center" wrapText="1"/>
    </xf>
    <xf numFmtId="0" fontId="59" fillId="0" borderId="23" xfId="0" applyFont="1" applyBorder="1" applyAlignment="1">
      <alignment horizontal="center" vertical="center" wrapText="1"/>
    </xf>
    <xf numFmtId="0" fontId="81" fillId="0" borderId="0" xfId="0" applyFont="1" applyAlignment="1">
      <alignment horizontal="justify" vertical="center" wrapText="1"/>
    </xf>
    <xf numFmtId="0" fontId="82" fillId="0" borderId="0" xfId="0" applyFont="1" applyAlignment="1">
      <alignment horizontal="justify" vertical="center" wrapText="1"/>
    </xf>
  </cellXfs>
  <cellStyles count="107">
    <cellStyle name="20% - Colore 1" xfId="75" builtinId="30" customBuiltin="1"/>
    <cellStyle name="20% - Colore 1 2" xfId="3"/>
    <cellStyle name="20% - Colore 2" xfId="78" builtinId="34" customBuiltin="1"/>
    <cellStyle name="20% - Colore 2 2" xfId="4"/>
    <cellStyle name="20% - Colore 3" xfId="81" builtinId="38" customBuiltin="1"/>
    <cellStyle name="20% - Colore 3 2" xfId="5"/>
    <cellStyle name="20% - Colore 4" xfId="84" builtinId="42" customBuiltin="1"/>
    <cellStyle name="20% - Colore 4 2" xfId="6"/>
    <cellStyle name="20% - Colore 5" xfId="87" builtinId="46" customBuiltin="1"/>
    <cellStyle name="20% - Colore 5 2" xfId="7"/>
    <cellStyle name="20% - Colore 6" xfId="90" builtinId="50" customBuiltin="1"/>
    <cellStyle name="20% - Colore 6 2" xfId="8"/>
    <cellStyle name="40% - Colore 1" xfId="76" builtinId="31" customBuiltin="1"/>
    <cellStyle name="40% - Colore 1 2" xfId="9"/>
    <cellStyle name="40% - Colore 2" xfId="79" builtinId="35" customBuiltin="1"/>
    <cellStyle name="40% - Colore 2 2" xfId="10"/>
    <cellStyle name="40% - Colore 3" xfId="82" builtinId="39" customBuiltin="1"/>
    <cellStyle name="40% - Colore 3 2" xfId="11"/>
    <cellStyle name="40% - Colore 4" xfId="85" builtinId="43" customBuiltin="1"/>
    <cellStyle name="40% - Colore 4 2" xfId="12"/>
    <cellStyle name="40% - Colore 5" xfId="88" builtinId="47" customBuiltin="1"/>
    <cellStyle name="40% - Colore 5 2" xfId="13"/>
    <cellStyle name="40% - Colore 6" xfId="91" builtinId="51" customBuiltin="1"/>
    <cellStyle name="40% - Colore 6 2" xfId="14"/>
    <cellStyle name="60% - Colore 1 2" xfId="15"/>
    <cellStyle name="60% - Colore 1 3" xfId="93"/>
    <cellStyle name="60% - Colore 2 2" xfId="16"/>
    <cellStyle name="60% - Colore 2 3" xfId="94"/>
    <cellStyle name="60% - Colore 3 2" xfId="17"/>
    <cellStyle name="60% - Colore 3 3" xfId="95"/>
    <cellStyle name="60% - Colore 4 2" xfId="18"/>
    <cellStyle name="60% - Colore 4 3" xfId="96"/>
    <cellStyle name="60% - Colore 5 2" xfId="19"/>
    <cellStyle name="60% - Colore 5 3" xfId="97"/>
    <cellStyle name="60% - Colore 6 2" xfId="20"/>
    <cellStyle name="60% - Colore 6 3" xfId="98"/>
    <cellStyle name="ANCLAS,REZONES Y SUS PARTES,DE FUNDICION,DE HIERRO O DE ACERO" xfId="21"/>
    <cellStyle name="Calcolo" xfId="67" builtinId="22" customBuiltin="1"/>
    <cellStyle name="Calcolo 2" xfId="22"/>
    <cellStyle name="Cella collegata" xfId="68" builtinId="24" customBuiltin="1"/>
    <cellStyle name="Cella collegata 2" xfId="23"/>
    <cellStyle name="Cella da controllare" xfId="69" builtinId="23" customBuiltin="1"/>
    <cellStyle name="Cella da controllare 2" xfId="24"/>
    <cellStyle name="Collegamento ipertestuale" xfId="106" builtinId="8"/>
    <cellStyle name="Colore 1" xfId="74" builtinId="29" customBuiltin="1"/>
    <cellStyle name="Colore 1 2" xfId="25"/>
    <cellStyle name="Colore 2" xfId="77" builtinId="33" customBuiltin="1"/>
    <cellStyle name="Colore 2 2" xfId="26"/>
    <cellStyle name="Colore 3" xfId="80" builtinId="37" customBuiltin="1"/>
    <cellStyle name="Colore 3 2" xfId="27"/>
    <cellStyle name="Colore 4" xfId="83" builtinId="41" customBuiltin="1"/>
    <cellStyle name="Colore 4 2" xfId="28"/>
    <cellStyle name="Colore 5" xfId="86" builtinId="45" customBuiltin="1"/>
    <cellStyle name="Colore 5 2" xfId="29"/>
    <cellStyle name="Colore 6" xfId="89" builtinId="49" customBuiltin="1"/>
    <cellStyle name="Colore 6 2" xfId="30"/>
    <cellStyle name="Dezimal [0]_Foglio1" xfId="31"/>
    <cellStyle name="Dezimal_Foglio1" xfId="32"/>
    <cellStyle name="Input" xfId="65" builtinId="20" customBuiltin="1"/>
    <cellStyle name="Input 2" xfId="33"/>
    <cellStyle name="Migliaia" xfId="100" builtinId="3"/>
    <cellStyle name="Migliaia (0)_aggancio anagrafe" xfId="34"/>
    <cellStyle name="Migliaia [0] 2" xfId="55"/>
    <cellStyle name="Migliaia 2" xfId="57"/>
    <cellStyle name="Migliaia 3" xfId="102"/>
    <cellStyle name="Neutrale 2" xfId="35"/>
    <cellStyle name="Neutrale 3" xfId="92"/>
    <cellStyle name="Normale" xfId="0" builtinId="0"/>
    <cellStyle name="Normale 2" xfId="1"/>
    <cellStyle name="Normale 2 2" xfId="36"/>
    <cellStyle name="Normale 2 2 2" xfId="103"/>
    <cellStyle name="Normale 2 3" xfId="105"/>
    <cellStyle name="Normale 3" xfId="2"/>
    <cellStyle name="Normale 3 2" xfId="99"/>
    <cellStyle name="Normale 4" xfId="54"/>
    <cellStyle name="Normale 5" xfId="56"/>
    <cellStyle name="Normale 6" xfId="101"/>
    <cellStyle name="Normale 7 2" xfId="104"/>
    <cellStyle name="Nota" xfId="71" builtinId="10" customBuiltin="1"/>
    <cellStyle name="Nota 2" xfId="37"/>
    <cellStyle name="Nuovo" xfId="38"/>
    <cellStyle name="Output" xfId="66" builtinId="21" customBuiltin="1"/>
    <cellStyle name="Output 2" xfId="39"/>
    <cellStyle name="T_fiancata" xfId="40"/>
    <cellStyle name="Testo avviso" xfId="70" builtinId="11" customBuiltin="1"/>
    <cellStyle name="Testo avviso 2" xfId="41"/>
    <cellStyle name="Testo descrittivo" xfId="72" builtinId="53" customBuiltin="1"/>
    <cellStyle name="Testo descrittivo 2" xfId="42"/>
    <cellStyle name="Titolo" xfId="58" builtinId="15" customBuiltin="1"/>
    <cellStyle name="Titolo 1" xfId="59" builtinId="16" customBuiltin="1"/>
    <cellStyle name="Titolo 1 2" xfId="44"/>
    <cellStyle name="Titolo 2" xfId="60" builtinId="17" customBuiltin="1"/>
    <cellStyle name="Titolo 2 2" xfId="45"/>
    <cellStyle name="Titolo 3" xfId="61" builtinId="18" customBuiltin="1"/>
    <cellStyle name="Titolo 3 2" xfId="46"/>
    <cellStyle name="Titolo 4" xfId="62" builtinId="19" customBuiltin="1"/>
    <cellStyle name="Titolo 4 2" xfId="47"/>
    <cellStyle name="Titolo 5" xfId="43"/>
    <cellStyle name="Totale" xfId="73" builtinId="25" customBuiltin="1"/>
    <cellStyle name="Totale 2" xfId="48"/>
    <cellStyle name="Valore non valido" xfId="64" builtinId="27" customBuiltin="1"/>
    <cellStyle name="Valore non valido 2" xfId="49"/>
    <cellStyle name="Valore valido" xfId="63" builtinId="26" customBuiltin="1"/>
    <cellStyle name="Valore valido 2" xfId="50"/>
    <cellStyle name="Valuta (0)_aggancio anagrafe" xfId="51"/>
    <cellStyle name="Währung [0]_Foglio1" xfId="52"/>
    <cellStyle name="Währung_Foglio1" xfId="53"/>
  </cellStyles>
  <dxfs count="0"/>
  <tableStyles count="0" defaultTableStyle="TableStyleMedium2" defaultPivotStyle="PivotStyleLight16"/>
  <colors>
    <mruColors>
      <color rgb="FF095CA1"/>
      <color rgb="FF0070C0"/>
      <color rgb="FFE5B946"/>
      <color rgb="FF41B39D"/>
      <color rgb="FFC1002A"/>
      <color rgb="FF5B44B8"/>
      <color rgb="FF0E7863"/>
      <color rgb="FF96B5DB"/>
      <color rgb="FFCB3706"/>
      <color rgb="FFA0D9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219684169978561E-2"/>
          <c:y val="0.19103157334869447"/>
          <c:w val="0.89193117755947338"/>
          <c:h val="0.64509509548657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'1'!$C$2</c:f>
              <c:strCache>
                <c:ptCount val="1"/>
                <c:pt idx="0">
                  <c:v>Veneto (milioni)</c:v>
                </c:pt>
              </c:strCache>
            </c:strRef>
          </c:tx>
          <c:spPr>
            <a:solidFill>
              <a:srgbClr val="96B5DB"/>
            </a:solidFill>
            <a:ln>
              <a:solidFill>
                <a:srgbClr val="96B5DB"/>
              </a:solidFill>
            </a:ln>
            <a:effectLst/>
          </c:spPr>
          <c:invertIfNegative val="0"/>
          <c:cat>
            <c:numRef>
              <c:f>'1'!$B$3:$B$20</c:f>
              <c:numCache>
                <c:formatCode>General</c:formatCode>
                <c:ptCount val="18"/>
                <c:pt idx="0">
                  <c:v>1871</c:v>
                </c:pt>
                <c:pt idx="1">
                  <c:v>1881</c:v>
                </c:pt>
                <c:pt idx="3">
                  <c:v>1901</c:v>
                </c:pt>
                <c:pt idx="4">
                  <c:v>1911</c:v>
                </c:pt>
                <c:pt idx="5">
                  <c:v>1921</c:v>
                </c:pt>
                <c:pt idx="6">
                  <c:v>1931</c:v>
                </c:pt>
                <c:pt idx="7">
                  <c:v>1936</c:v>
                </c:pt>
                <c:pt idx="9">
                  <c:v>1951</c:v>
                </c:pt>
                <c:pt idx="10">
                  <c:v>1961</c:v>
                </c:pt>
                <c:pt idx="11">
                  <c:v>1971</c:v>
                </c:pt>
                <c:pt idx="12">
                  <c:v>1981</c:v>
                </c:pt>
                <c:pt idx="13">
                  <c:v>1991</c:v>
                </c:pt>
                <c:pt idx="14">
                  <c:v>2001</c:v>
                </c:pt>
                <c:pt idx="15">
                  <c:v>2011</c:v>
                </c:pt>
                <c:pt idx="16">
                  <c:v>2021</c:v>
                </c:pt>
                <c:pt idx="17">
                  <c:v>2024</c:v>
                </c:pt>
              </c:numCache>
            </c:numRef>
          </c:cat>
          <c:val>
            <c:numRef>
              <c:f>'1'!$C$3:$C$20</c:f>
              <c:numCache>
                <c:formatCode>General</c:formatCode>
                <c:ptCount val="18"/>
                <c:pt idx="0">
                  <c:v>2.1960000000000002</c:v>
                </c:pt>
                <c:pt idx="1">
                  <c:v>2.3460000000000001</c:v>
                </c:pt>
                <c:pt idx="3">
                  <c:v>2.58</c:v>
                </c:pt>
                <c:pt idx="4">
                  <c:v>3.0089999999999999</c:v>
                </c:pt>
                <c:pt idx="5">
                  <c:v>3.319</c:v>
                </c:pt>
                <c:pt idx="6">
                  <c:v>3.4870000000000001</c:v>
                </c:pt>
                <c:pt idx="7">
                  <c:v>3.5659999999999998</c:v>
                </c:pt>
                <c:pt idx="9">
                  <c:v>3.9180000000000001</c:v>
                </c:pt>
                <c:pt idx="10">
                  <c:v>3.847</c:v>
                </c:pt>
                <c:pt idx="11">
                  <c:v>4.1230000000000002</c:v>
                </c:pt>
                <c:pt idx="12">
                  <c:v>4.3449999999999998</c:v>
                </c:pt>
                <c:pt idx="13">
                  <c:v>4.3810000000000002</c:v>
                </c:pt>
                <c:pt idx="14">
                  <c:v>4.5279999999999996</c:v>
                </c:pt>
                <c:pt idx="15">
                  <c:v>4.8570000000000002</c:v>
                </c:pt>
                <c:pt idx="16">
                  <c:v>4.8479999999999999</c:v>
                </c:pt>
                <c:pt idx="17">
                  <c:v>4.8529999999999998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20-4A63-9F54-C688B938CD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425756432"/>
        <c:axId val="1425752272"/>
      </c:barChart>
      <c:lineChart>
        <c:grouping val="standard"/>
        <c:varyColors val="0"/>
        <c:ser>
          <c:idx val="2"/>
          <c:order val="1"/>
          <c:tx>
            <c:strRef>
              <c:f>'1'!$E$2</c:f>
              <c:strCache>
                <c:ptCount val="1"/>
                <c:pt idx="0">
                  <c:v>Veneto (1861=100, sc. destra)</c:v>
                </c:pt>
              </c:strCache>
            </c:strRef>
          </c:tx>
          <c:spPr>
            <a:ln w="28575" cap="rnd">
              <a:solidFill>
                <a:srgbClr val="C1002A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'1'!$B$3:$B$20</c:f>
              <c:numCache>
                <c:formatCode>General</c:formatCode>
                <c:ptCount val="18"/>
                <c:pt idx="0">
                  <c:v>1871</c:v>
                </c:pt>
                <c:pt idx="1">
                  <c:v>1881</c:v>
                </c:pt>
                <c:pt idx="3">
                  <c:v>1901</c:v>
                </c:pt>
                <c:pt idx="4">
                  <c:v>1911</c:v>
                </c:pt>
                <c:pt idx="5">
                  <c:v>1921</c:v>
                </c:pt>
                <c:pt idx="6">
                  <c:v>1931</c:v>
                </c:pt>
                <c:pt idx="7">
                  <c:v>1936</c:v>
                </c:pt>
                <c:pt idx="9">
                  <c:v>1951</c:v>
                </c:pt>
                <c:pt idx="10">
                  <c:v>1961</c:v>
                </c:pt>
                <c:pt idx="11">
                  <c:v>1971</c:v>
                </c:pt>
                <c:pt idx="12">
                  <c:v>1981</c:v>
                </c:pt>
                <c:pt idx="13">
                  <c:v>1991</c:v>
                </c:pt>
                <c:pt idx="14">
                  <c:v>2001</c:v>
                </c:pt>
                <c:pt idx="15">
                  <c:v>2011</c:v>
                </c:pt>
                <c:pt idx="16">
                  <c:v>2021</c:v>
                </c:pt>
                <c:pt idx="17">
                  <c:v>2024</c:v>
                </c:pt>
              </c:numCache>
            </c:numRef>
          </c:cat>
          <c:val>
            <c:numRef>
              <c:f>'1'!$E$3:$E$20</c:f>
              <c:numCache>
                <c:formatCode>0.0</c:formatCode>
                <c:ptCount val="18"/>
                <c:pt idx="0">
                  <c:v>100</c:v>
                </c:pt>
                <c:pt idx="1">
                  <c:v>106.83060109289617</c:v>
                </c:pt>
                <c:pt idx="3">
                  <c:v>117.4863387978142</c:v>
                </c:pt>
                <c:pt idx="4">
                  <c:v>137.02185792349727</c:v>
                </c:pt>
                <c:pt idx="5">
                  <c:v>151.13843351548269</c:v>
                </c:pt>
                <c:pt idx="6">
                  <c:v>158.78870673952642</c:v>
                </c:pt>
                <c:pt idx="7">
                  <c:v>162.3861566484517</c:v>
                </c:pt>
                <c:pt idx="9">
                  <c:v>178.41530054644807</c:v>
                </c:pt>
                <c:pt idx="10">
                  <c:v>175.18214936247722</c:v>
                </c:pt>
                <c:pt idx="11">
                  <c:v>187.75045537340617</c:v>
                </c:pt>
                <c:pt idx="12">
                  <c:v>197.85974499089249</c:v>
                </c:pt>
                <c:pt idx="13">
                  <c:v>199.49908925318761</c:v>
                </c:pt>
                <c:pt idx="14">
                  <c:v>206.19307832422584</c:v>
                </c:pt>
                <c:pt idx="15">
                  <c:v>221.17486338797812</c:v>
                </c:pt>
                <c:pt idx="16">
                  <c:v>220.76502732240436</c:v>
                </c:pt>
                <c:pt idx="17">
                  <c:v>220.9927140255009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74-4B63-AD31-801C16883087}"/>
            </c:ext>
          </c:extLst>
        </c:ser>
        <c:ser>
          <c:idx val="3"/>
          <c:order val="2"/>
          <c:tx>
            <c:strRef>
              <c:f>'1'!$F$2</c:f>
              <c:strCache>
                <c:ptCount val="1"/>
                <c:pt idx="0">
                  <c:v>Italia (1861=100, sc. destra)</c:v>
                </c:pt>
              </c:strCache>
            </c:strRef>
          </c:tx>
          <c:spPr>
            <a:ln w="28575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'1'!$B$3:$B$20</c:f>
              <c:numCache>
                <c:formatCode>General</c:formatCode>
                <c:ptCount val="18"/>
                <c:pt idx="0">
                  <c:v>1871</c:v>
                </c:pt>
                <c:pt idx="1">
                  <c:v>1881</c:v>
                </c:pt>
                <c:pt idx="3">
                  <c:v>1901</c:v>
                </c:pt>
                <c:pt idx="4">
                  <c:v>1911</c:v>
                </c:pt>
                <c:pt idx="5">
                  <c:v>1921</c:v>
                </c:pt>
                <c:pt idx="6">
                  <c:v>1931</c:v>
                </c:pt>
                <c:pt idx="7">
                  <c:v>1936</c:v>
                </c:pt>
                <c:pt idx="9">
                  <c:v>1951</c:v>
                </c:pt>
                <c:pt idx="10">
                  <c:v>1961</c:v>
                </c:pt>
                <c:pt idx="11">
                  <c:v>1971</c:v>
                </c:pt>
                <c:pt idx="12">
                  <c:v>1981</c:v>
                </c:pt>
                <c:pt idx="13">
                  <c:v>1991</c:v>
                </c:pt>
                <c:pt idx="14">
                  <c:v>2001</c:v>
                </c:pt>
                <c:pt idx="15">
                  <c:v>2011</c:v>
                </c:pt>
                <c:pt idx="16">
                  <c:v>2021</c:v>
                </c:pt>
                <c:pt idx="17">
                  <c:v>2024</c:v>
                </c:pt>
              </c:numCache>
            </c:numRef>
          </c:cat>
          <c:val>
            <c:numRef>
              <c:f>'1'!$F$3:$F$20</c:f>
              <c:numCache>
                <c:formatCode>0.0</c:formatCode>
                <c:ptCount val="18"/>
                <c:pt idx="0">
                  <c:v>100</c:v>
                </c:pt>
                <c:pt idx="1">
                  <c:v>105.82572555149017</c:v>
                </c:pt>
                <c:pt idx="3">
                  <c:v>119.98863273063122</c:v>
                </c:pt>
                <c:pt idx="4">
                  <c:v>131.15342261376151</c:v>
                </c:pt>
                <c:pt idx="5">
                  <c:v>134.47479663244647</c:v>
                </c:pt>
                <c:pt idx="6">
                  <c:v>145.79588646939717</c:v>
                </c:pt>
                <c:pt idx="7">
                  <c:v>150.61276686440979</c:v>
                </c:pt>
                <c:pt idx="9">
                  <c:v>168.7897410393947</c:v>
                </c:pt>
                <c:pt idx="10">
                  <c:v>179.83020141380413</c:v>
                </c:pt>
                <c:pt idx="11">
                  <c:v>192.30933181769743</c:v>
                </c:pt>
                <c:pt idx="12">
                  <c:v>200.90582927782319</c:v>
                </c:pt>
                <c:pt idx="13">
                  <c:v>201.69099143902525</c:v>
                </c:pt>
                <c:pt idx="14">
                  <c:v>202.4652765443501</c:v>
                </c:pt>
                <c:pt idx="15">
                  <c:v>211.12480551312564</c:v>
                </c:pt>
                <c:pt idx="16">
                  <c:v>209.69059713686903</c:v>
                </c:pt>
                <c:pt idx="17">
                  <c:v>209.38154950090583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74-4B63-AD31-801C168830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5749776"/>
        <c:axId val="1425742704"/>
      </c:lineChart>
      <c:catAx>
        <c:axId val="142575643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2272"/>
        <c:crosses val="autoZero"/>
        <c:auto val="1"/>
        <c:lblAlgn val="ctr"/>
        <c:lblOffset val="100"/>
        <c:noMultiLvlLbl val="0"/>
      </c:catAx>
      <c:valAx>
        <c:axId val="1425752272"/>
        <c:scaling>
          <c:orientation val="minMax"/>
          <c:max val="5"/>
          <c:min val="1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milioni</a:t>
                </a:r>
              </a:p>
            </c:rich>
          </c:tx>
          <c:layout>
            <c:manualLayout>
              <c:xMode val="edge"/>
              <c:yMode val="edge"/>
              <c:x val="0"/>
              <c:y val="9.179443320461469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6432"/>
        <c:crosses val="autoZero"/>
        <c:crossBetween val="between"/>
        <c:majorUnit val="1"/>
      </c:valAx>
      <c:valAx>
        <c:axId val="1425742704"/>
        <c:scaling>
          <c:orientation val="minMax"/>
          <c:max val="300"/>
          <c:min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>
                    <a:solidFill>
                      <a:sysClr val="windowText" lastClr="000000"/>
                    </a:solidFill>
                  </a:rPr>
                  <a:t>1871=100</a:t>
                </a:r>
              </a:p>
            </c:rich>
          </c:tx>
          <c:layout>
            <c:manualLayout>
              <c:xMode val="edge"/>
              <c:yMode val="edge"/>
              <c:x val="0.85831289053459847"/>
              <c:y val="9.568395272578532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49776"/>
        <c:crosses val="max"/>
        <c:crossBetween val="between"/>
        <c:majorUnit val="50"/>
      </c:valAx>
      <c:catAx>
        <c:axId val="1425749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25742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ayout>
        <c:manualLayout>
          <c:xMode val="edge"/>
          <c:yMode val="edge"/>
          <c:x val="0.14747055104700221"/>
          <c:y val="1.6517769614469397E-2"/>
          <c:w val="0.67774953660099513"/>
          <c:h val="0.1258385009645670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350614028523317E-2"/>
          <c:y val="0.15234737180354799"/>
          <c:w val="0.86249444444444445"/>
          <c:h val="0.7470260534176397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'2'!$D$3</c:f>
              <c:strCache>
                <c:ptCount val="1"/>
                <c:pt idx="0">
                  <c:v>T. naturale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'2'!$D$4:$D$102</c:f>
              <c:numCache>
                <c:formatCode>#,##0.00</c:formatCode>
                <c:ptCount val="99"/>
                <c:pt idx="0">
                  <c:v>18.176608874522479</c:v>
                </c:pt>
                <c:pt idx="1">
                  <c:v>19.573951693081465</c:v>
                </c:pt>
                <c:pt idx="2">
                  <c:v>17.709654891462492</c:v>
                </c:pt>
                <c:pt idx="3">
                  <c:v>13.721549777031331</c:v>
                </c:pt>
                <c:pt idx="4">
                  <c:v>18.215376635352428</c:v>
                </c:pt>
                <c:pt idx="5">
                  <c:v>15.719242902208201</c:v>
                </c:pt>
                <c:pt idx="6">
                  <c:v>14.392486011191048</c:v>
                </c:pt>
                <c:pt idx="7">
                  <c:v>14.835445915989313</c:v>
                </c:pt>
                <c:pt idx="8">
                  <c:v>16.186905839746494</c:v>
                </c:pt>
                <c:pt idx="9">
                  <c:v>15.1811165568137</c:v>
                </c:pt>
                <c:pt idx="10">
                  <c:v>13.708356702187325</c:v>
                </c:pt>
                <c:pt idx="11">
                  <c:v>14.188180231046395</c:v>
                </c:pt>
                <c:pt idx="12">
                  <c:v>14.959312839059674</c:v>
                </c:pt>
                <c:pt idx="13">
                  <c:v>15.279397206027939</c:v>
                </c:pt>
                <c:pt idx="14">
                  <c:v>14.808736201683123</c:v>
                </c:pt>
                <c:pt idx="15">
                  <c:v>12.039366515837104</c:v>
                </c:pt>
                <c:pt idx="16">
                  <c:v>11.911891658573433</c:v>
                </c:pt>
                <c:pt idx="17">
                  <c:v>10.816921042284735</c:v>
                </c:pt>
                <c:pt idx="18">
                  <c:v>8.5333712215394453</c:v>
                </c:pt>
                <c:pt idx="19">
                  <c:v>5.1360796357089908</c:v>
                </c:pt>
                <c:pt idx="20">
                  <c:v>14.30459568496755</c:v>
                </c:pt>
                <c:pt idx="21">
                  <c:v>11.269220041142219</c:v>
                </c:pt>
                <c:pt idx="22">
                  <c:v>11.910541636344734</c:v>
                </c:pt>
                <c:pt idx="23">
                  <c:v>10.334877553129198</c:v>
                </c:pt>
                <c:pt idx="24">
                  <c:v>10.231777876681845</c:v>
                </c:pt>
                <c:pt idx="25">
                  <c:v>8.4193466054109241</c:v>
                </c:pt>
                <c:pt idx="26">
                  <c:v>7.8831724931296732</c:v>
                </c:pt>
                <c:pt idx="27">
                  <c:v>7.7012686099056546</c:v>
                </c:pt>
                <c:pt idx="28">
                  <c:v>8.4896347482724579</c:v>
                </c:pt>
                <c:pt idx="29">
                  <c:v>8.1787321589301794</c:v>
                </c:pt>
                <c:pt idx="30">
                  <c:v>7.6030924508576518</c:v>
                </c:pt>
                <c:pt idx="31">
                  <c:v>7.7430461176044219</c:v>
                </c:pt>
                <c:pt idx="32">
                  <c:v>8.1077156452177519</c:v>
                </c:pt>
                <c:pt idx="33">
                  <c:v>9.1584177683216357</c:v>
                </c:pt>
                <c:pt idx="34">
                  <c:v>8.1584688100555756</c:v>
                </c:pt>
                <c:pt idx="35">
                  <c:v>9.2554228454830199</c:v>
                </c:pt>
                <c:pt idx="36">
                  <c:v>8.4129801152924415</c:v>
                </c:pt>
                <c:pt idx="37">
                  <c:v>8.2696785314586361</c:v>
                </c:pt>
                <c:pt idx="38">
                  <c:v>10.347325858748199</c:v>
                </c:pt>
                <c:pt idx="39">
                  <c:v>9.1270553442109126</c:v>
                </c:pt>
                <c:pt idx="40">
                  <c:v>9.5696418277063451</c:v>
                </c:pt>
                <c:pt idx="41">
                  <c:v>8.2667363106119964</c:v>
                </c:pt>
                <c:pt idx="42">
                  <c:v>7.5283827689722909</c:v>
                </c:pt>
                <c:pt idx="43">
                  <c:v>7.4112647687357223</c:v>
                </c:pt>
                <c:pt idx="44">
                  <c:v>7.3932954753617874</c:v>
                </c:pt>
                <c:pt idx="45">
                  <c:v>7.2823524939865276</c:v>
                </c:pt>
                <c:pt idx="46">
                  <c:v>6.5600997171817736</c:v>
                </c:pt>
                <c:pt idx="47">
                  <c:v>5.8381053179558045</c:v>
                </c:pt>
                <c:pt idx="48">
                  <c:v>5.9431844103327576</c:v>
                </c:pt>
                <c:pt idx="49">
                  <c:v>4.1861659483294522</c:v>
                </c:pt>
                <c:pt idx="50">
                  <c:v>3.1278453467265548</c:v>
                </c:pt>
                <c:pt idx="51">
                  <c:v>2.5591837482035626</c:v>
                </c:pt>
                <c:pt idx="52">
                  <c:v>1.9592779125966937</c:v>
                </c:pt>
                <c:pt idx="53">
                  <c:v>0.96001781600461056</c:v>
                </c:pt>
                <c:pt idx="54">
                  <c:v>0.11199719752991913</c:v>
                </c:pt>
                <c:pt idx="55">
                  <c:v>0.20650033556304528</c:v>
                </c:pt>
                <c:pt idx="56">
                  <c:v>0.24609137149322674</c:v>
                </c:pt>
                <c:pt idx="57">
                  <c:v>-0.583674289492781</c:v>
                </c:pt>
                <c:pt idx="58">
                  <c:v>-0.31936972798350688</c:v>
                </c:pt>
                <c:pt idx="59">
                  <c:v>-0.56597631431670548</c:v>
                </c:pt>
                <c:pt idx="60">
                  <c:v>-0.93538896686989748</c:v>
                </c:pt>
                <c:pt idx="61">
                  <c:v>-0.88698480774259603</c:v>
                </c:pt>
                <c:pt idx="62">
                  <c:v>-0.42449776851693588</c:v>
                </c:pt>
                <c:pt idx="63">
                  <c:v>-0.5514233198870877</c:v>
                </c:pt>
                <c:pt idx="64">
                  <c:v>-0.44476847660501789</c:v>
                </c:pt>
                <c:pt idx="65">
                  <c:v>-0.67534756353401892</c:v>
                </c:pt>
                <c:pt idx="66">
                  <c:v>-0.37605824820710981</c:v>
                </c:pt>
                <c:pt idx="67">
                  <c:v>-0.67557413555200352</c:v>
                </c:pt>
                <c:pt idx="68">
                  <c:v>-0.98738626552981557</c:v>
                </c:pt>
                <c:pt idx="69">
                  <c:v>-0.78371694105651724</c:v>
                </c:pt>
                <c:pt idx="70">
                  <c:v>-0.4379963534257087</c:v>
                </c:pt>
                <c:pt idx="71">
                  <c:v>-0.36997840552609307</c:v>
                </c:pt>
                <c:pt idx="72">
                  <c:v>-0.38771567666712692</c:v>
                </c:pt>
                <c:pt idx="73">
                  <c:v>-0.29745333239918237</c:v>
                </c:pt>
                <c:pt idx="74">
                  <c:v>0.27908657521299812</c:v>
                </c:pt>
                <c:pt idx="75">
                  <c:v>0.27254492021766491</c:v>
                </c:pt>
                <c:pt idx="76">
                  <c:v>0.24180178634094932</c:v>
                </c:pt>
                <c:pt idx="77">
                  <c:v>2.721833810488946E-2</c:v>
                </c:pt>
                <c:pt idx="78">
                  <c:v>1.1487049051312799</c:v>
                </c:pt>
                <c:pt idx="79">
                  <c:v>0.71051803243193012</c:v>
                </c:pt>
                <c:pt idx="80">
                  <c:v>1.0464449920548282</c:v>
                </c:pt>
                <c:pt idx="81">
                  <c:v>0.86645288848566748</c:v>
                </c:pt>
                <c:pt idx="82">
                  <c:v>0.79726974012802998</c:v>
                </c:pt>
                <c:pt idx="83">
                  <c:v>0.6813140605442416</c:v>
                </c:pt>
                <c:pt idx="84">
                  <c:v>0.40747295128861011</c:v>
                </c:pt>
                <c:pt idx="85">
                  <c:v>3.2763608313519883E-2</c:v>
                </c:pt>
                <c:pt idx="86">
                  <c:v>-0.53878215006768493</c:v>
                </c:pt>
                <c:pt idx="87">
                  <c:v>-0.8903728890224426</c:v>
                </c:pt>
                <c:pt idx="88">
                  <c:v>-1.085803340522405</c:v>
                </c:pt>
                <c:pt idx="89">
                  <c:v>-2.163306458612392</c:v>
                </c:pt>
                <c:pt idx="90">
                  <c:v>-2.0441945029584039</c:v>
                </c:pt>
                <c:pt idx="91">
                  <c:v>-2.6318298611811652</c:v>
                </c:pt>
                <c:pt idx="92">
                  <c:v>-2.8145949332375952</c:v>
                </c:pt>
                <c:pt idx="93">
                  <c:v>-3.1430633581063292</c:v>
                </c:pt>
                <c:pt idx="94">
                  <c:v>-5.06002535859455</c:v>
                </c:pt>
                <c:pt idx="95">
                  <c:v>-4.2636151508992723</c:v>
                </c:pt>
                <c:pt idx="96">
                  <c:v>-4.8916718863336985</c:v>
                </c:pt>
                <c:pt idx="97">
                  <c:v>-4.2534510974235724</c:v>
                </c:pt>
                <c:pt idx="98">
                  <c:v>-4.2253573368523698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6D-4F0C-945E-310B30A36801}"/>
            </c:ext>
          </c:extLst>
        </c:ser>
        <c:ser>
          <c:idx val="1"/>
          <c:order val="1"/>
          <c:tx>
            <c:strRef>
              <c:f>'2'!$E$3</c:f>
              <c:strCache>
                <c:ptCount val="1"/>
                <c:pt idx="0">
                  <c:v>T. mig int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'2'!$E$4:$E$102</c:f>
              <c:numCache>
                <c:formatCode>#,##0.00</c:formatCode>
                <c:ptCount val="99"/>
                <c:pt idx="0">
                  <c:v>-5.696150455480459</c:v>
                </c:pt>
                <c:pt idx="1">
                  <c:v>-5.2807181706532544</c:v>
                </c:pt>
                <c:pt idx="2">
                  <c:v>-4.0182156782866789</c:v>
                </c:pt>
                <c:pt idx="3">
                  <c:v>-6.4136792726009153</c:v>
                </c:pt>
                <c:pt idx="4">
                  <c:v>-7.473056307993776</c:v>
                </c:pt>
                <c:pt idx="5">
                  <c:v>-4.5546314883854322</c:v>
                </c:pt>
                <c:pt idx="6">
                  <c:v>-2.9813292223364165</c:v>
                </c:pt>
                <c:pt idx="7">
                  <c:v>-3.4024896265560165</c:v>
                </c:pt>
                <c:pt idx="8">
                  <c:v>-5.6513128112267994</c:v>
                </c:pt>
                <c:pt idx="9">
                  <c:v>-7.6992845473494453</c:v>
                </c:pt>
                <c:pt idx="10">
                  <c:v>-3.240605720695457</c:v>
                </c:pt>
                <c:pt idx="11">
                  <c:v>-8.4681103970877754</c:v>
                </c:pt>
                <c:pt idx="12">
                  <c:v>-7.2232165922426832</c:v>
                </c:pt>
                <c:pt idx="13">
                  <c:v>-7.3630513694863051</c:v>
                </c:pt>
                <c:pt idx="14">
                  <c:v>-7.0467047979889976</c:v>
                </c:pt>
                <c:pt idx="15">
                  <c:v>-6.632307692307692</c:v>
                </c:pt>
                <c:pt idx="16">
                  <c:v>-2.9799287795403044</c:v>
                </c:pt>
                <c:pt idx="17">
                  <c:v>0.56483897487221646</c:v>
                </c:pt>
                <c:pt idx="18">
                  <c:v>1.4969097431890028</c:v>
                </c:pt>
                <c:pt idx="19">
                  <c:v>0.99253415228211384</c:v>
                </c:pt>
                <c:pt idx="20">
                  <c:v>-0.66225223644974562</c:v>
                </c:pt>
                <c:pt idx="21">
                  <c:v>-2.0857013353788219</c:v>
                </c:pt>
                <c:pt idx="22">
                  <c:v>-1.6995009876286518</c:v>
                </c:pt>
                <c:pt idx="23">
                  <c:v>-2.6225329797127408</c:v>
                </c:pt>
                <c:pt idx="24">
                  <c:v>-4.9189462152076411</c:v>
                </c:pt>
                <c:pt idx="25">
                  <c:v>-6.4479326186830015</c:v>
                </c:pt>
                <c:pt idx="26">
                  <c:v>-6.6190324023774529</c:v>
                </c:pt>
                <c:pt idx="27">
                  <c:v>-6.7188960149519312</c:v>
                </c:pt>
                <c:pt idx="28">
                  <c:v>-8.7309137062345368</c:v>
                </c:pt>
                <c:pt idx="29">
                  <c:v>-9.676224765333675</c:v>
                </c:pt>
                <c:pt idx="30">
                  <c:v>-8.7435305050400753</c:v>
                </c:pt>
                <c:pt idx="31">
                  <c:v>-8.7029342859731553</c:v>
                </c:pt>
                <c:pt idx="32">
                  <c:v>-8.0460008557092664</c:v>
                </c:pt>
                <c:pt idx="33">
                  <c:v>-6.0126360581725722</c:v>
                </c:pt>
                <c:pt idx="34">
                  <c:v>-9.6197995117644002</c:v>
                </c:pt>
                <c:pt idx="35">
                  <c:v>-8.9570201317858675</c:v>
                </c:pt>
                <c:pt idx="36">
                  <c:v>-4.6319062115421987</c:v>
                </c:pt>
                <c:pt idx="37">
                  <c:v>-1.6391165082264558</c:v>
                </c:pt>
                <c:pt idx="38">
                  <c:v>-0.54592533068023819</c:v>
                </c:pt>
                <c:pt idx="39">
                  <c:v>-0.9279223487481516</c:v>
                </c:pt>
                <c:pt idx="40">
                  <c:v>-1.0657442915507431</c:v>
                </c:pt>
                <c:pt idx="41">
                  <c:v>-1.0371973286572398</c:v>
                </c:pt>
                <c:pt idx="42">
                  <c:v>0.27820672785896944</c:v>
                </c:pt>
                <c:pt idx="43">
                  <c:v>0.50060180295251899</c:v>
                </c:pt>
                <c:pt idx="44">
                  <c:v>0.5478414850094645</c:v>
                </c:pt>
                <c:pt idx="45">
                  <c:v>0.84887509476979994</c:v>
                </c:pt>
                <c:pt idx="46">
                  <c:v>1.5797879755704483</c:v>
                </c:pt>
                <c:pt idx="47">
                  <c:v>2.866540094240317</c:v>
                </c:pt>
                <c:pt idx="48">
                  <c:v>2.0881137973359398</c:v>
                </c:pt>
                <c:pt idx="49">
                  <c:v>1.3335581856679264</c:v>
                </c:pt>
                <c:pt idx="50">
                  <c:v>1.2637001430802925</c:v>
                </c:pt>
                <c:pt idx="51">
                  <c:v>1.2469373239059647</c:v>
                </c:pt>
                <c:pt idx="52">
                  <c:v>1.2617424565767918</c:v>
                </c:pt>
                <c:pt idx="53">
                  <c:v>1.2019321197723507</c:v>
                </c:pt>
                <c:pt idx="54">
                  <c:v>1.33126565723708</c:v>
                </c:pt>
                <c:pt idx="55">
                  <c:v>0.70154801501552444</c:v>
                </c:pt>
                <c:pt idx="56">
                  <c:v>1.8425774905816528</c:v>
                </c:pt>
                <c:pt idx="57">
                  <c:v>1.5565414904730595</c:v>
                </c:pt>
                <c:pt idx="58">
                  <c:v>1.1274579734288068</c:v>
                </c:pt>
                <c:pt idx="59">
                  <c:v>1.1466712325002413</c:v>
                </c:pt>
                <c:pt idx="60">
                  <c:v>1.040444940784752</c:v>
                </c:pt>
                <c:pt idx="61">
                  <c:v>0.75049025442676653</c:v>
                </c:pt>
                <c:pt idx="62">
                  <c:v>1.0556196536727265</c:v>
                </c:pt>
                <c:pt idx="63">
                  <c:v>0.90795690093674331</c:v>
                </c:pt>
                <c:pt idx="64">
                  <c:v>1.1706361242192804</c:v>
                </c:pt>
                <c:pt idx="65">
                  <c:v>0.70436283436244262</c:v>
                </c:pt>
                <c:pt idx="66">
                  <c:v>1.1530324456853531</c:v>
                </c:pt>
                <c:pt idx="67">
                  <c:v>0.81788415736528364</c:v>
                </c:pt>
                <c:pt idx="68">
                  <c:v>0.82524752593452344</c:v>
                </c:pt>
                <c:pt idx="69">
                  <c:v>1.2321065582600577</c:v>
                </c:pt>
                <c:pt idx="70">
                  <c:v>1.6940386093219657</c:v>
                </c:pt>
                <c:pt idx="71">
                  <c:v>1.756101036345362</c:v>
                </c:pt>
                <c:pt idx="72">
                  <c:v>2.1446716034748485</c:v>
                </c:pt>
                <c:pt idx="73">
                  <c:v>1.946520304430412</c:v>
                </c:pt>
                <c:pt idx="74">
                  <c:v>1.9945238988728127</c:v>
                </c:pt>
                <c:pt idx="75">
                  <c:v>1.4309712626339148</c:v>
                </c:pt>
                <c:pt idx="76">
                  <c:v>1.9751179581280274</c:v>
                </c:pt>
                <c:pt idx="77">
                  <c:v>1.3151900972282586</c:v>
                </c:pt>
                <c:pt idx="78">
                  <c:v>0.57327688617506756</c:v>
                </c:pt>
                <c:pt idx="79">
                  <c:v>0.43794677763875722</c:v>
                </c:pt>
                <c:pt idx="80">
                  <c:v>0.20742639405617552</c:v>
                </c:pt>
                <c:pt idx="81">
                  <c:v>0.44906212400092327</c:v>
                </c:pt>
                <c:pt idx="82">
                  <c:v>0.34230941223295586</c:v>
                </c:pt>
                <c:pt idx="83">
                  <c:v>-0.46251891923853111</c:v>
                </c:pt>
                <c:pt idx="84">
                  <c:v>-0.48342508830462311</c:v>
                </c:pt>
                <c:pt idx="85">
                  <c:v>0.27685249024924302</c:v>
                </c:pt>
                <c:pt idx="86">
                  <c:v>0.34733775317218973</c:v>
                </c:pt>
                <c:pt idx="87">
                  <c:v>0.29407185203169084</c:v>
                </c:pt>
                <c:pt idx="88">
                  <c:v>0.65698748604003543</c:v>
                </c:pt>
                <c:pt idx="89">
                  <c:v>0.96003999451872502</c:v>
                </c:pt>
                <c:pt idx="90">
                  <c:v>1.0898278200957416</c:v>
                </c:pt>
                <c:pt idx="91">
                  <c:v>1.6244877133650728</c:v>
                </c:pt>
                <c:pt idx="92">
                  <c:v>2.0320462000715578</c:v>
                </c:pt>
                <c:pt idx="93">
                  <c:v>1.658998314474919</c:v>
                </c:pt>
                <c:pt idx="94">
                  <c:v>1.3550159129745389</c:v>
                </c:pt>
                <c:pt idx="95">
                  <c:v>1.3910877971098758</c:v>
                </c:pt>
                <c:pt idx="96">
                  <c:v>1.6862429101384737</c:v>
                </c:pt>
                <c:pt idx="97">
                  <c:v>1.2131808126950869</c:v>
                </c:pt>
                <c:pt idx="98">
                  <c:v>1.1418046819555707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6D-4F0C-945E-310B30A36801}"/>
            </c:ext>
          </c:extLst>
        </c:ser>
        <c:ser>
          <c:idx val="2"/>
          <c:order val="2"/>
          <c:tx>
            <c:strRef>
              <c:f>'2'!$F$3</c:f>
              <c:strCache>
                <c:ptCount val="1"/>
                <c:pt idx="0">
                  <c:v>T. mig est</c:v>
                </c:pt>
              </c:strCache>
            </c:strRef>
          </c:tx>
          <c:spPr>
            <a:solidFill>
              <a:srgbClr val="C1002A"/>
            </a:solidFill>
            <a:ln w="19050"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'2'!$F$4:$F$102</c:f>
              <c:numCache>
                <c:formatCode>#,##0.00</c:formatCode>
                <c:ptCount val="99"/>
                <c:pt idx="0">
                  <c:v>-5.9165442256832206</c:v>
                </c:pt>
                <c:pt idx="1">
                  <c:v>-6.7805134803204865</c:v>
                </c:pt>
                <c:pt idx="2">
                  <c:v>-5.0660536576849218</c:v>
                </c:pt>
                <c:pt idx="3">
                  <c:v>-5.4746047373602824</c:v>
                </c:pt>
                <c:pt idx="4">
                  <c:v>-15.14177857184024</c:v>
                </c:pt>
                <c:pt idx="5">
                  <c:v>-4.6475480355606535</c:v>
                </c:pt>
                <c:pt idx="6">
                  <c:v>-1.4862395797647596</c:v>
                </c:pt>
                <c:pt idx="7">
                  <c:v>-1.7248337406923209</c:v>
                </c:pt>
                <c:pt idx="8">
                  <c:v>-1.4418288818469895</c:v>
                </c:pt>
                <c:pt idx="9">
                  <c:v>-0.50419694665089287</c:v>
                </c:pt>
                <c:pt idx="10">
                  <c:v>-7.2910824453168807E-2</c:v>
                </c:pt>
                <c:pt idx="11">
                  <c:v>-0.8522157423572676</c:v>
                </c:pt>
                <c:pt idx="12">
                  <c:v>-1.5856921430416651</c:v>
                </c:pt>
                <c:pt idx="13">
                  <c:v>2.1007039929600704</c:v>
                </c:pt>
                <c:pt idx="14">
                  <c:v>3.7187147072753111</c:v>
                </c:pt>
                <c:pt idx="15">
                  <c:v>3.9879638009049776</c:v>
                </c:pt>
                <c:pt idx="16">
                  <c:v>1.6186468112657819</c:v>
                </c:pt>
                <c:pt idx="20">
                  <c:v>-7.2584634274688655</c:v>
                </c:pt>
                <c:pt idx="21">
                  <c:v>-12.749816951989121</c:v>
                </c:pt>
                <c:pt idx="22">
                  <c:v>-12.745867553799771</c:v>
                </c:pt>
                <c:pt idx="23">
                  <c:v>-6.893190507353701</c:v>
                </c:pt>
                <c:pt idx="24">
                  <c:v>-5.3803622171248584</c:v>
                </c:pt>
                <c:pt idx="25">
                  <c:v>-10.246809596733026</c:v>
                </c:pt>
                <c:pt idx="26">
                  <c:v>-10.014443663322043</c:v>
                </c:pt>
                <c:pt idx="27">
                  <c:v>-7.2332526850749517</c:v>
                </c:pt>
                <c:pt idx="28">
                  <c:v>-4.8509634491865485</c:v>
                </c:pt>
                <c:pt idx="29">
                  <c:v>-5.4895203806094894</c:v>
                </c:pt>
                <c:pt idx="30">
                  <c:v>-5.1701751442326307</c:v>
                </c:pt>
                <c:pt idx="31">
                  <c:v>-3.9317102214628719</c:v>
                </c:pt>
                <c:pt idx="32">
                  <c:v>-1.5659479573182591</c:v>
                </c:pt>
                <c:pt idx="33">
                  <c:v>-1.9200581206782477</c:v>
                </c:pt>
                <c:pt idx="34">
                  <c:v>-2.4287124084558251</c:v>
                </c:pt>
                <c:pt idx="35">
                  <c:v>-1.5133280480355589</c:v>
                </c:pt>
                <c:pt idx="36">
                  <c:v>-0.58501198264136278</c:v>
                </c:pt>
                <c:pt idx="37">
                  <c:v>0.13249803825720058</c:v>
                </c:pt>
                <c:pt idx="38">
                  <c:v>-0.53393538182884981</c:v>
                </c:pt>
                <c:pt idx="39">
                  <c:v>-0.77651251848387959</c:v>
                </c:pt>
                <c:pt idx="40">
                  <c:v>-0.47196531067498809</c:v>
                </c:pt>
                <c:pt idx="41">
                  <c:v>-7.8100710119513986E-2</c:v>
                </c:pt>
                <c:pt idx="42">
                  <c:v>0.23348610819425056</c:v>
                </c:pt>
                <c:pt idx="43">
                  <c:v>0.83883962565400016</c:v>
                </c:pt>
                <c:pt idx="44">
                  <c:v>0.89979849789338706</c:v>
                </c:pt>
                <c:pt idx="45">
                  <c:v>0.32303401317420144</c:v>
                </c:pt>
                <c:pt idx="46">
                  <c:v>0.51879754739725703</c:v>
                </c:pt>
                <c:pt idx="47">
                  <c:v>0.668907202762137</c:v>
                </c:pt>
                <c:pt idx="48">
                  <c:v>0.50297978135214916</c:v>
                </c:pt>
                <c:pt idx="49">
                  <c:v>0.50014324319323789</c:v>
                </c:pt>
                <c:pt idx="50">
                  <c:v>0.43427974130708125</c:v>
                </c:pt>
                <c:pt idx="51">
                  <c:v>0.39512005736937977</c:v>
                </c:pt>
                <c:pt idx="52">
                  <c:v>0.20765790798594477</c:v>
                </c:pt>
                <c:pt idx="53">
                  <c:v>0.28103728686510665</c:v>
                </c:pt>
                <c:pt idx="54">
                  <c:v>0.21637396718666849</c:v>
                </c:pt>
                <c:pt idx="55">
                  <c:v>-7.2367305096870782E-2</c:v>
                </c:pt>
                <c:pt idx="56">
                  <c:v>-9.8068217264840579E-2</c:v>
                </c:pt>
                <c:pt idx="57">
                  <c:v>7.5490996432820257E-2</c:v>
                </c:pt>
                <c:pt idx="58">
                  <c:v>-5.6372898671440339E-2</c:v>
                </c:pt>
                <c:pt idx="59">
                  <c:v>2.5297600396114426E-2</c:v>
                </c:pt>
                <c:pt idx="60">
                  <c:v>9.7469875142009471E-2</c:v>
                </c:pt>
                <c:pt idx="61">
                  <c:v>0.19692901042368002</c:v>
                </c:pt>
                <c:pt idx="62">
                  <c:v>0.28651877507254514</c:v>
                </c:pt>
                <c:pt idx="63">
                  <c:v>0.24762460934638456</c:v>
                </c:pt>
                <c:pt idx="64">
                  <c:v>0.70709718179768422</c:v>
                </c:pt>
                <c:pt idx="65">
                  <c:v>0.39159192283400152</c:v>
                </c:pt>
                <c:pt idx="66">
                  <c:v>0.96215266779005226</c:v>
                </c:pt>
                <c:pt idx="67">
                  <c:v>1.245725006944729</c:v>
                </c:pt>
                <c:pt idx="68">
                  <c:v>1.3448646647497304</c:v>
                </c:pt>
                <c:pt idx="69">
                  <c:v>1.6323652393384585</c:v>
                </c:pt>
                <c:pt idx="70">
                  <c:v>2.6422384669448564</c:v>
                </c:pt>
                <c:pt idx="71">
                  <c:v>2.6441844850761851</c:v>
                </c:pt>
                <c:pt idx="72">
                  <c:v>2.7164792632728636</c:v>
                </c:pt>
                <c:pt idx="73">
                  <c:v>2.9964344709303061</c:v>
                </c:pt>
                <c:pt idx="74">
                  <c:v>2.9600967351874243</c:v>
                </c:pt>
                <c:pt idx="75">
                  <c:v>2.7972296714398102</c:v>
                </c:pt>
                <c:pt idx="76">
                  <c:v>5.4600119470764312</c:v>
                </c:pt>
                <c:pt idx="77">
                  <c:v>11.72282934842347</c:v>
                </c:pt>
                <c:pt idx="78">
                  <c:v>9.5587736262946734</c:v>
                </c:pt>
                <c:pt idx="79">
                  <c:v>6.2751060182837985</c:v>
                </c:pt>
                <c:pt idx="80">
                  <c:v>5.0110406931428111</c:v>
                </c:pt>
                <c:pt idx="81">
                  <c:v>10.575926893273497</c:v>
                </c:pt>
                <c:pt idx="82">
                  <c:v>8.8759793290756264</c:v>
                </c:pt>
                <c:pt idx="83">
                  <c:v>3.7024175936016226</c:v>
                </c:pt>
                <c:pt idx="84">
                  <c:v>3.4084034676050794</c:v>
                </c:pt>
                <c:pt idx="85">
                  <c:v>1.2716375476684905</c:v>
                </c:pt>
                <c:pt idx="86">
                  <c:v>3.0696484727405755</c:v>
                </c:pt>
                <c:pt idx="87">
                  <c:v>1.472602526713481</c:v>
                </c:pt>
                <c:pt idx="88">
                  <c:v>-0.18657465851230057</c:v>
                </c:pt>
                <c:pt idx="89">
                  <c:v>-1.2567722029926045</c:v>
                </c:pt>
                <c:pt idx="90">
                  <c:v>-0.53427345818061978</c:v>
                </c:pt>
                <c:pt idx="91">
                  <c:v>0.50817728115732508</c:v>
                </c:pt>
                <c:pt idx="92">
                  <c:v>1.5308955196064196</c:v>
                </c:pt>
                <c:pt idx="93">
                  <c:v>2.5793439654115544</c:v>
                </c:pt>
                <c:pt idx="94">
                  <c:v>1.1234015351171196</c:v>
                </c:pt>
                <c:pt idx="95">
                  <c:v>2.4812774792064891</c:v>
                </c:pt>
                <c:pt idx="96">
                  <c:v>3.7822906958206297</c:v>
                </c:pt>
                <c:pt idx="97">
                  <c:v>3.9382508488915784</c:v>
                </c:pt>
                <c:pt idx="98">
                  <c:v>3.7316262381399445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038560527"/>
        <c:axId val="1038567599"/>
      </c:barChart>
      <c:lineChart>
        <c:grouping val="standard"/>
        <c:varyColors val="0"/>
        <c:ser>
          <c:idx val="3"/>
          <c:order val="3"/>
          <c:tx>
            <c:strRef>
              <c:f>'2'!$G$3</c:f>
              <c:strCache>
                <c:ptCount val="1"/>
                <c:pt idx="0">
                  <c:v>T. totale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'2'!$G$4:$G$102</c:f>
              <c:numCache>
                <c:formatCode>#,##0.00</c:formatCode>
                <c:ptCount val="99"/>
                <c:pt idx="0">
                  <c:v>6.5639141933588006</c:v>
                </c:pt>
                <c:pt idx="1">
                  <c:v>7.512720042107726</c:v>
                </c:pt>
                <c:pt idx="2">
                  <c:v>8.625385555490892</c:v>
                </c:pt>
                <c:pt idx="3">
                  <c:v>1.8332657670701338</c:v>
                </c:pt>
                <c:pt idx="4">
                  <c:v>-4.3994582444815862</c:v>
                </c:pt>
                <c:pt idx="5">
                  <c:v>6.5170633782621161</c:v>
                </c:pt>
                <c:pt idx="6">
                  <c:v>9.9249172090898714</c:v>
                </c:pt>
                <c:pt idx="7">
                  <c:v>9.7081225487409757</c:v>
                </c:pt>
                <c:pt idx="8">
                  <c:v>9.0937641466727026</c:v>
                </c:pt>
                <c:pt idx="9">
                  <c:v>6.9776350628133628</c:v>
                </c:pt>
                <c:pt idx="10">
                  <c:v>10.394840157038699</c:v>
                </c:pt>
                <c:pt idx="11">
                  <c:v>4.8678540916013517</c:v>
                </c:pt>
                <c:pt idx="12">
                  <c:v>6.1504041037753252</c:v>
                </c:pt>
                <c:pt idx="13">
                  <c:v>10.017049829501705</c:v>
                </c:pt>
                <c:pt idx="14">
                  <c:v>11.480746110969434</c:v>
                </c:pt>
                <c:pt idx="15">
                  <c:v>9.3950226244343895</c:v>
                </c:pt>
                <c:pt idx="16">
                  <c:v>10.550609690298911</c:v>
                </c:pt>
                <c:pt idx="20">
                  <c:v>6.383880021048939</c:v>
                </c:pt>
                <c:pt idx="21">
                  <c:v>-3.566298246225724</c:v>
                </c:pt>
                <c:pt idx="22">
                  <c:v>-2.5348269050836887</c:v>
                </c:pt>
                <c:pt idx="23">
                  <c:v>0.8191540660627562</c:v>
                </c:pt>
                <c:pt idx="24">
                  <c:v>-6.7530555650655619E-2</c:v>
                </c:pt>
                <c:pt idx="25">
                  <c:v>-8.2753956100051056</c:v>
                </c:pt>
                <c:pt idx="26">
                  <c:v>-8.7503035725698215</c:v>
                </c:pt>
                <c:pt idx="27">
                  <c:v>-6.2508800901212282</c:v>
                </c:pt>
                <c:pt idx="28">
                  <c:v>-5.0922424071486256</c:v>
                </c:pt>
                <c:pt idx="29">
                  <c:v>-6.9870129870129869</c:v>
                </c:pt>
                <c:pt idx="30">
                  <c:v>-6.3106131984150542</c:v>
                </c:pt>
                <c:pt idx="31">
                  <c:v>-4.8915983898316053</c:v>
                </c:pt>
                <c:pt idx="32">
                  <c:v>-1.5042331678097733</c:v>
                </c:pt>
                <c:pt idx="33">
                  <c:v>1.2257235894708165</c:v>
                </c:pt>
                <c:pt idx="34">
                  <c:v>-3.8900431101646498</c:v>
                </c:pt>
                <c:pt idx="35">
                  <c:v>-1.2149253343384063</c:v>
                </c:pt>
                <c:pt idx="36">
                  <c:v>3.1960619211088801</c:v>
                </c:pt>
                <c:pt idx="37">
                  <c:v>6.763060061489381</c:v>
                </c:pt>
                <c:pt idx="38">
                  <c:v>9.2674651462391093</c:v>
                </c:pt>
                <c:pt idx="39">
                  <c:v>7.4226204769788815</c:v>
                </c:pt>
                <c:pt idx="40">
                  <c:v>8.0319322254806114</c:v>
                </c:pt>
                <c:pt idx="41">
                  <c:v>7.1514382718352421</c:v>
                </c:pt>
                <c:pt idx="42">
                  <c:v>8.0400756050255104</c:v>
                </c:pt>
                <c:pt idx="43">
                  <c:v>8.7507061973422413</c:v>
                </c:pt>
                <c:pt idx="44">
                  <c:v>8.8409354582646387</c:v>
                </c:pt>
                <c:pt idx="45">
                  <c:v>8.4542616019305292</c:v>
                </c:pt>
                <c:pt idx="46">
                  <c:v>8.6586852401494792</c:v>
                </c:pt>
                <c:pt idx="47">
                  <c:v>9.3735526149582586</c:v>
                </c:pt>
                <c:pt idx="48">
                  <c:v>8.5342779890208451</c:v>
                </c:pt>
                <c:pt idx="49">
                  <c:v>6.0198673771906162</c:v>
                </c:pt>
                <c:pt idx="50">
                  <c:v>4.8258252311139289</c:v>
                </c:pt>
                <c:pt idx="51">
                  <c:v>4.2012411294789063</c:v>
                </c:pt>
                <c:pt idx="52">
                  <c:v>3.4286782771594306</c:v>
                </c:pt>
                <c:pt idx="53">
                  <c:v>2.4429872226420679</c:v>
                </c:pt>
                <c:pt idx="54">
                  <c:v>1.6596368219536677</c:v>
                </c:pt>
                <c:pt idx="55">
                  <c:v>0.83568104548169897</c:v>
                </c:pt>
                <c:pt idx="56">
                  <c:v>1.9906006448100391</c:v>
                </c:pt>
                <c:pt idx="57">
                  <c:v>1.0483581974130987</c:v>
                </c:pt>
                <c:pt idx="58">
                  <c:v>0.75171534677385954</c:v>
                </c:pt>
                <c:pt idx="59">
                  <c:v>0.60599251857965009</c:v>
                </c:pt>
                <c:pt idx="60">
                  <c:v>0.20252584905686402</c:v>
                </c:pt>
                <c:pt idx="61">
                  <c:v>6.0434457107850455E-2</c:v>
                </c:pt>
                <c:pt idx="62">
                  <c:v>0.91764066022833568</c:v>
                </c:pt>
                <c:pt idx="63">
                  <c:v>0.60415819039604002</c:v>
                </c:pt>
                <c:pt idx="64">
                  <c:v>1.4329648294119466</c:v>
                </c:pt>
                <c:pt idx="65">
                  <c:v>0.42060719366242516</c:v>
                </c:pt>
                <c:pt idx="66">
                  <c:v>1.7391268652682956</c:v>
                </c:pt>
                <c:pt idx="67">
                  <c:v>1.3880350287580092</c:v>
                </c:pt>
                <c:pt idx="68">
                  <c:v>1.1827259251544384</c:v>
                </c:pt>
                <c:pt idx="69">
                  <c:v>2.0807548565419989</c:v>
                </c:pt>
                <c:pt idx="70">
                  <c:v>3.8982807228411134</c:v>
                </c:pt>
                <c:pt idx="71">
                  <c:v>4.0303071158954538</c:v>
                </c:pt>
                <c:pt idx="72">
                  <c:v>4.4734351900805853</c:v>
                </c:pt>
                <c:pt idx="73">
                  <c:v>4.6455014429615353</c:v>
                </c:pt>
                <c:pt idx="74">
                  <c:v>5.2337072092732351</c:v>
                </c:pt>
                <c:pt idx="75">
                  <c:v>4.5007458542913898</c:v>
                </c:pt>
                <c:pt idx="76">
                  <c:v>7.6769316915454073</c:v>
                </c:pt>
                <c:pt idx="77">
                  <c:v>13.065237783756618</c:v>
                </c:pt>
                <c:pt idx="78">
                  <c:v>11.280755417601021</c:v>
                </c:pt>
                <c:pt idx="79">
                  <c:v>7.4235708283544861</c:v>
                </c:pt>
                <c:pt idx="80">
                  <c:v>6.2649120792538149</c:v>
                </c:pt>
                <c:pt idx="81">
                  <c:v>11.891441905760088</c:v>
                </c:pt>
                <c:pt idx="82">
                  <c:v>10.015558481436612</c:v>
                </c:pt>
                <c:pt idx="83">
                  <c:v>3.9212127349073329</c:v>
                </c:pt>
                <c:pt idx="84">
                  <c:v>3.3324513305890662</c:v>
                </c:pt>
                <c:pt idx="85">
                  <c:v>1.5812536462312534</c:v>
                </c:pt>
                <c:pt idx="86">
                  <c:v>2.8782040758450802</c:v>
                </c:pt>
                <c:pt idx="87">
                  <c:v>0.87630148972272925</c:v>
                </c:pt>
                <c:pt idx="88">
                  <c:v>-0.61539051299467018</c:v>
                </c:pt>
                <c:pt idx="89">
                  <c:v>-2.4600386670862715</c:v>
                </c:pt>
                <c:pt idx="90">
                  <c:v>-1.4886401410432819</c:v>
                </c:pt>
                <c:pt idx="91">
                  <c:v>-0.49916486665876719</c:v>
                </c:pt>
                <c:pt idx="92">
                  <c:v>0.74834678644038222</c:v>
                </c:pt>
                <c:pt idx="93">
                  <c:v>-1.1178113102962877</c:v>
                </c:pt>
                <c:pt idx="94">
                  <c:v>-1.908510679546122</c:v>
                </c:pt>
                <c:pt idx="95">
                  <c:v>-4.5453726881449334</c:v>
                </c:pt>
                <c:pt idx="96">
                  <c:v>0.37288737543179556</c:v>
                </c:pt>
                <c:pt idx="97">
                  <c:v>0.54897204829346069</c:v>
                </c:pt>
                <c:pt idx="98">
                  <c:v>0.25881730383255674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560527"/>
        <c:axId val="1038567599"/>
      </c:lineChart>
      <c:catAx>
        <c:axId val="1038560527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7599"/>
        <c:crosses val="autoZero"/>
        <c:auto val="1"/>
        <c:lblAlgn val="ctr"/>
        <c:lblOffset val="20"/>
        <c:tickLblSkip val="10"/>
        <c:tickMarkSkip val="5"/>
        <c:noMultiLvlLbl val="0"/>
      </c:catAx>
      <c:valAx>
        <c:axId val="103856759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>
                    <a:solidFill>
                      <a:sysClr val="windowText" lastClr="000000"/>
                    </a:solidFill>
                  </a:rPr>
                  <a:t>per 1.000</a:t>
                </a:r>
              </a:p>
            </c:rich>
          </c:tx>
          <c:layout>
            <c:manualLayout>
              <c:xMode val="edge"/>
              <c:yMode val="edge"/>
              <c:x val="0"/>
              <c:y val="5.959596234621010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052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441624586837246E-3"/>
          <c:w val="0.98237764828588825"/>
          <c:h val="6.770590201337463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046587926509188E-2"/>
          <c:y val="0.13425925925925927"/>
          <c:w val="0.91859230096237965"/>
          <c:h val="0.775073636628754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'2'!$J$3</c:f>
              <c:strCache>
                <c:ptCount val="1"/>
                <c:pt idx="0">
                  <c:v>Veneto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'2'!$J$4:$J$6</c:f>
              <c:numCache>
                <c:formatCode>_-* #,##0.0_-;\-* #,##0.0_-;_-* "-"??_-;_-@_-</c:formatCode>
                <c:ptCount val="3"/>
                <c:pt idx="0" formatCode="#,##0.0_ ;\-#,##0.0\ ">
                  <c:v>-4.5391832578967986</c:v>
                </c:pt>
                <c:pt idx="1">
                  <c:v>4.3667768943272733</c:v>
                </c:pt>
                <c:pt idx="2" formatCode="#,##0.0_ ;\-#,##0.0\ ">
                  <c:v>-1.05663236101209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D2-4047-9573-B7CF7A2350D8}"/>
            </c:ext>
          </c:extLst>
        </c:ser>
        <c:ser>
          <c:idx val="1"/>
          <c:order val="1"/>
          <c:tx>
            <c:strRef>
              <c:f>'2'!$K$3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'2'!$K$4:$K$6</c:f>
              <c:numCache>
                <c:formatCode>#,##0.0</c:formatCode>
                <c:ptCount val="3"/>
                <c:pt idx="0">
                  <c:v>-5.1860056371856853</c:v>
                </c:pt>
                <c:pt idx="1">
                  <c:v>3.5610658215673934</c:v>
                </c:pt>
                <c:pt idx="2">
                  <c:v>-2.3619615210242557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D2-4047-9573-B7CF7A2350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5554128"/>
        <c:axId val="255554960"/>
      </c:barChart>
      <c:catAx>
        <c:axId val="255554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960"/>
        <c:crosses val="autoZero"/>
        <c:auto val="1"/>
        <c:lblAlgn val="ctr"/>
        <c:lblOffset val="100"/>
        <c:noMultiLvlLbl val="0"/>
      </c:catAx>
      <c:valAx>
        <c:axId val="255554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478789049930605"/>
          <c:y val="4.4306719144826E-2"/>
          <c:w val="0.57043243163970669"/>
          <c:h val="8.06629712646419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81481481481482"/>
          <c:y val="0.13715440205144147"/>
          <c:w val="0.83398809523809525"/>
          <c:h val="0.71122675754581899"/>
        </c:manualLayout>
      </c:layout>
      <c:lineChart>
        <c:grouping val="standard"/>
        <c:varyColors val="0"/>
        <c:ser>
          <c:idx val="0"/>
          <c:order val="0"/>
          <c:tx>
            <c:strRef>
              <c:f>'3'!$C$3</c:f>
              <c:strCache>
                <c:ptCount val="1"/>
                <c:pt idx="0">
                  <c:v>Veneto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circle"/>
              <c:size val="3"/>
              <c:spPr>
                <a:solidFill>
                  <a:srgbClr val="C1002A"/>
                </a:solidFill>
                <a:ln w="9525">
                  <a:solidFill>
                    <a:srgbClr val="0070C0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334C-4561-B057-7DF1FF299EA4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'3'!$C$4:$C$20</c:f>
              <c:numCache>
                <c:formatCode>0.00</c:formatCode>
                <c:ptCount val="17"/>
                <c:pt idx="0">
                  <c:v>16.612010516852695</c:v>
                </c:pt>
                <c:pt idx="2">
                  <c:v>17.816541139690209</c:v>
                </c:pt>
                <c:pt idx="3">
                  <c:v>17.029557578953263</c:v>
                </c:pt>
                <c:pt idx="4">
                  <c:v>16.980844243054179</c:v>
                </c:pt>
                <c:pt idx="5">
                  <c:v>20.16305765526511</c:v>
                </c:pt>
                <c:pt idx="6">
                  <c:v>20.898967990106996</c:v>
                </c:pt>
                <c:pt idx="8">
                  <c:v>29.623435998524052</c:v>
                </c:pt>
                <c:pt idx="9">
                  <c:v>40.043325599063671</c:v>
                </c:pt>
                <c:pt idx="10">
                  <c:v>43.372955737949034</c:v>
                </c:pt>
                <c:pt idx="11">
                  <c:v>61.772945836037771</c:v>
                </c:pt>
                <c:pt idx="12">
                  <c:v>107.35194064146754</c:v>
                </c:pt>
                <c:pt idx="13">
                  <c:v>135.67817607309348</c:v>
                </c:pt>
                <c:pt idx="14">
                  <c:v>144.50080471095418</c:v>
                </c:pt>
                <c:pt idx="15">
                  <c:v>189.04677033160013</c:v>
                </c:pt>
                <c:pt idx="16">
                  <c:v>211.96497440572188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34C-4561-B057-7DF1FF299EA4}"/>
            </c:ext>
          </c:extLst>
        </c:ser>
        <c:ser>
          <c:idx val="1"/>
          <c:order val="1"/>
          <c:tx>
            <c:strRef>
              <c:f>'3'!$D$3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334C-4561-B057-7DF1FF299EA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334C-4561-B057-7DF1FF299EA4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'3'!$D$4:$D$20</c:f>
              <c:numCache>
                <c:formatCode>0.00</c:formatCode>
                <c:ptCount val="17"/>
                <c:pt idx="0">
                  <c:v>15.913783293408484</c:v>
                </c:pt>
                <c:pt idx="2">
                  <c:v>18.0854183246778</c:v>
                </c:pt>
                <c:pt idx="3">
                  <c:v>19.129833000447871</c:v>
                </c:pt>
                <c:pt idx="4">
                  <c:v>21.610463789294357</c:v>
                </c:pt>
                <c:pt idx="5">
                  <c:v>24.626870770154216</c:v>
                </c:pt>
                <c:pt idx="6">
                  <c:v>24.276084370347093</c:v>
                </c:pt>
                <c:pt idx="8">
                  <c:v>33.531266062719183</c:v>
                </c:pt>
                <c:pt idx="9">
                  <c:v>41.871290228037921</c:v>
                </c:pt>
                <c:pt idx="10">
                  <c:v>47.600159347126329</c:v>
                </c:pt>
                <c:pt idx="11">
                  <c:v>61.719691936105484</c:v>
                </c:pt>
                <c:pt idx="12">
                  <c:v>96.572418060878178</c:v>
                </c:pt>
                <c:pt idx="13">
                  <c:v>131.37888373522264</c:v>
                </c:pt>
                <c:pt idx="14">
                  <c:v>148.74979627177038</c:v>
                </c:pt>
                <c:pt idx="15">
                  <c:v>187.60732436602069</c:v>
                </c:pt>
                <c:pt idx="16">
                  <c:v>207.68896342461426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34C-4561-B057-7DF1FF299E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2639984"/>
        <c:axId val="1228573456"/>
      </c:lineChart>
      <c:catAx>
        <c:axId val="1222639984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8573456"/>
        <c:crosses val="autoZero"/>
        <c:auto val="1"/>
        <c:lblAlgn val="ctr"/>
        <c:lblOffset val="100"/>
        <c:noMultiLvlLbl val="0"/>
      </c:catAx>
      <c:valAx>
        <c:axId val="1228573456"/>
        <c:scaling>
          <c:orientation val="minMax"/>
          <c:max val="24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2639984"/>
        <c:crosses val="autoZero"/>
        <c:crossBetween val="midCat"/>
        <c:majorUnit val="4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137599206349203"/>
          <c:y val="1.1972222222222204E-3"/>
          <c:w val="0.60905357142857153"/>
          <c:h val="0.131262058323990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015976451834762"/>
          <c:y val="9.3728510741483792E-2"/>
          <c:w val="0.71831401195285405"/>
          <c:h val="0.803694493945833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'4'!$C$3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A3A-405E-87D1-48AD5D8F4DC5}"/>
              </c:ext>
            </c:extLst>
          </c:dPt>
          <c:dPt>
            <c:idx val="18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0115-40E9-83C6-C603041B6BC5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'4'!$C$4:$C$24</c:f>
              <c:numCache>
                <c:formatCode>0.0</c:formatCode>
                <c:ptCount val="21"/>
                <c:pt idx="0">
                  <c:v>82.075000000000003</c:v>
                </c:pt>
                <c:pt idx="1">
                  <c:v>82.593999999999994</c:v>
                </c:pt>
                <c:pt idx="2">
                  <c:v>82.605999999999995</c:v>
                </c:pt>
                <c:pt idx="3">
                  <c:v>82.864999999999995</c:v>
                </c:pt>
                <c:pt idx="4">
                  <c:v>83.091999999999999</c:v>
                </c:pt>
                <c:pt idx="5">
                  <c:v>83.106999999999999</c:v>
                </c:pt>
                <c:pt idx="6">
                  <c:v>83.507000000000005</c:v>
                </c:pt>
                <c:pt idx="7">
                  <c:v>83.591999999999999</c:v>
                </c:pt>
                <c:pt idx="8">
                  <c:v>83.641000000000005</c:v>
                </c:pt>
                <c:pt idx="9">
                  <c:v>83.688999999999993</c:v>
                </c:pt>
                <c:pt idx="10">
                  <c:v>83.695999999999998</c:v>
                </c:pt>
                <c:pt idx="11">
                  <c:v>83.72</c:v>
                </c:pt>
                <c:pt idx="12">
                  <c:v>83.741</c:v>
                </c:pt>
                <c:pt idx="13">
                  <c:v>84.102000000000004</c:v>
                </c:pt>
                <c:pt idx="14">
                  <c:v>84.105000000000004</c:v>
                </c:pt>
                <c:pt idx="15">
                  <c:v>84.218999999999994</c:v>
                </c:pt>
                <c:pt idx="16">
                  <c:v>84.262</c:v>
                </c:pt>
                <c:pt idx="17">
                  <c:v>84.308999999999997</c:v>
                </c:pt>
                <c:pt idx="18">
                  <c:v>84.424000000000007</c:v>
                </c:pt>
                <c:pt idx="19">
                  <c:v>84.448999999999998</c:v>
                </c:pt>
                <c:pt idx="20">
                  <c:v>84.799000000000007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3A-405E-87D1-48AD5D8F4DC5}"/>
            </c:ext>
          </c:extLst>
        </c:ser>
        <c:ser>
          <c:idx val="1"/>
          <c:order val="1"/>
          <c:tx>
            <c:strRef>
              <c:f>'4'!$D$3</c:f>
              <c:strCache>
                <c:ptCount val="1"/>
                <c:pt idx="0">
                  <c:v>1974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A3A-405E-87D1-48AD5D8F4DC5}"/>
              </c:ext>
            </c:extLst>
          </c:dPt>
          <c:dPt>
            <c:idx val="18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2172-401C-83A7-B7578AC3C311}"/>
              </c:ext>
            </c:extLst>
          </c:dPt>
          <c:dPt>
            <c:idx val="19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E69-48B9-8AC6-273EC309EBD4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'4'!$D$4:$D$24</c:f>
              <c:numCache>
                <c:formatCode>0.0</c:formatCode>
                <c:ptCount val="21"/>
                <c:pt idx="0">
                  <c:v>71.314999999999998</c:v>
                </c:pt>
                <c:pt idx="1">
                  <c:v>73.768000000000001</c:v>
                </c:pt>
                <c:pt idx="2">
                  <c:v>73.165000000000006</c:v>
                </c:pt>
                <c:pt idx="3">
                  <c:v>73.873000000000005</c:v>
                </c:pt>
                <c:pt idx="4">
                  <c:v>73.375</c:v>
                </c:pt>
                <c:pt idx="5">
                  <c:v>73.777000000000001</c:v>
                </c:pt>
                <c:pt idx="6">
                  <c:v>73.149000000000001</c:v>
                </c:pt>
                <c:pt idx="7">
                  <c:v>71.960999999999999</c:v>
                </c:pt>
                <c:pt idx="8">
                  <c:v>73.552999999999997</c:v>
                </c:pt>
                <c:pt idx="9">
                  <c:v>72.671999999999997</c:v>
                </c:pt>
                <c:pt idx="10">
                  <c:v>73.768000000000001</c:v>
                </c:pt>
                <c:pt idx="11">
                  <c:v>71.960999999999999</c:v>
                </c:pt>
                <c:pt idx="12">
                  <c:v>72.430999999999997</c:v>
                </c:pt>
                <c:pt idx="13">
                  <c:v>74.335999999999999</c:v>
                </c:pt>
                <c:pt idx="14">
                  <c:v>71.858999999999995</c:v>
                </c:pt>
                <c:pt idx="15">
                  <c:v>73.224000000000004</c:v>
                </c:pt>
                <c:pt idx="16">
                  <c:v>71.712000000000003</c:v>
                </c:pt>
                <c:pt idx="17">
                  <c:v>74.197999999999993</c:v>
                </c:pt>
                <c:pt idx="18">
                  <c:v>72.384</c:v>
                </c:pt>
                <c:pt idx="19">
                  <c:v>74.316999999999993</c:v>
                </c:pt>
                <c:pt idx="20">
                  <c:v>71.965999999999994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3A-405E-87D1-48AD5D8F4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098222720"/>
        <c:axId val="1098228960"/>
      </c:barChart>
      <c:catAx>
        <c:axId val="10982227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8960"/>
        <c:crosses val="autoZero"/>
        <c:auto val="1"/>
        <c:lblAlgn val="ctr"/>
        <c:lblOffset val="100"/>
        <c:tickLblSkip val="1"/>
        <c:noMultiLvlLbl val="0"/>
      </c:catAx>
      <c:valAx>
        <c:axId val="1098228960"/>
        <c:scaling>
          <c:orientation val="minMax"/>
          <c:max val="85"/>
          <c:min val="65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900">
                    <a:latin typeface="Arial Narrow" panose="020B0606020202030204" pitchFamily="34" charset="0"/>
                  </a:rPr>
                  <a:t>Anni</a:t>
                </a:r>
              </a:p>
            </c:rich>
          </c:tx>
          <c:layout>
            <c:manualLayout>
              <c:xMode val="edge"/>
              <c:yMode val="edge"/>
              <c:x val="9.9990937283519016E-2"/>
              <c:y val="0.91165058093915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2720"/>
        <c:crossesAt val="1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30901380264133"/>
          <c:y val="5.4106607310751547E-3"/>
          <c:w val="0.25597580627139982"/>
          <c:h val="9.45159069124782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711772486772486"/>
          <c:y val="0.11363452374578359"/>
          <c:w val="0.82088492063492047"/>
          <c:h val="0.7459069444444445"/>
        </c:manualLayout>
      </c:layout>
      <c:lineChart>
        <c:grouping val="standard"/>
        <c:varyColors val="0"/>
        <c:ser>
          <c:idx val="0"/>
          <c:order val="0"/>
          <c:tx>
            <c:strRef>
              <c:f>'5'!$B$4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'5'!$C$4:$AU$4</c:f>
              <c:numCache>
                <c:formatCode>0.0</c:formatCode>
                <c:ptCount val="45"/>
                <c:pt idx="0">
                  <c:v>100</c:v>
                </c:pt>
                <c:pt idx="1">
                  <c:v>100.78086567443879</c:v>
                </c:pt>
                <c:pt idx="2">
                  <c:v>101.41684313837888</c:v>
                </c:pt>
                <c:pt idx="3">
                  <c:v>102.67084194299576</c:v>
                </c:pt>
                <c:pt idx="4">
                  <c:v>105.50288410026344</c:v>
                </c:pt>
                <c:pt idx="5">
                  <c:v>108.64118833249898</c:v>
                </c:pt>
                <c:pt idx="6">
                  <c:v>111.38533389869873</c:v>
                </c:pt>
                <c:pt idx="7">
                  <c:v>114.71006208287578</c:v>
                </c:pt>
                <c:pt idx="8">
                  <c:v>119.23965992322279</c:v>
                </c:pt>
                <c:pt idx="9">
                  <c:v>122.66371342196449</c:v>
                </c:pt>
                <c:pt idx="10">
                  <c:v>125.08519411476473</c:v>
                </c:pt>
                <c:pt idx="11">
                  <c:v>126.82407840043982</c:v>
                </c:pt>
                <c:pt idx="12">
                  <c:v>127.78865717835448</c:v>
                </c:pt>
                <c:pt idx="13">
                  <c:v>126.6593317092801</c:v>
                </c:pt>
                <c:pt idx="14">
                  <c:v>129.45528205157103</c:v>
                </c:pt>
                <c:pt idx="15">
                  <c:v>133.24036730166381</c:v>
                </c:pt>
                <c:pt idx="16">
                  <c:v>135.03322939413661</c:v>
                </c:pt>
                <c:pt idx="17">
                  <c:v>137.6335929548479</c:v>
                </c:pt>
                <c:pt idx="18">
                  <c:v>140.11701673299436</c:v>
                </c:pt>
                <c:pt idx="19">
                  <c:v>142.46816847512846</c:v>
                </c:pt>
                <c:pt idx="20">
                  <c:v>147.99893196601741</c:v>
                </c:pt>
                <c:pt idx="21">
                  <c:v>150.96842329048107</c:v>
                </c:pt>
                <c:pt idx="22">
                  <c:v>151.37593184789623</c:v>
                </c:pt>
                <c:pt idx="23">
                  <c:v>151.47668665626568</c:v>
                </c:pt>
                <c:pt idx="24">
                  <c:v>153.70947741458843</c:v>
                </c:pt>
                <c:pt idx="25">
                  <c:v>154.88137488242924</c:v>
                </c:pt>
                <c:pt idx="26">
                  <c:v>157.66844248689381</c:v>
                </c:pt>
                <c:pt idx="27">
                  <c:v>159.97400710904463</c:v>
                </c:pt>
                <c:pt idx="28">
                  <c:v>158.33725143348877</c:v>
                </c:pt>
                <c:pt idx="29">
                  <c:v>149.93721638603631</c:v>
                </c:pt>
                <c:pt idx="30">
                  <c:v>152.22991495690263</c:v>
                </c:pt>
                <c:pt idx="31">
                  <c:v>153.28861792546351</c:v>
                </c:pt>
                <c:pt idx="32">
                  <c:v>148.49798260372177</c:v>
                </c:pt>
                <c:pt idx="33">
                  <c:v>145.79825199585818</c:v>
                </c:pt>
                <c:pt idx="34">
                  <c:v>145.79622887408377</c:v>
                </c:pt>
                <c:pt idx="35">
                  <c:v>147.08749888662314</c:v>
                </c:pt>
                <c:pt idx="36">
                  <c:v>148.90582556143022</c:v>
                </c:pt>
                <c:pt idx="37">
                  <c:v>151.2938282158853</c:v>
                </c:pt>
                <c:pt idx="38">
                  <c:v>152.54449367281146</c:v>
                </c:pt>
                <c:pt idx="39">
                  <c:v>153.19915748700009</c:v>
                </c:pt>
                <c:pt idx="40">
                  <c:v>139.61311729103724</c:v>
                </c:pt>
                <c:pt idx="41">
                  <c:v>152.08205150721545</c:v>
                </c:pt>
                <c:pt idx="42">
                  <c:v>159.41419593804881</c:v>
                </c:pt>
                <c:pt idx="43">
                  <c:v>160.96959202224627</c:v>
                </c:pt>
                <c:pt idx="44">
                  <c:v>162.08458292017585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90-4846-B3E0-E3961722E1E2}"/>
            </c:ext>
          </c:extLst>
        </c:ser>
        <c:ser>
          <c:idx val="1"/>
          <c:order val="1"/>
          <c:tx>
            <c:strRef>
              <c:f>'5'!$B$5</c:f>
              <c:strCache>
                <c:ptCount val="1"/>
                <c:pt idx="0">
                  <c:v>Veneto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'5'!$C$5:$AU$5</c:f>
              <c:numCache>
                <c:formatCode>0.0</c:formatCode>
                <c:ptCount val="45"/>
                <c:pt idx="0">
                  <c:v>100</c:v>
                </c:pt>
                <c:pt idx="1">
                  <c:v>102.27192761646712</c:v>
                </c:pt>
                <c:pt idx="2">
                  <c:v>104.33175970119723</c:v>
                </c:pt>
                <c:pt idx="3">
                  <c:v>104.04453751211167</c:v>
                </c:pt>
                <c:pt idx="4">
                  <c:v>108.31167203828133</c:v>
                </c:pt>
                <c:pt idx="5">
                  <c:v>110.96937501850906</c:v>
                </c:pt>
                <c:pt idx="6">
                  <c:v>112.54290392116056</c:v>
                </c:pt>
                <c:pt idx="7">
                  <c:v>116.88498557582085</c:v>
                </c:pt>
                <c:pt idx="8">
                  <c:v>122.25173244478891</c:v>
                </c:pt>
                <c:pt idx="9">
                  <c:v>126.77009666542789</c:v>
                </c:pt>
                <c:pt idx="10">
                  <c:v>129.977471126963</c:v>
                </c:pt>
                <c:pt idx="11">
                  <c:v>131.72099960694828</c:v>
                </c:pt>
                <c:pt idx="12">
                  <c:v>133.83181354247526</c:v>
                </c:pt>
                <c:pt idx="13">
                  <c:v>134.79571336530302</c:v>
                </c:pt>
                <c:pt idx="14">
                  <c:v>138.77275358824835</c:v>
                </c:pt>
                <c:pt idx="15">
                  <c:v>145.90419770100178</c:v>
                </c:pt>
                <c:pt idx="16">
                  <c:v>149.11020503995022</c:v>
                </c:pt>
                <c:pt idx="17">
                  <c:v>153.06873024302189</c:v>
                </c:pt>
                <c:pt idx="18">
                  <c:v>154.74581732135078</c:v>
                </c:pt>
                <c:pt idx="19">
                  <c:v>157.11235055493847</c:v>
                </c:pt>
                <c:pt idx="20">
                  <c:v>165.00810133480951</c:v>
                </c:pt>
                <c:pt idx="21">
                  <c:v>166.25485324544391</c:v>
                </c:pt>
                <c:pt idx="22">
                  <c:v>164.22694271108728</c:v>
                </c:pt>
                <c:pt idx="23">
                  <c:v>167.14747302024128</c:v>
                </c:pt>
                <c:pt idx="24">
                  <c:v>171.6667160547419</c:v>
                </c:pt>
                <c:pt idx="25">
                  <c:v>173.53973901552661</c:v>
                </c:pt>
                <c:pt idx="26">
                  <c:v>176.52985499691954</c:v>
                </c:pt>
                <c:pt idx="27">
                  <c:v>179.51035512761678</c:v>
                </c:pt>
                <c:pt idx="28">
                  <c:v>175.54190388511728</c:v>
                </c:pt>
                <c:pt idx="29">
                  <c:v>165.66601163563607</c:v>
                </c:pt>
                <c:pt idx="30">
                  <c:v>168.56069288378009</c:v>
                </c:pt>
                <c:pt idx="31">
                  <c:v>171.49187300607022</c:v>
                </c:pt>
                <c:pt idx="32">
                  <c:v>165.88324714436413</c:v>
                </c:pt>
                <c:pt idx="33">
                  <c:v>164.36528688561279</c:v>
                </c:pt>
                <c:pt idx="34">
                  <c:v>165.03384699957547</c:v>
                </c:pt>
                <c:pt idx="35">
                  <c:v>166.91762316974035</c:v>
                </c:pt>
                <c:pt idx="36">
                  <c:v>169.72400402547422</c:v>
                </c:pt>
                <c:pt idx="37">
                  <c:v>173.24867858855399</c:v>
                </c:pt>
                <c:pt idx="38">
                  <c:v>174.73127733184364</c:v>
                </c:pt>
                <c:pt idx="39">
                  <c:v>175.96593188192534</c:v>
                </c:pt>
                <c:pt idx="40">
                  <c:v>158.73308668026559</c:v>
                </c:pt>
                <c:pt idx="41">
                  <c:v>173.60953148025359</c:v>
                </c:pt>
                <c:pt idx="42">
                  <c:v>182.00044687283224</c:v>
                </c:pt>
                <c:pt idx="43">
                  <c:v>182.91850212366347</c:v>
                </c:pt>
                <c:pt idx="44">
                  <c:v>182.77809002425712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90-4846-B3E0-E3961722E1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61712"/>
        <c:axId val="34960464"/>
      </c:lineChart>
      <c:catAx>
        <c:axId val="3496171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0464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34960464"/>
        <c:scaling>
          <c:orientation val="minMax"/>
          <c:min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600"/>
                  <a:t>1980=100</a:t>
                </a:r>
              </a:p>
            </c:rich>
          </c:tx>
          <c:layout>
            <c:manualLayout>
              <c:xMode val="edge"/>
              <c:yMode val="edge"/>
              <c:x val="1.6798941798941799E-2"/>
              <c:y val="2.0799057664507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1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84434523809524"/>
          <c:y val="1.2956481481481491E-2"/>
          <c:w val="0.58208243056923381"/>
          <c:h val="8.75168388927557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576572323251122E-2"/>
          <c:y val="0.11599555263925343"/>
          <c:w val="0.90912798104171766"/>
          <c:h val="0.7980861767279090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'5'!$E$10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5"/>
            <c:invertIfNegative val="0"/>
            <c:bubble3D val="0"/>
            <c:spPr>
              <a:pattFill prst="dkUpDiag">
                <a:fgClr>
                  <a:srgbClr val="41B39D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1DC4-4193-851D-6C35680E4CE4}"/>
              </c:ext>
            </c:extLst>
          </c:dPt>
          <c:dPt>
            <c:idx val="10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20A-45DF-9D4B-4739FE3DABA9}"/>
              </c:ext>
            </c:extLst>
          </c:dPt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'5'!$E$11:$E$30</c:f>
              <c:numCache>
                <c:formatCode>0.00</c:formatCode>
                <c:ptCount val="20"/>
                <c:pt idx="0">
                  <c:v>141.98482437738528</c:v>
                </c:pt>
                <c:pt idx="1">
                  <c:v>134.90758328398252</c:v>
                </c:pt>
                <c:pt idx="2">
                  <c:v>125.20784005248231</c:v>
                </c:pt>
                <c:pt idx="3">
                  <c:v>119.32844715878876</c:v>
                </c:pt>
                <c:pt idx="4">
                  <c:v>116.20036217513344</c:v>
                </c:pt>
                <c:pt idx="5">
                  <c:v>110.77096122556608</c:v>
                </c:pt>
                <c:pt idx="6">
                  <c:v>105.41430990041205</c:v>
                </c:pt>
                <c:pt idx="7">
                  <c:v>104.33265241498937</c:v>
                </c:pt>
                <c:pt idx="8">
                  <c:v>103.66931924729887</c:v>
                </c:pt>
                <c:pt idx="9">
                  <c:v>103.52576446342682</c:v>
                </c:pt>
                <c:pt idx="10">
                  <c:v>91.440265673653442</c:v>
                </c:pt>
                <c:pt idx="11">
                  <c:v>86.88484107136064</c:v>
                </c:pt>
                <c:pt idx="12">
                  <c:v>86.135597505812513</c:v>
                </c:pt>
                <c:pt idx="13">
                  <c:v>75.494933010993435</c:v>
                </c:pt>
                <c:pt idx="14">
                  <c:v>74.022457775165194</c:v>
                </c:pt>
                <c:pt idx="15">
                  <c:v>73.455096819518843</c:v>
                </c:pt>
                <c:pt idx="16">
                  <c:v>66.522545366014867</c:v>
                </c:pt>
                <c:pt idx="17">
                  <c:v>65.115379694945489</c:v>
                </c:pt>
                <c:pt idx="18">
                  <c:v>63.230149361285825</c:v>
                </c:pt>
                <c:pt idx="19">
                  <c:v>58.090240890110564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1007466400"/>
        <c:axId val="1005835768"/>
      </c:barChart>
      <c:lineChart>
        <c:grouping val="standard"/>
        <c:varyColors val="0"/>
        <c:ser>
          <c:idx val="0"/>
          <c:order val="0"/>
          <c:tx>
            <c:strRef>
              <c:f>'5'!$D$10</c:f>
              <c:strCache>
                <c:ptCount val="1"/>
                <c:pt idx="0">
                  <c:v>1980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4"/>
            <c:spPr>
              <a:solidFill>
                <a:schemeClr val="bg1"/>
              </a:solidFill>
              <a:ln w="9525">
                <a:solidFill>
                  <a:srgbClr val="C00000"/>
                </a:solidFill>
                <a:prstDash val="solid"/>
              </a:ln>
              <a:effectLst/>
            </c:spPr>
          </c:marker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'5'!$D$11:$D$30</c:f>
              <c:numCache>
                <c:formatCode>0.00</c:formatCode>
                <c:ptCount val="20"/>
                <c:pt idx="0">
                  <c:v>149.30472193287761</c:v>
                </c:pt>
                <c:pt idx="1">
                  <c:v>125.11263399392858</c:v>
                </c:pt>
                <c:pt idx="2">
                  <c:v>176.41712211270649</c:v>
                </c:pt>
                <c:pt idx="3">
                  <c:v>117.76698066075613</c:v>
                </c:pt>
                <c:pt idx="4">
                  <c:v>119.57578601462022</c:v>
                </c:pt>
                <c:pt idx="5">
                  <c:v>105.36763735270354</c:v>
                </c:pt>
                <c:pt idx="6">
                  <c:v>106.41060243182538</c:v>
                </c:pt>
                <c:pt idx="7">
                  <c:v>114.53652846875787</c:v>
                </c:pt>
                <c:pt idx="8">
                  <c:v>107.67930233357623</c:v>
                </c:pt>
                <c:pt idx="9">
                  <c:v>95.675189555475498</c:v>
                </c:pt>
                <c:pt idx="10">
                  <c:v>92.316300807073929</c:v>
                </c:pt>
                <c:pt idx="11">
                  <c:v>103.32698646976564</c:v>
                </c:pt>
                <c:pt idx="12">
                  <c:v>88.078630084804459</c:v>
                </c:pt>
                <c:pt idx="13">
                  <c:v>77.918558223729562</c:v>
                </c:pt>
                <c:pt idx="14">
                  <c:v>81.663094846308198</c:v>
                </c:pt>
                <c:pt idx="15">
                  <c:v>60.875797363006953</c:v>
                </c:pt>
                <c:pt idx="16">
                  <c:v>75.21308615093551</c:v>
                </c:pt>
                <c:pt idx="17">
                  <c:v>69.537312853130985</c:v>
                </c:pt>
                <c:pt idx="18">
                  <c:v>75.759749257013283</c:v>
                </c:pt>
                <c:pt idx="19">
                  <c:v>58.622669689557441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7466400"/>
        <c:axId val="1005835768"/>
      </c:lineChart>
      <c:catAx>
        <c:axId val="1007466400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5835768"/>
        <c:crossesAt val="100"/>
        <c:auto val="1"/>
        <c:lblAlgn val="ctr"/>
        <c:lblOffset val="100"/>
        <c:noMultiLvlLbl val="0"/>
      </c:catAx>
      <c:valAx>
        <c:axId val="1005835768"/>
        <c:scaling>
          <c:orientation val="minMax"/>
          <c:max val="180"/>
          <c:min val="5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Italia=100</a:t>
                </a:r>
              </a:p>
            </c:rich>
          </c:tx>
          <c:layout>
            <c:manualLayout>
              <c:xMode val="edge"/>
              <c:yMode val="edge"/>
              <c:x val="1.4226619614606252E-2"/>
              <c:y val="7.89728182134406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7466400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310475883533291"/>
          <c:y val="1.9410647187214507E-2"/>
          <c:w val="0.26056955281339156"/>
          <c:h val="8.14370370370370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30503091268823"/>
          <c:y val="3.9247421359606662E-2"/>
          <c:w val="0.70102644563082361"/>
          <c:h val="0.7550509564682793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'6'!$D$3</c:f>
              <c:strCache>
                <c:ptCount val="1"/>
                <c:pt idx="0">
                  <c:v>Analf.</c:v>
                </c:pt>
              </c:strCache>
            </c:strRef>
          </c:tx>
          <c:spPr>
            <a:solidFill>
              <a:srgbClr val="095CA1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Veneto</c:v>
                  </c:pt>
                  <c:pt idx="1">
                    <c:v>Italia</c:v>
                  </c:pt>
                  <c:pt idx="3">
                    <c:v>Veneto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'6'!$D$4:$D$8</c:f>
              <c:numCache>
                <c:formatCode>0.0</c:formatCode>
                <c:ptCount val="5"/>
                <c:pt idx="0">
                  <c:v>6.3811440068985341</c:v>
                </c:pt>
                <c:pt idx="1">
                  <c:v>12.898040235455399</c:v>
                </c:pt>
                <c:pt idx="3">
                  <c:v>0.33010563380281688</c:v>
                </c:pt>
                <c:pt idx="4">
                  <c:v>0.49350460846215255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49-4651-948C-9ABCBBD6C758}"/>
            </c:ext>
          </c:extLst>
        </c:ser>
        <c:ser>
          <c:idx val="1"/>
          <c:order val="1"/>
          <c:tx>
            <c:strRef>
              <c:f>'6'!$E$3</c:f>
              <c:strCache>
                <c:ptCount val="1"/>
                <c:pt idx="0">
                  <c:v>alfab. (max lic.elem.)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Veneto</c:v>
                  </c:pt>
                  <c:pt idx="1">
                    <c:v>Italia</c:v>
                  </c:pt>
                  <c:pt idx="3">
                    <c:v>Veneto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'6'!$E$4:$E$8</c:f>
              <c:numCache>
                <c:formatCode>0.0</c:formatCode>
                <c:ptCount val="5"/>
                <c:pt idx="0">
                  <c:v>85.858005173900537</c:v>
                </c:pt>
                <c:pt idx="1">
                  <c:v>76.896527268858904</c:v>
                </c:pt>
                <c:pt idx="3">
                  <c:v>16.725352112676056</c:v>
                </c:pt>
                <c:pt idx="4">
                  <c:v>16.612236011321578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749-4651-948C-9ABCBBD6C758}"/>
            </c:ext>
          </c:extLst>
        </c:ser>
        <c:ser>
          <c:idx val="2"/>
          <c:order val="2"/>
          <c:tx>
            <c:strRef>
              <c:f>'6'!$F$3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rgbClr val="41B39D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Veneto</c:v>
                  </c:pt>
                  <c:pt idx="1">
                    <c:v>Italia</c:v>
                  </c:pt>
                  <c:pt idx="3">
                    <c:v>Veneto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'6'!$F$4:$F$8</c:f>
              <c:numCache>
                <c:formatCode>0.0</c:formatCode>
                <c:ptCount val="5"/>
                <c:pt idx="0">
                  <c:v>4.5990227076746191</c:v>
                </c:pt>
                <c:pt idx="1">
                  <c:v>5.9454859223186212</c:v>
                </c:pt>
                <c:pt idx="3">
                  <c:v>28.301056338028168</c:v>
                </c:pt>
                <c:pt idx="4">
                  <c:v>28.623267290804851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749-4651-948C-9ABCBBD6C758}"/>
            </c:ext>
          </c:extLst>
        </c:ser>
        <c:ser>
          <c:idx val="3"/>
          <c:order val="3"/>
          <c:tx>
            <c:strRef>
              <c:f>'6'!$G$3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rgbClr val="E5B946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Veneto</c:v>
                  </c:pt>
                  <c:pt idx="1">
                    <c:v>Italia</c:v>
                  </c:pt>
                  <c:pt idx="3">
                    <c:v>Veneto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'6'!$G$4:$G$8</c:f>
              <c:numCache>
                <c:formatCode>0.0</c:formatCode>
                <c:ptCount val="5"/>
                <c:pt idx="0">
                  <c:v>2.5294624892210402</c:v>
                </c:pt>
                <c:pt idx="1">
                  <c:v>3.2623342237772155</c:v>
                </c:pt>
                <c:pt idx="3">
                  <c:v>38.842429577464785</c:v>
                </c:pt>
                <c:pt idx="4">
                  <c:v>37.4283329704623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749-4651-948C-9ABCBBD6C758}"/>
            </c:ext>
          </c:extLst>
        </c:ser>
        <c:ser>
          <c:idx val="4"/>
          <c:order val="4"/>
          <c:tx>
            <c:strRef>
              <c:f>'6'!$H$3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rgbClr val="C1002A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Veneto</c:v>
                  </c:pt>
                  <c:pt idx="1">
                    <c:v>Italia</c:v>
                  </c:pt>
                  <c:pt idx="3">
                    <c:v>Veneto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'6'!$H$4:$H$8</c:f>
              <c:numCache>
                <c:formatCode>0.0</c:formatCode>
                <c:ptCount val="5"/>
                <c:pt idx="0">
                  <c:v>0.63236562230526006</c:v>
                </c:pt>
                <c:pt idx="1">
                  <c:v>0.99761234958984424</c:v>
                </c:pt>
                <c:pt idx="3">
                  <c:v>15.801056338028168</c:v>
                </c:pt>
                <c:pt idx="4">
                  <c:v>16.840844763770956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749-4651-948C-9ABCBBD6C7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774838648"/>
        <c:axId val="774839008"/>
      </c:barChart>
      <c:catAx>
        <c:axId val="774838648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9008"/>
        <c:crosses val="autoZero"/>
        <c:auto val="1"/>
        <c:lblAlgn val="ctr"/>
        <c:lblOffset val="100"/>
        <c:noMultiLvlLbl val="0"/>
      </c:catAx>
      <c:valAx>
        <c:axId val="774839008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8648"/>
        <c:crosses val="autoZero"/>
        <c:crossBetween val="between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0714854132865377"/>
          <c:y val="7.0545506136057326E-2"/>
          <c:w val="0.19285145867134626"/>
          <c:h val="0.620127572076963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07394545072489E-2"/>
          <c:y val="0.11750903061526619"/>
          <c:w val="0.86196098035743018"/>
          <c:h val="0.64143229629300647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'7'!$H$3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 w="9525">
              <a:solidFill>
                <a:srgbClr val="41B39D"/>
              </a:solidFill>
            </a:ln>
            <a:effectLst/>
          </c:spPr>
          <c:invertIfNegative val="0"/>
          <c:cat>
            <c:multiLvlStrRef>
              <c:f>'7'!$B$4:$C$8</c:f>
              <c:multiLvlStrCache>
                <c:ptCount val="5"/>
                <c:lvl>
                  <c:pt idx="0">
                    <c:v>Veneto</c:v>
                  </c:pt>
                  <c:pt idx="1">
                    <c:v>Italia</c:v>
                  </c:pt>
                  <c:pt idx="3">
                    <c:v>Veneto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'7'!$H$4:$H$8</c:f>
              <c:numCache>
                <c:formatCode>General</c:formatCode>
                <c:ptCount val="5"/>
                <c:pt idx="0">
                  <c:v>55.9</c:v>
                </c:pt>
                <c:pt idx="1">
                  <c:v>53.8</c:v>
                </c:pt>
                <c:pt idx="3">
                  <c:v>69.3</c:v>
                </c:pt>
                <c:pt idx="4">
                  <c:v>62.5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8E8-4F4D-96FC-8B10066874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785920096"/>
        <c:axId val="785920928"/>
      </c:barChart>
      <c:lineChart>
        <c:grouping val="standard"/>
        <c:varyColors val="0"/>
        <c:ser>
          <c:idx val="0"/>
          <c:order val="0"/>
          <c:tx>
            <c:strRef>
              <c:f>'7'!$D$3</c:f>
              <c:strCache>
                <c:ptCount val="1"/>
                <c:pt idx="0">
                  <c:v>Maschi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rgbClr val="96B5DB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Veneto</c:v>
                  </c:pt>
                  <c:pt idx="1">
                    <c:v>Italia</c:v>
                  </c:pt>
                  <c:pt idx="3">
                    <c:v>Veneto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'7'!$D$4:$D$8</c:f>
              <c:numCache>
                <c:formatCode>General</c:formatCode>
                <c:ptCount val="5"/>
                <c:pt idx="0" formatCode="0.0">
                  <c:v>78.3</c:v>
                </c:pt>
                <c:pt idx="1">
                  <c:v>74.599999999999994</c:v>
                </c:pt>
                <c:pt idx="3">
                  <c:v>77.599999999999994</c:v>
                </c:pt>
                <c:pt idx="4">
                  <c:v>71.2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E8-4F4D-96FC-8B10066874E8}"/>
            </c:ext>
          </c:extLst>
        </c:ser>
        <c:ser>
          <c:idx val="1"/>
          <c:order val="1"/>
          <c:tx>
            <c:strRef>
              <c:f>'7'!$E$3</c:f>
              <c:strCache>
                <c:ptCount val="1"/>
                <c:pt idx="0">
                  <c:v>Femmine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1002A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Veneto</c:v>
                  </c:pt>
                  <c:pt idx="1">
                    <c:v>Italia</c:v>
                  </c:pt>
                  <c:pt idx="3">
                    <c:v>Veneto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'7'!$E$4:$E$8</c:f>
              <c:numCache>
                <c:formatCode>General</c:formatCode>
                <c:ptCount val="5"/>
                <c:pt idx="0" formatCode="0.0">
                  <c:v>34</c:v>
                </c:pt>
                <c:pt idx="1">
                  <c:v>33.5</c:v>
                </c:pt>
                <c:pt idx="3">
                  <c:v>60.7</c:v>
                </c:pt>
                <c:pt idx="4">
                  <c:v>53.8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8E8-4F4D-96FC-8B10066874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 cap="flat" cmpd="sng" algn="ctr">
              <a:solidFill>
                <a:schemeClr val="tx1">
                  <a:lumMod val="75000"/>
                  <a:lumOff val="25000"/>
                </a:schemeClr>
              </a:solidFill>
              <a:prstDash val="dashDot"/>
              <a:round/>
            </a:ln>
            <a:effectLst/>
          </c:spPr>
        </c:hiLowLines>
        <c:marker val="1"/>
        <c:smooth val="0"/>
        <c:axId val="785920096"/>
        <c:axId val="785920928"/>
      </c:lineChart>
      <c:catAx>
        <c:axId val="78592009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928"/>
        <c:crosses val="autoZero"/>
        <c:auto val="1"/>
        <c:lblAlgn val="ctr"/>
        <c:lblOffset val="100"/>
        <c:noMultiLvlLbl val="0"/>
      </c:catAx>
      <c:valAx>
        <c:axId val="785920928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096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923705808080803"/>
          <c:y val="3.4909235986435268E-4"/>
          <c:w val="0.43693434343434345"/>
          <c:h val="8.61899969171064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820468112166409E-2"/>
          <c:y val="0.11748379629629628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'8'!$C$2:$C$2</c:f>
              <c:strCache>
                <c:ptCount val="1"/>
                <c:pt idx="0">
                  <c:v>Agric-Ven</c:v>
                </c:pt>
              </c:strCache>
            </c:strRef>
          </c:tx>
          <c:spPr>
            <a:ln w="19050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'8'!$B$3:$B$21</c15:sqref>
                  </c15:fullRef>
                </c:ext>
              </c:extLst>
              <c:f>'8'!$B$4:$B$21</c:f>
              <c:numCache>
                <c:formatCode>General</c:formatCode>
                <c:ptCount val="18"/>
                <c:pt idx="0">
                  <c:v>1871</c:v>
                </c:pt>
                <c:pt idx="1">
                  <c:v>1881</c:v>
                </c:pt>
                <c:pt idx="2">
                  <c:v>1891</c:v>
                </c:pt>
                <c:pt idx="3">
                  <c:v>1901</c:v>
                </c:pt>
                <c:pt idx="4">
                  <c:v>1911</c:v>
                </c:pt>
                <c:pt idx="5">
                  <c:v>1921</c:v>
                </c:pt>
                <c:pt idx="6">
                  <c:v>1931</c:v>
                </c:pt>
                <c:pt idx="7">
                  <c:v>1936</c:v>
                </c:pt>
                <c:pt idx="8">
                  <c:v>1941</c:v>
                </c:pt>
                <c:pt idx="9">
                  <c:v>1951</c:v>
                </c:pt>
                <c:pt idx="10">
                  <c:v>1961</c:v>
                </c:pt>
                <c:pt idx="11">
                  <c:v>1971</c:v>
                </c:pt>
                <c:pt idx="12">
                  <c:v>1981</c:v>
                </c:pt>
                <c:pt idx="13">
                  <c:v>1991</c:v>
                </c:pt>
                <c:pt idx="14">
                  <c:v>2001</c:v>
                </c:pt>
                <c:pt idx="15">
                  <c:v>2011</c:v>
                </c:pt>
                <c:pt idx="16">
                  <c:v>2021</c:v>
                </c:pt>
                <c:pt idx="17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'8'!$C$3:$C$21</c15:sqref>
                  </c15:fullRef>
                </c:ext>
              </c:extLst>
              <c:f>'8'!$C$4:$C$21</c:f>
              <c:numCache>
                <c:formatCode>General</c:formatCode>
                <c:ptCount val="18"/>
                <c:pt idx="0">
                  <c:v>69.900000000000006</c:v>
                </c:pt>
                <c:pt idx="1">
                  <c:v>68.3</c:v>
                </c:pt>
                <c:pt idx="3">
                  <c:v>65.2</c:v>
                </c:pt>
                <c:pt idx="4">
                  <c:v>62.3</c:v>
                </c:pt>
                <c:pt idx="5">
                  <c:v>60.1</c:v>
                </c:pt>
                <c:pt idx="6">
                  <c:v>56.1</c:v>
                </c:pt>
                <c:pt idx="7">
                  <c:v>53.6</c:v>
                </c:pt>
                <c:pt idx="9">
                  <c:v>43.1</c:v>
                </c:pt>
                <c:pt idx="10">
                  <c:v>25.2</c:v>
                </c:pt>
                <c:pt idx="11">
                  <c:v>14</c:v>
                </c:pt>
                <c:pt idx="12">
                  <c:v>8.5</c:v>
                </c:pt>
                <c:pt idx="13">
                  <c:v>5.8</c:v>
                </c:pt>
                <c:pt idx="14">
                  <c:v>4.2</c:v>
                </c:pt>
                <c:pt idx="15">
                  <c:v>4.2</c:v>
                </c:pt>
                <c:pt idx="16">
                  <c:v>3.2</c:v>
                </c:pt>
                <c:pt idx="17" formatCode="0.0">
                  <c:v>3.0002510011726802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F3-430C-8527-14C31F8841D7}"/>
            </c:ext>
          </c:extLst>
        </c:ser>
        <c:ser>
          <c:idx val="1"/>
          <c:order val="1"/>
          <c:tx>
            <c:strRef>
              <c:f>'8'!$D$2:$D$2</c:f>
              <c:strCache>
                <c:ptCount val="1"/>
                <c:pt idx="0">
                  <c:v>Agric-ITA</c:v>
                </c:pt>
              </c:strCache>
            </c:strRef>
          </c:tx>
          <c:spPr>
            <a:ln w="19050" cap="rnd">
              <a:solidFill>
                <a:srgbClr val="41B39D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'8'!$B$3:$B$21</c15:sqref>
                  </c15:fullRef>
                </c:ext>
              </c:extLst>
              <c:f>'8'!$B$4:$B$21</c:f>
              <c:numCache>
                <c:formatCode>General</c:formatCode>
                <c:ptCount val="18"/>
                <c:pt idx="0">
                  <c:v>1871</c:v>
                </c:pt>
                <c:pt idx="1">
                  <c:v>1881</c:v>
                </c:pt>
                <c:pt idx="2">
                  <c:v>1891</c:v>
                </c:pt>
                <c:pt idx="3">
                  <c:v>1901</c:v>
                </c:pt>
                <c:pt idx="4">
                  <c:v>1911</c:v>
                </c:pt>
                <c:pt idx="5">
                  <c:v>1921</c:v>
                </c:pt>
                <c:pt idx="6">
                  <c:v>1931</c:v>
                </c:pt>
                <c:pt idx="7">
                  <c:v>1936</c:v>
                </c:pt>
                <c:pt idx="8">
                  <c:v>1941</c:v>
                </c:pt>
                <c:pt idx="9">
                  <c:v>1951</c:v>
                </c:pt>
                <c:pt idx="10">
                  <c:v>1961</c:v>
                </c:pt>
                <c:pt idx="11">
                  <c:v>1971</c:v>
                </c:pt>
                <c:pt idx="12">
                  <c:v>1981</c:v>
                </c:pt>
                <c:pt idx="13">
                  <c:v>1991</c:v>
                </c:pt>
                <c:pt idx="14">
                  <c:v>2001</c:v>
                </c:pt>
                <c:pt idx="15">
                  <c:v>2011</c:v>
                </c:pt>
                <c:pt idx="16">
                  <c:v>2021</c:v>
                </c:pt>
                <c:pt idx="17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'8'!$D$3:$D$21</c15:sqref>
                  </c15:fullRef>
                </c:ext>
              </c:extLst>
              <c:f>'8'!$D$4:$D$21</c:f>
              <c:numCache>
                <c:formatCode>General</c:formatCode>
                <c:ptCount val="18"/>
                <c:pt idx="0">
                  <c:v>67.5</c:v>
                </c:pt>
                <c:pt idx="1">
                  <c:v>65.400000000000006</c:v>
                </c:pt>
                <c:pt idx="3">
                  <c:v>61.7</c:v>
                </c:pt>
                <c:pt idx="4">
                  <c:v>58.4</c:v>
                </c:pt>
                <c:pt idx="5">
                  <c:v>55.7</c:v>
                </c:pt>
                <c:pt idx="6">
                  <c:v>51.7</c:v>
                </c:pt>
                <c:pt idx="7">
                  <c:v>49.4</c:v>
                </c:pt>
                <c:pt idx="9">
                  <c:v>42.2</c:v>
                </c:pt>
                <c:pt idx="10">
                  <c:v>29</c:v>
                </c:pt>
                <c:pt idx="11">
                  <c:v>17.2</c:v>
                </c:pt>
                <c:pt idx="12">
                  <c:v>11.1</c:v>
                </c:pt>
                <c:pt idx="13">
                  <c:v>7.6</c:v>
                </c:pt>
                <c:pt idx="14">
                  <c:v>5.5</c:v>
                </c:pt>
                <c:pt idx="15">
                  <c:v>5.5</c:v>
                </c:pt>
                <c:pt idx="16">
                  <c:v>3.6</c:v>
                </c:pt>
                <c:pt idx="17" formatCode="0.0">
                  <c:v>3.4351130984197469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F3-430C-8527-14C31F8841D7}"/>
            </c:ext>
          </c:extLst>
        </c:ser>
        <c:ser>
          <c:idx val="2"/>
          <c:order val="2"/>
          <c:tx>
            <c:strRef>
              <c:f>'8'!$E$2:$E$2</c:f>
              <c:strCache>
                <c:ptCount val="1"/>
                <c:pt idx="0">
                  <c:v>Ind-Ven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'8'!$B$3:$B$21</c15:sqref>
                  </c15:fullRef>
                </c:ext>
              </c:extLst>
              <c:f>'8'!$B$4:$B$21</c:f>
              <c:numCache>
                <c:formatCode>General</c:formatCode>
                <c:ptCount val="18"/>
                <c:pt idx="0">
                  <c:v>1871</c:v>
                </c:pt>
                <c:pt idx="1">
                  <c:v>1881</c:v>
                </c:pt>
                <c:pt idx="2">
                  <c:v>1891</c:v>
                </c:pt>
                <c:pt idx="3">
                  <c:v>1901</c:v>
                </c:pt>
                <c:pt idx="4">
                  <c:v>1911</c:v>
                </c:pt>
                <c:pt idx="5">
                  <c:v>1921</c:v>
                </c:pt>
                <c:pt idx="6">
                  <c:v>1931</c:v>
                </c:pt>
                <c:pt idx="7">
                  <c:v>1936</c:v>
                </c:pt>
                <c:pt idx="8">
                  <c:v>1941</c:v>
                </c:pt>
                <c:pt idx="9">
                  <c:v>1951</c:v>
                </c:pt>
                <c:pt idx="10">
                  <c:v>1961</c:v>
                </c:pt>
                <c:pt idx="11">
                  <c:v>1971</c:v>
                </c:pt>
                <c:pt idx="12">
                  <c:v>1981</c:v>
                </c:pt>
                <c:pt idx="13">
                  <c:v>1991</c:v>
                </c:pt>
                <c:pt idx="14">
                  <c:v>2001</c:v>
                </c:pt>
                <c:pt idx="15">
                  <c:v>2011</c:v>
                </c:pt>
                <c:pt idx="16">
                  <c:v>2021</c:v>
                </c:pt>
                <c:pt idx="17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'8'!$E$3:$E$21</c15:sqref>
                  </c15:fullRef>
                </c:ext>
              </c:extLst>
              <c:f>'8'!$E$4:$E$21</c:f>
              <c:numCache>
                <c:formatCode>0.0</c:formatCode>
                <c:ptCount val="18"/>
                <c:pt idx="0">
                  <c:v>15.7</c:v>
                </c:pt>
                <c:pt idx="1">
                  <c:v>16.8</c:v>
                </c:pt>
                <c:pt idx="3">
                  <c:v>19.2</c:v>
                </c:pt>
                <c:pt idx="4">
                  <c:v>21.1</c:v>
                </c:pt>
                <c:pt idx="5">
                  <c:v>22.2</c:v>
                </c:pt>
                <c:pt idx="6">
                  <c:v>24</c:v>
                </c:pt>
                <c:pt idx="7">
                  <c:v>25.2</c:v>
                </c:pt>
                <c:pt idx="9">
                  <c:v>32.799999999999997</c:v>
                </c:pt>
                <c:pt idx="10">
                  <c:v>44</c:v>
                </c:pt>
                <c:pt idx="11">
                  <c:v>48.7</c:v>
                </c:pt>
                <c:pt idx="12">
                  <c:v>45.6</c:v>
                </c:pt>
                <c:pt idx="13">
                  <c:v>44</c:v>
                </c:pt>
                <c:pt idx="14">
                  <c:v>41.9</c:v>
                </c:pt>
                <c:pt idx="15">
                  <c:v>35.1</c:v>
                </c:pt>
                <c:pt idx="16">
                  <c:v>32.200000000000003</c:v>
                </c:pt>
                <c:pt idx="17">
                  <c:v>32.717735158350948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F3-430C-8527-14C31F8841D7}"/>
            </c:ext>
          </c:extLst>
        </c:ser>
        <c:ser>
          <c:idx val="3"/>
          <c:order val="3"/>
          <c:tx>
            <c:strRef>
              <c:f>'8'!$F$2:$F$2</c:f>
              <c:strCache>
                <c:ptCount val="1"/>
                <c:pt idx="0">
                  <c:v>Ind-ITA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'8'!$B$3:$B$21</c15:sqref>
                  </c15:fullRef>
                </c:ext>
              </c:extLst>
              <c:f>'8'!$B$4:$B$21</c:f>
              <c:numCache>
                <c:formatCode>General</c:formatCode>
                <c:ptCount val="18"/>
                <c:pt idx="0">
                  <c:v>1871</c:v>
                </c:pt>
                <c:pt idx="1">
                  <c:v>1881</c:v>
                </c:pt>
                <c:pt idx="2">
                  <c:v>1891</c:v>
                </c:pt>
                <c:pt idx="3">
                  <c:v>1901</c:v>
                </c:pt>
                <c:pt idx="4">
                  <c:v>1911</c:v>
                </c:pt>
                <c:pt idx="5">
                  <c:v>1921</c:v>
                </c:pt>
                <c:pt idx="6">
                  <c:v>1931</c:v>
                </c:pt>
                <c:pt idx="7">
                  <c:v>1936</c:v>
                </c:pt>
                <c:pt idx="8">
                  <c:v>1941</c:v>
                </c:pt>
                <c:pt idx="9">
                  <c:v>1951</c:v>
                </c:pt>
                <c:pt idx="10">
                  <c:v>1961</c:v>
                </c:pt>
                <c:pt idx="11">
                  <c:v>1971</c:v>
                </c:pt>
                <c:pt idx="12">
                  <c:v>1981</c:v>
                </c:pt>
                <c:pt idx="13">
                  <c:v>1991</c:v>
                </c:pt>
                <c:pt idx="14">
                  <c:v>2001</c:v>
                </c:pt>
                <c:pt idx="15">
                  <c:v>2011</c:v>
                </c:pt>
                <c:pt idx="16">
                  <c:v>2021</c:v>
                </c:pt>
                <c:pt idx="17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'8'!$F$3:$F$21</c15:sqref>
                  </c15:fullRef>
                </c:ext>
              </c:extLst>
              <c:f>'8'!$F$4:$F$21</c:f>
              <c:numCache>
                <c:formatCode>General</c:formatCode>
                <c:ptCount val="18"/>
                <c:pt idx="0">
                  <c:v>19.2</c:v>
                </c:pt>
                <c:pt idx="1">
                  <c:v>20.2</c:v>
                </c:pt>
                <c:pt idx="3">
                  <c:v>22.3</c:v>
                </c:pt>
                <c:pt idx="4">
                  <c:v>23.7</c:v>
                </c:pt>
                <c:pt idx="5">
                  <c:v>24.8</c:v>
                </c:pt>
                <c:pt idx="6">
                  <c:v>26.3</c:v>
                </c:pt>
                <c:pt idx="7">
                  <c:v>27.3</c:v>
                </c:pt>
                <c:pt idx="9">
                  <c:v>32.1</c:v>
                </c:pt>
                <c:pt idx="10">
                  <c:v>40.4</c:v>
                </c:pt>
                <c:pt idx="11">
                  <c:v>44.3</c:v>
                </c:pt>
                <c:pt idx="12">
                  <c:v>39.5</c:v>
                </c:pt>
                <c:pt idx="13">
                  <c:v>35.6</c:v>
                </c:pt>
                <c:pt idx="14">
                  <c:v>33.5</c:v>
                </c:pt>
                <c:pt idx="15">
                  <c:v>27.1</c:v>
                </c:pt>
                <c:pt idx="16">
                  <c:v>24.2</c:v>
                </c:pt>
                <c:pt idx="17" formatCode="0.0">
                  <c:v>24.373506933770937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F3-430C-8527-14C31F8841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755106054258052E-2"/>
          <c:y val="9.8226851851851184E-3"/>
          <c:w val="0.9559806919358774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816137566137566E-2"/>
          <c:y val="0.11748411457474704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'8'!$I$2:$I$2</c:f>
              <c:strCache>
                <c:ptCount val="1"/>
                <c:pt idx="0">
                  <c:v>Servizi-Veneto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'8'!$H$3:$H$21</c15:sqref>
                  </c15:fullRef>
                </c:ext>
              </c:extLst>
              <c:f>'8'!$H$4:$H$21</c:f>
              <c:numCache>
                <c:formatCode>General</c:formatCode>
                <c:ptCount val="18"/>
                <c:pt idx="0">
                  <c:v>1871</c:v>
                </c:pt>
                <c:pt idx="1">
                  <c:v>1881</c:v>
                </c:pt>
                <c:pt idx="2">
                  <c:v>1891</c:v>
                </c:pt>
                <c:pt idx="3">
                  <c:v>1901</c:v>
                </c:pt>
                <c:pt idx="4">
                  <c:v>1911</c:v>
                </c:pt>
                <c:pt idx="5">
                  <c:v>1921</c:v>
                </c:pt>
                <c:pt idx="6">
                  <c:v>1931</c:v>
                </c:pt>
                <c:pt idx="7">
                  <c:v>1936</c:v>
                </c:pt>
                <c:pt idx="8">
                  <c:v>1941</c:v>
                </c:pt>
                <c:pt idx="9">
                  <c:v>1951</c:v>
                </c:pt>
                <c:pt idx="10">
                  <c:v>1961</c:v>
                </c:pt>
                <c:pt idx="11">
                  <c:v>1971</c:v>
                </c:pt>
                <c:pt idx="12">
                  <c:v>1981</c:v>
                </c:pt>
                <c:pt idx="13">
                  <c:v>1991</c:v>
                </c:pt>
                <c:pt idx="14">
                  <c:v>2001</c:v>
                </c:pt>
                <c:pt idx="15">
                  <c:v>2011</c:v>
                </c:pt>
                <c:pt idx="16">
                  <c:v>2021</c:v>
                </c:pt>
                <c:pt idx="17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'8'!$I$3:$I$21</c15:sqref>
                  </c15:fullRef>
                </c:ext>
              </c:extLst>
              <c:f>'8'!$I$4:$I$21</c:f>
              <c:numCache>
                <c:formatCode>General</c:formatCode>
                <c:ptCount val="18"/>
                <c:pt idx="0">
                  <c:v>14.4</c:v>
                </c:pt>
                <c:pt idx="1">
                  <c:v>14.9</c:v>
                </c:pt>
                <c:pt idx="3">
                  <c:v>15.6</c:v>
                </c:pt>
                <c:pt idx="4">
                  <c:v>16.600000000000001</c:v>
                </c:pt>
                <c:pt idx="5">
                  <c:v>17.7</c:v>
                </c:pt>
                <c:pt idx="6">
                  <c:v>19.899999999999999</c:v>
                </c:pt>
                <c:pt idx="7">
                  <c:v>21.2</c:v>
                </c:pt>
                <c:pt idx="9">
                  <c:v>24.1</c:v>
                </c:pt>
                <c:pt idx="10">
                  <c:v>30.8</c:v>
                </c:pt>
                <c:pt idx="11">
                  <c:v>37.299999999999997</c:v>
                </c:pt>
                <c:pt idx="12">
                  <c:v>45.9</c:v>
                </c:pt>
                <c:pt idx="13">
                  <c:v>50.2</c:v>
                </c:pt>
                <c:pt idx="14">
                  <c:v>53.9</c:v>
                </c:pt>
                <c:pt idx="15">
                  <c:v>60.7</c:v>
                </c:pt>
                <c:pt idx="16">
                  <c:v>64.599999999999994</c:v>
                </c:pt>
                <c:pt idx="17" formatCode="0.0">
                  <c:v>64.282013840476353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05-460B-9C66-6E7BAA0EA9A6}"/>
            </c:ext>
          </c:extLst>
        </c:ser>
        <c:ser>
          <c:idx val="1"/>
          <c:order val="1"/>
          <c:tx>
            <c:strRef>
              <c:f>'8'!$J$2:$J$2</c:f>
              <c:strCache>
                <c:ptCount val="1"/>
                <c:pt idx="0">
                  <c:v>Servizi-Italia</c:v>
                </c:pt>
              </c:strCache>
            </c:strRef>
          </c:tx>
          <c:spPr>
            <a:ln w="19050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'8'!$H$3:$H$21</c15:sqref>
                  </c15:fullRef>
                </c:ext>
              </c:extLst>
              <c:f>'8'!$H$4:$H$21</c:f>
              <c:numCache>
                <c:formatCode>General</c:formatCode>
                <c:ptCount val="18"/>
                <c:pt idx="0">
                  <c:v>1871</c:v>
                </c:pt>
                <c:pt idx="1">
                  <c:v>1881</c:v>
                </c:pt>
                <c:pt idx="2">
                  <c:v>1891</c:v>
                </c:pt>
                <c:pt idx="3">
                  <c:v>1901</c:v>
                </c:pt>
                <c:pt idx="4">
                  <c:v>1911</c:v>
                </c:pt>
                <c:pt idx="5">
                  <c:v>1921</c:v>
                </c:pt>
                <c:pt idx="6">
                  <c:v>1931</c:v>
                </c:pt>
                <c:pt idx="7">
                  <c:v>1936</c:v>
                </c:pt>
                <c:pt idx="8">
                  <c:v>1941</c:v>
                </c:pt>
                <c:pt idx="9">
                  <c:v>1951</c:v>
                </c:pt>
                <c:pt idx="10">
                  <c:v>1961</c:v>
                </c:pt>
                <c:pt idx="11">
                  <c:v>1971</c:v>
                </c:pt>
                <c:pt idx="12">
                  <c:v>1981</c:v>
                </c:pt>
                <c:pt idx="13">
                  <c:v>1991</c:v>
                </c:pt>
                <c:pt idx="14">
                  <c:v>2001</c:v>
                </c:pt>
                <c:pt idx="15">
                  <c:v>2011</c:v>
                </c:pt>
                <c:pt idx="16">
                  <c:v>2021</c:v>
                </c:pt>
                <c:pt idx="17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'8'!$J$3:$J$21</c15:sqref>
                  </c15:fullRef>
                </c:ext>
              </c:extLst>
              <c:f>'8'!$J$4:$J$21</c:f>
              <c:numCache>
                <c:formatCode>General</c:formatCode>
                <c:ptCount val="18"/>
                <c:pt idx="0">
                  <c:v>13.3</c:v>
                </c:pt>
                <c:pt idx="1">
                  <c:v>14.4</c:v>
                </c:pt>
                <c:pt idx="3">
                  <c:v>16</c:v>
                </c:pt>
                <c:pt idx="4">
                  <c:v>17.899999999999999</c:v>
                </c:pt>
                <c:pt idx="5">
                  <c:v>19.5</c:v>
                </c:pt>
                <c:pt idx="6">
                  <c:v>22</c:v>
                </c:pt>
                <c:pt idx="7">
                  <c:v>23.3</c:v>
                </c:pt>
                <c:pt idx="9">
                  <c:v>25.7</c:v>
                </c:pt>
                <c:pt idx="10">
                  <c:v>30.6</c:v>
                </c:pt>
                <c:pt idx="11">
                  <c:v>38.4</c:v>
                </c:pt>
                <c:pt idx="12">
                  <c:v>49.4</c:v>
                </c:pt>
                <c:pt idx="13">
                  <c:v>56.7</c:v>
                </c:pt>
                <c:pt idx="14">
                  <c:v>61</c:v>
                </c:pt>
                <c:pt idx="15">
                  <c:v>67.400000000000006</c:v>
                </c:pt>
                <c:pt idx="16">
                  <c:v>72.2</c:v>
                </c:pt>
                <c:pt idx="17" formatCode="0.0">
                  <c:v>72.19137996780934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05-460B-9C66-6E7BAA0EA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755106054258052E-2"/>
          <c:y val="9.8226851851851184E-3"/>
          <c:w val="0.9559806919358774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75107806283219"/>
          <c:y val="0.16666660012464651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'9'!$K$4</c:f>
              <c:strCache>
                <c:ptCount val="1"/>
                <c:pt idx="0">
                  <c:v>Veneto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'9'!$K$5:$K$11</c:f>
              <c:numCache>
                <c:formatCode>#,##0.0</c:formatCode>
                <c:ptCount val="7"/>
                <c:pt idx="0">
                  <c:v>81.197183354902378</c:v>
                </c:pt>
                <c:pt idx="1">
                  <c:v>63.879394996036048</c:v>
                </c:pt>
                <c:pt idx="2">
                  <c:v>55.585589753114299</c:v>
                </c:pt>
                <c:pt idx="3">
                  <c:v>51.340657875724446</c:v>
                </c:pt>
                <c:pt idx="4">
                  <c:v>39.02339689917207</c:v>
                </c:pt>
                <c:pt idx="5">
                  <c:v>24.578719058883596</c:v>
                </c:pt>
                <c:pt idx="6">
                  <c:v>16.791312249303541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63-4ABE-A66F-F6D13F138602}"/>
            </c:ext>
          </c:extLst>
        </c:ser>
        <c:ser>
          <c:idx val="1"/>
          <c:order val="1"/>
          <c:tx>
            <c:strRef>
              <c:f>'9'!$L$4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'9'!$L$5:$L$11</c:f>
              <c:numCache>
                <c:formatCode>#,##0.0</c:formatCode>
                <c:ptCount val="7"/>
                <c:pt idx="0">
                  <c:v>84.82222974045942</c:v>
                </c:pt>
                <c:pt idx="1">
                  <c:v>66.633322587050117</c:v>
                </c:pt>
                <c:pt idx="2">
                  <c:v>57.80319225708773</c:v>
                </c:pt>
                <c:pt idx="3">
                  <c:v>53.248482674575307</c:v>
                </c:pt>
                <c:pt idx="4">
                  <c:v>42.043033950043707</c:v>
                </c:pt>
                <c:pt idx="5">
                  <c:v>27.272116661538266</c:v>
                </c:pt>
                <c:pt idx="6">
                  <c:v>18.93971677143265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63-4ABE-A66F-F6D13F1386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/>
                  <a:t>per</a:t>
                </a:r>
                <a:r>
                  <a:rPr lang="en-US" sz="700" baseline="0"/>
                  <a:t> 1.000 </a:t>
                </a:r>
                <a:endParaRPr lang="en-US" sz="700"/>
              </a:p>
            </c:rich>
          </c:tx>
          <c:layout>
            <c:manualLayout>
              <c:xMode val="edge"/>
              <c:yMode val="edge"/>
              <c:x val="2.7777777777777779E-3"/>
              <c:y val="1.72041666666666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6503407333082488"/>
          <c:y val="1.3980555555555555E-2"/>
          <c:w val="0.63047106902462469"/>
          <c:h val="0.11939907407407409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966426071741033"/>
          <c:y val="0.16666666666666666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'9'!$K$21</c:f>
              <c:strCache>
                <c:ptCount val="1"/>
                <c:pt idx="0">
                  <c:v>Veneto</c:v>
                </c:pt>
              </c:strCache>
            </c:strRef>
          </c:tx>
          <c:spPr>
            <a:ln w="28575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'9'!$K$22:$K$29</c:f>
              <c:numCache>
                <c:formatCode>#,##0.0</c:formatCode>
                <c:ptCount val="8"/>
                <c:pt idx="0">
                  <c:v>30.856860501590198</c:v>
                </c:pt>
                <c:pt idx="1">
                  <c:v>39.47967041737531</c:v>
                </c:pt>
                <c:pt idx="2">
                  <c:v>45.7419840030499</c:v>
                </c:pt>
                <c:pt idx="3">
                  <c:v>64.867652754964453</c:v>
                </c:pt>
                <c:pt idx="4">
                  <c:v>66.923667086148939</c:v>
                </c:pt>
                <c:pt idx="5">
                  <c:v>74.353964733482428</c:v>
                </c:pt>
                <c:pt idx="6">
                  <c:v>90.144959760850369</c:v>
                </c:pt>
                <c:pt idx="7">
                  <c:v>93.617341671230648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5C-4208-B718-51F2F4EB564A}"/>
            </c:ext>
          </c:extLst>
        </c:ser>
        <c:ser>
          <c:idx val="1"/>
          <c:order val="1"/>
          <c:tx>
            <c:strRef>
              <c:f>'9'!$L$21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'9'!$L$22:$L$29</c:f>
              <c:numCache>
                <c:formatCode>#,##0.0</c:formatCode>
                <c:ptCount val="8"/>
                <c:pt idx="0">
                  <c:v>34.335442741602606</c:v>
                </c:pt>
                <c:pt idx="1">
                  <c:v>40.199437538668995</c:v>
                </c:pt>
                <c:pt idx="2">
                  <c:v>44.131037762715088</c:v>
                </c:pt>
                <c:pt idx="3">
                  <c:v>53.826525285300676</c:v>
                </c:pt>
                <c:pt idx="4">
                  <c:v>55.685076504326119</c:v>
                </c:pt>
                <c:pt idx="5">
                  <c:v>62.57914626046464</c:v>
                </c:pt>
                <c:pt idx="6">
                  <c:v>80.35596747867676</c:v>
                </c:pt>
                <c:pt idx="7">
                  <c:v>87.150100102264716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5C-4208-B718-51F2F4EB56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/>
                  <a:t>per</a:t>
                </a:r>
                <a:r>
                  <a:rPr lang="en-US" sz="700" baseline="0"/>
                  <a:t> 1.000 </a:t>
                </a:r>
                <a:endParaRPr lang="en-US" sz="700"/>
              </a:p>
            </c:rich>
          </c:tx>
          <c:layout>
            <c:manualLayout>
              <c:xMode val="edge"/>
              <c:yMode val="edge"/>
              <c:x val="2.7777777777777779E-3"/>
              <c:y val="1.72041666666666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3980555555555555E-2"/>
          <c:w val="0.99550496031746027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305555555555553E-2"/>
          <c:y val="0.13523148148148148"/>
          <c:w val="0.86649735449735454"/>
          <c:h val="0.6606141843240365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'10'!$D$2</c:f>
              <c:strCache>
                <c:ptCount val="1"/>
                <c:pt idx="0">
                  <c:v>Veneto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
tecn</c:v>
                  </c:pt>
                  <c:pt idx="1">
                    <c:v>Bassa 
tecn</c:v>
                  </c:pt>
                  <c:pt idx="2">
                    <c:v>
Altra</c:v>
                  </c:pt>
                  <c:pt idx="3">
                    <c:v>Intens.
conosc.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'10'!$D$3:$D$7</c:f>
              <c:numCache>
                <c:formatCode>#,##0.0</c:formatCode>
                <c:ptCount val="5"/>
                <c:pt idx="0">
                  <c:v>8.6022227350599287</c:v>
                </c:pt>
                <c:pt idx="1">
                  <c:v>21.245337938226726</c:v>
                </c:pt>
                <c:pt idx="2">
                  <c:v>9.1164521784491477</c:v>
                </c:pt>
                <c:pt idx="3">
                  <c:v>21.540639948480418</c:v>
                </c:pt>
                <c:pt idx="4">
                  <c:v>39.49534666319299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E0-4457-B7B3-B777BE1115AF}"/>
            </c:ext>
          </c:extLst>
        </c:ser>
        <c:ser>
          <c:idx val="1"/>
          <c:order val="1"/>
          <c:tx>
            <c:strRef>
              <c:f>'10'!$E$2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
tecn</c:v>
                  </c:pt>
                  <c:pt idx="1">
                    <c:v>Bassa 
tecn</c:v>
                  </c:pt>
                  <c:pt idx="2">
                    <c:v>
Altra</c:v>
                  </c:pt>
                  <c:pt idx="3">
                    <c:v>Intens.
conosc.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'10'!$E$3:$E$7</c:f>
              <c:numCache>
                <c:formatCode>#,##0.0</c:formatCode>
                <c:ptCount val="5"/>
                <c:pt idx="0">
                  <c:v>6.3594478498222431</c:v>
                </c:pt>
                <c:pt idx="1">
                  <c:v>14.335683517239115</c:v>
                </c:pt>
                <c:pt idx="2">
                  <c:v>10.42</c:v>
                </c:pt>
                <c:pt idx="3">
                  <c:v>25.68955238471332</c:v>
                </c:pt>
                <c:pt idx="4">
                  <c:v>43.187465639923964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E0-4457-B7B3-B777BE1115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-27"/>
        <c:axId val="1384272543"/>
        <c:axId val="1384273023"/>
      </c:barChart>
      <c:catAx>
        <c:axId val="13842725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3023"/>
        <c:crosses val="autoZero"/>
        <c:auto val="1"/>
        <c:lblAlgn val="ctr"/>
        <c:lblOffset val="0"/>
        <c:noMultiLvlLbl val="0"/>
      </c:catAx>
      <c:valAx>
        <c:axId val="1384273023"/>
        <c:scaling>
          <c:orientation val="minMax"/>
          <c:max val="6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2543"/>
        <c:crosses val="autoZero"/>
        <c:crossBetween val="between"/>
        <c:majorUnit val="10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071097883597881"/>
          <c:y val="4.768009259259267E-2"/>
          <c:w val="0.43817373737373738"/>
          <c:h val="8.80143518518518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699074074074075"/>
          <c:y val="0.12935185185185186"/>
          <c:w val="0.76113611111111112"/>
          <c:h val="0.7731398148148149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'11'!$D$2</c:f>
              <c:strCache>
                <c:ptCount val="1"/>
                <c:pt idx="0">
                  <c:v>Minima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Veneto</c:v>
                  </c:pt>
                  <c:pt idx="3">
                    <c:v>Italia</c:v>
                  </c:pt>
                  <c:pt idx="4">
                    <c:v>Veneto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'11'!$D$3:$D$7</c:f>
              <c:numCache>
                <c:formatCode>#,##0.00</c:formatCode>
                <c:ptCount val="5"/>
                <c:pt idx="0">
                  <c:v>45.434047804201981</c:v>
                </c:pt>
                <c:pt idx="1">
                  <c:v>83.008258894301449</c:v>
                </c:pt>
                <c:pt idx="3">
                  <c:v>26.799949386308995</c:v>
                </c:pt>
                <c:pt idx="4">
                  <c:v>65.896980461811722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3A-4623-ACF7-6790CC645F8C}"/>
            </c:ext>
          </c:extLst>
        </c:ser>
        <c:ser>
          <c:idx val="1"/>
          <c:order val="1"/>
          <c:tx>
            <c:strRef>
              <c:f>'11'!$E$2</c:f>
              <c:strCache>
                <c:ptCount val="1"/>
                <c:pt idx="0">
                  <c:v>Bassa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Veneto</c:v>
                  </c:pt>
                  <c:pt idx="3">
                    <c:v>Italia</c:v>
                  </c:pt>
                  <c:pt idx="4">
                    <c:v>Veneto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'11'!$E$3:$E$7</c:f>
              <c:numCache>
                <c:formatCode>#,##0.00</c:formatCode>
                <c:ptCount val="5"/>
                <c:pt idx="0">
                  <c:v>16.87973429416656</c:v>
                </c:pt>
                <c:pt idx="1">
                  <c:v>12.795412264088199</c:v>
                </c:pt>
                <c:pt idx="3">
                  <c:v>18.575224598253829</c:v>
                </c:pt>
                <c:pt idx="4">
                  <c:v>18.650088809946713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3A-4623-ACF7-6790CC645F8C}"/>
            </c:ext>
          </c:extLst>
        </c:ser>
        <c:ser>
          <c:idx val="2"/>
          <c:order val="2"/>
          <c:tx>
            <c:strRef>
              <c:f>'11'!$F$2</c:f>
              <c:strCache>
                <c:ptCount val="1"/>
                <c:pt idx="0">
                  <c:v>Moderata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Veneto</c:v>
                  </c:pt>
                  <c:pt idx="3">
                    <c:v>Italia</c:v>
                  </c:pt>
                  <c:pt idx="4">
                    <c:v>Veneto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'11'!$F$3:$F$7</c:f>
              <c:numCache>
                <c:formatCode>#,##0.00</c:formatCode>
                <c:ptCount val="5"/>
                <c:pt idx="0">
                  <c:v>16.035299666734975</c:v>
                </c:pt>
                <c:pt idx="1">
                  <c:v>3.6788037873932984</c:v>
                </c:pt>
                <c:pt idx="3">
                  <c:v>19.815260027837532</c:v>
                </c:pt>
                <c:pt idx="4">
                  <c:v>12.078152753108348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3A-4623-ACF7-6790CC645F8C}"/>
            </c:ext>
          </c:extLst>
        </c:ser>
        <c:ser>
          <c:idx val="3"/>
          <c:order val="3"/>
          <c:tx>
            <c:strRef>
              <c:f>'11'!$G$2</c:f>
              <c:strCache>
                <c:ptCount val="1"/>
                <c:pt idx="0">
                  <c:v>Alta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Veneto</c:v>
                  </c:pt>
                  <c:pt idx="3">
                    <c:v>Italia</c:v>
                  </c:pt>
                  <c:pt idx="4">
                    <c:v>Veneto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'11'!$G$3:$G$7</c:f>
              <c:numCache>
                <c:formatCode>#,##0.00</c:formatCode>
                <c:ptCount val="5"/>
                <c:pt idx="0">
                  <c:v>13.994354434822897</c:v>
                </c:pt>
                <c:pt idx="1">
                  <c:v>0.49181248346346046</c:v>
                </c:pt>
                <c:pt idx="3">
                  <c:v>19.865873718840945</c:v>
                </c:pt>
                <c:pt idx="4">
                  <c:v>3.0195381882770871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33A-4623-ACF7-6790CC645F8C}"/>
            </c:ext>
          </c:extLst>
        </c:ser>
        <c:ser>
          <c:idx val="4"/>
          <c:order val="4"/>
          <c:tx>
            <c:strRef>
              <c:f>'11'!$H$2</c:f>
              <c:strCache>
                <c:ptCount val="1"/>
                <c:pt idx="0">
                  <c:v>Massima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Veneto</c:v>
                  </c:pt>
                  <c:pt idx="3">
                    <c:v>Italia</c:v>
                  </c:pt>
                  <c:pt idx="4">
                    <c:v>Veneto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'11'!$H$3:$H$7</c:f>
              <c:numCache>
                <c:formatCode>#,##0.00</c:formatCode>
                <c:ptCount val="5"/>
                <c:pt idx="0">
                  <c:v>7.6565638000735863</c:v>
                </c:pt>
                <c:pt idx="1">
                  <c:v>2.5712570753597948E-2</c:v>
                </c:pt>
                <c:pt idx="3">
                  <c:v>14.943692268758699</c:v>
                </c:pt>
                <c:pt idx="4">
                  <c:v>0.35523978685612789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3A-4623-ACF7-6790CC645F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317220944"/>
        <c:axId val="1036804064"/>
      </c:barChart>
      <c:catAx>
        <c:axId val="131722094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6804064"/>
        <c:crosses val="autoZero"/>
        <c:auto val="1"/>
        <c:lblAlgn val="ctr"/>
        <c:lblOffset val="100"/>
        <c:noMultiLvlLbl val="0"/>
      </c:catAx>
      <c:valAx>
        <c:axId val="1036804064"/>
        <c:scaling>
          <c:orientation val="minMax"/>
          <c:max val="100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17220944"/>
        <c:crosses val="autoZero"/>
        <c:crossBetween val="between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962839506172841"/>
          <c:y val="3.0738888888888836E-2"/>
          <c:w val="0.59833580246913576"/>
          <c:h val="8.48435446334904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070552126764569E-2"/>
          <c:y val="0.16518892670554314"/>
          <c:w val="0.86938758571614716"/>
          <c:h val="0.65135308952430504"/>
        </c:manualLayout>
      </c:layout>
      <c:lineChart>
        <c:grouping val="standard"/>
        <c:varyColors val="0"/>
        <c:ser>
          <c:idx val="0"/>
          <c:order val="0"/>
          <c:tx>
            <c:strRef>
              <c:f>'12'!$B$3</c:f>
              <c:strCache>
                <c:ptCount val="1"/>
                <c:pt idx="0">
                  <c:v>Venezia</c:v>
                </c:pt>
              </c:strCache>
            </c:strRef>
          </c:tx>
          <c:spPr>
            <a:ln w="28575" cap="rnd">
              <a:solidFill>
                <a:srgbClr val="0E7863"/>
              </a:solidFill>
              <a:round/>
            </a:ln>
            <a:effectLst/>
          </c:spPr>
          <c:marker>
            <c:symbol val="none"/>
          </c:marker>
          <c:cat>
            <c:numRef>
              <c:f>'12'!$C$2:$T$2</c:f>
              <c:numCache>
                <c:formatCode>General</c:formatCode>
                <c:ptCount val="18"/>
                <c:pt idx="0">
                  <c:v>1871</c:v>
                </c:pt>
                <c:pt idx="1">
                  <c:v>1881</c:v>
                </c:pt>
                <c:pt idx="3">
                  <c:v>1901</c:v>
                </c:pt>
                <c:pt idx="4">
                  <c:v>1911</c:v>
                </c:pt>
                <c:pt idx="5">
                  <c:v>1921</c:v>
                </c:pt>
                <c:pt idx="6">
                  <c:v>1931</c:v>
                </c:pt>
                <c:pt idx="7">
                  <c:v>1936</c:v>
                </c:pt>
                <c:pt idx="9">
                  <c:v>1951</c:v>
                </c:pt>
                <c:pt idx="10">
                  <c:v>1961</c:v>
                </c:pt>
                <c:pt idx="11">
                  <c:v>1971</c:v>
                </c:pt>
                <c:pt idx="12">
                  <c:v>1981</c:v>
                </c:pt>
                <c:pt idx="13">
                  <c:v>1991</c:v>
                </c:pt>
                <c:pt idx="14">
                  <c:v>2001</c:v>
                </c:pt>
                <c:pt idx="15">
                  <c:v>2011</c:v>
                </c:pt>
                <c:pt idx="16">
                  <c:v>2021</c:v>
                </c:pt>
                <c:pt idx="17">
                  <c:v>2024</c:v>
                </c:pt>
              </c:numCache>
            </c:numRef>
          </c:cat>
          <c:val>
            <c:numRef>
              <c:f>'12'!$C$3:$T$3</c:f>
              <c:numCache>
                <c:formatCode>#,##0.00</c:formatCode>
                <c:ptCount val="18"/>
                <c:pt idx="0">
                  <c:v>100</c:v>
                </c:pt>
                <c:pt idx="1">
                  <c:v>100.52763973249893</c:v>
                </c:pt>
                <c:pt idx="3">
                  <c:v>114.47328056936009</c:v>
                </c:pt>
                <c:pt idx="4">
                  <c:v>125.89729431253448</c:v>
                </c:pt>
                <c:pt idx="5">
                  <c:v>134.67697404748756</c:v>
                </c:pt>
                <c:pt idx="6">
                  <c:v>150.45094791091478</c:v>
                </c:pt>
                <c:pt idx="7">
                  <c:v>158.31032578685807</c:v>
                </c:pt>
                <c:pt idx="9">
                  <c:v>190.21412356586291</c:v>
                </c:pt>
                <c:pt idx="10">
                  <c:v>208.39928829989569</c:v>
                </c:pt>
                <c:pt idx="11">
                  <c:v>217.48573532118533</c:v>
                </c:pt>
                <c:pt idx="12">
                  <c:v>206.19669918399902</c:v>
                </c:pt>
                <c:pt idx="13">
                  <c:v>183.15847598012144</c:v>
                </c:pt>
                <c:pt idx="14">
                  <c:v>166.3108166145162</c:v>
                </c:pt>
                <c:pt idx="15">
                  <c:v>160.35339591385974</c:v>
                </c:pt>
                <c:pt idx="16">
                  <c:v>154.57390023927849</c:v>
                </c:pt>
                <c:pt idx="17">
                  <c:v>153.07074053622921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61-483B-9CED-FB21C51DC6F1}"/>
            </c:ext>
          </c:extLst>
        </c:ser>
        <c:ser>
          <c:idx val="1"/>
          <c:order val="1"/>
          <c:tx>
            <c:strRef>
              <c:f>'12'!$B$4</c:f>
              <c:strCache>
                <c:ptCount val="1"/>
                <c:pt idx="0">
                  <c:v>Altri comuni</c:v>
                </c:pt>
              </c:strCache>
            </c:strRef>
          </c:tx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'12'!$C$2:$T$2</c:f>
              <c:numCache>
                <c:formatCode>General</c:formatCode>
                <c:ptCount val="18"/>
                <c:pt idx="0">
                  <c:v>1871</c:v>
                </c:pt>
                <c:pt idx="1">
                  <c:v>1881</c:v>
                </c:pt>
                <c:pt idx="3">
                  <c:v>1901</c:v>
                </c:pt>
                <c:pt idx="4">
                  <c:v>1911</c:v>
                </c:pt>
                <c:pt idx="5">
                  <c:v>1921</c:v>
                </c:pt>
                <c:pt idx="6">
                  <c:v>1931</c:v>
                </c:pt>
                <c:pt idx="7">
                  <c:v>1936</c:v>
                </c:pt>
                <c:pt idx="9">
                  <c:v>1951</c:v>
                </c:pt>
                <c:pt idx="10">
                  <c:v>1961</c:v>
                </c:pt>
                <c:pt idx="11">
                  <c:v>1971</c:v>
                </c:pt>
                <c:pt idx="12">
                  <c:v>1981</c:v>
                </c:pt>
                <c:pt idx="13">
                  <c:v>1991</c:v>
                </c:pt>
                <c:pt idx="14">
                  <c:v>2001</c:v>
                </c:pt>
                <c:pt idx="15">
                  <c:v>2011</c:v>
                </c:pt>
                <c:pt idx="16">
                  <c:v>2021</c:v>
                </c:pt>
                <c:pt idx="17">
                  <c:v>2024</c:v>
                </c:pt>
              </c:numCache>
            </c:numRef>
          </c:cat>
          <c:val>
            <c:numRef>
              <c:f>'12'!$C$4:$T$4</c:f>
              <c:numCache>
                <c:formatCode>#,##0.00</c:formatCode>
                <c:ptCount val="18"/>
                <c:pt idx="0">
                  <c:v>100</c:v>
                </c:pt>
                <c:pt idx="1">
                  <c:v>107.33592063000184</c:v>
                </c:pt>
                <c:pt idx="3">
                  <c:v>117.72790099409252</c:v>
                </c:pt>
                <c:pt idx="4">
                  <c:v>137.91373382324733</c:v>
                </c:pt>
                <c:pt idx="5">
                  <c:v>152.45817777581024</c:v>
                </c:pt>
                <c:pt idx="6">
                  <c:v>159.45715958111373</c:v>
                </c:pt>
                <c:pt idx="7">
                  <c:v>162.71292320254202</c:v>
                </c:pt>
                <c:pt idx="9">
                  <c:v>177.46936807984218</c:v>
                </c:pt>
                <c:pt idx="10">
                  <c:v>172.51907270500391</c:v>
                </c:pt>
                <c:pt idx="11">
                  <c:v>185.36701737817327</c:v>
                </c:pt>
                <c:pt idx="12">
                  <c:v>197.19135665835387</c:v>
                </c:pt>
                <c:pt idx="13">
                  <c:v>200.80914506077195</c:v>
                </c:pt>
                <c:pt idx="14">
                  <c:v>209.39050963841791</c:v>
                </c:pt>
                <c:pt idx="15">
                  <c:v>226.05102778638573</c:v>
                </c:pt>
                <c:pt idx="16">
                  <c:v>226.07168680921396</c:v>
                </c:pt>
                <c:pt idx="17">
                  <c:v>226.43813852366691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61-483B-9CED-FB21C51DC6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7425071"/>
        <c:axId val="267435151"/>
      </c:lineChart>
      <c:catAx>
        <c:axId val="26742507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35151"/>
        <c:crosses val="autoZero"/>
        <c:auto val="1"/>
        <c:lblAlgn val="ctr"/>
        <c:lblOffset val="100"/>
        <c:noMultiLvlLbl val="0"/>
      </c:catAx>
      <c:valAx>
        <c:axId val="26743515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1871=100</a:t>
                </a:r>
              </a:p>
            </c:rich>
          </c:tx>
          <c:layout>
            <c:manualLayout>
              <c:xMode val="edge"/>
              <c:yMode val="edge"/>
              <c:x val="0"/>
              <c:y val="4.981103716389545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250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108642565922415"/>
          <c:y val="2.3496123393677154E-2"/>
          <c:w val="0.53232006558497491"/>
          <c:h val="0.103065109040859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/>
              <a:t>65 anni e più</a:t>
            </a:r>
          </a:p>
        </c:rich>
      </c:tx>
      <c:layout>
        <c:manualLayout>
          <c:xMode val="edge"/>
          <c:yMode val="edge"/>
          <c:x val="0.4032522971657686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9682026143790848"/>
          <c:y val="9.4074074074074074E-2"/>
          <c:w val="0.75840767973856205"/>
          <c:h val="0.64069848182137923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'12'!$B$13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D20-4C80-8100-D149DC2A993C}"/>
              </c:ext>
            </c:extLst>
          </c:dPt>
          <c:dPt>
            <c:idx val="1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9E70-4ABF-BA19-8BCB2D0D31F2}"/>
              </c:ext>
            </c:extLst>
          </c:dPt>
          <c:dPt>
            <c:idx val="2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D20-4C80-8100-D149DC2A993C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9E70-4ABF-BA19-8BCB2D0D31F2}"/>
              </c:ext>
            </c:extLst>
          </c:dPt>
          <c:cat>
            <c:multiLvlStrRef>
              <c:f>'12'!$C$9:$F$10</c:f>
              <c:multiLvlStrCache>
                <c:ptCount val="4"/>
                <c:lvl>
                  <c:pt idx="0">
                    <c:v>Venezia</c:v>
                  </c:pt>
                  <c:pt idx="1">
                    <c:v>Altri comuni</c:v>
                  </c:pt>
                  <c:pt idx="2">
                    <c:v>Venezia</c:v>
                  </c:pt>
                  <c:pt idx="3">
                    <c:v>Altri comuni</c:v>
                  </c:pt>
                </c:lvl>
                <c:lvl>
                  <c:pt idx="0">
                    <c:v>1881</c:v>
                  </c:pt>
                  <c:pt idx="2">
                    <c:v>2024</c:v>
                  </c:pt>
                </c:lvl>
              </c:multiLvlStrCache>
            </c:multiLvlStrRef>
          </c:cat>
          <c:val>
            <c:numRef>
              <c:f>'12'!$C$13:$F$13</c:f>
              <c:numCache>
                <c:formatCode>#,##0.00</c:formatCode>
                <c:ptCount val="4"/>
                <c:pt idx="0">
                  <c:v>6.7178112718895395</c:v>
                </c:pt>
                <c:pt idx="1">
                  <c:v>5.5180847536704496</c:v>
                </c:pt>
                <c:pt idx="2">
                  <c:v>27.022325544109982</c:v>
                </c:pt>
                <c:pt idx="3">
                  <c:v>24.798424494274741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20-4C80-8100-D149DC2A99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overlap val="100"/>
        <c:axId val="620796351"/>
        <c:axId val="620815071"/>
      </c:barChart>
      <c:catAx>
        <c:axId val="6207963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815071"/>
        <c:crosses val="autoZero"/>
        <c:auto val="1"/>
        <c:lblAlgn val="ctr"/>
        <c:lblOffset val="100"/>
        <c:noMultiLvlLbl val="0"/>
      </c:catAx>
      <c:valAx>
        <c:axId val="620815071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796351"/>
        <c:crosses val="autoZero"/>
        <c:crossBetween val="between"/>
        <c:majorUnit val="5"/>
        <c:minorUnit val="2"/>
        <c:dispUnits>
          <c:builtInUnit val="hundreds"/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270370370370371"/>
          <c:y val="0.11171296296296296"/>
          <c:w val="0.80262037037037037"/>
          <c:h val="0.6214212962962962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'13'!$D$4</c:f>
              <c:strCache>
                <c:ptCount val="1"/>
                <c:pt idx="0">
                  <c:v>Diplomati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Venezia</c:v>
                  </c:pt>
                  <c:pt idx="1">
                    <c:v>Altri comuni</c:v>
                  </c:pt>
                  <c:pt idx="2">
                    <c:v>Venezia</c:v>
                  </c:pt>
                  <c:pt idx="3">
                    <c:v>Altri comuni</c:v>
                  </c:pt>
                  <c:pt idx="4">
                    <c:v>Venezia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'13'!$D$5:$D$10</c:f>
              <c:numCache>
                <c:formatCode>#,##0.00</c:formatCode>
                <c:ptCount val="6"/>
                <c:pt idx="0">
                  <c:v>5.2530518509741881</c:v>
                </c:pt>
                <c:pt idx="1">
                  <c:v>2.2701152666598987</c:v>
                </c:pt>
                <c:pt idx="2">
                  <c:v>22.313955245177862</c:v>
                </c:pt>
                <c:pt idx="3">
                  <c:v>17.554687538482</c:v>
                </c:pt>
                <c:pt idx="4">
                  <c:v>37.840000000000003</c:v>
                </c:pt>
                <c:pt idx="5">
                  <c:v>38.9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9B-4836-BB04-279797C4A314}"/>
            </c:ext>
          </c:extLst>
        </c:ser>
        <c:ser>
          <c:idx val="1"/>
          <c:order val="1"/>
          <c:tx>
            <c:strRef>
              <c:f>'13'!$E$4</c:f>
              <c:strCache>
                <c:ptCount val="1"/>
                <c:pt idx="0">
                  <c:v>Laureati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Venezia</c:v>
                  </c:pt>
                  <c:pt idx="1">
                    <c:v>Altri comuni</c:v>
                  </c:pt>
                  <c:pt idx="2">
                    <c:v>Venezia</c:v>
                  </c:pt>
                  <c:pt idx="3">
                    <c:v>Altri comuni</c:v>
                  </c:pt>
                  <c:pt idx="4">
                    <c:v>Venezia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'13'!$E$5:$E$10</c:f>
              <c:numCache>
                <c:formatCode>#,##0.00</c:formatCode>
                <c:ptCount val="6"/>
                <c:pt idx="0">
                  <c:v>1.6549517872015667</c:v>
                </c:pt>
                <c:pt idx="1">
                  <c:v>0.56292291283624674</c:v>
                </c:pt>
                <c:pt idx="2">
                  <c:v>5.4246336181570953</c:v>
                </c:pt>
                <c:pt idx="3">
                  <c:v>3.0922222484349895</c:v>
                </c:pt>
                <c:pt idx="4">
                  <c:v>20.260000000000002</c:v>
                </c:pt>
                <c:pt idx="5">
                  <c:v>15.56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9B-4836-BB04-279797C4A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843720799"/>
        <c:axId val="1843737599"/>
      </c:barChart>
      <c:catAx>
        <c:axId val="18437207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843737599"/>
        <c:crosses val="autoZero"/>
        <c:auto val="1"/>
        <c:lblAlgn val="ctr"/>
        <c:lblOffset val="100"/>
        <c:noMultiLvlLbl val="0"/>
      </c:catAx>
      <c:valAx>
        <c:axId val="184373759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843720799"/>
        <c:crosses val="autoZero"/>
        <c:crossBetween val="between"/>
        <c:majorUnit val="1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4445092592592593"/>
          <c:y val="1.7583796296296354E-2"/>
          <c:w val="0.53461666666666663"/>
          <c:h val="9.45921296296296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9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816085602812116E-2"/>
          <c:y val="0.16099072494728611"/>
          <c:w val="0.85960593822145959"/>
          <c:h val="0.646883132584953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'14'!$B$20</c:f>
              <c:strCache>
                <c:ptCount val="1"/>
                <c:pt idx="0">
                  <c:v>Agricoltura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41B39D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9F4-45AE-9D9F-C247809C8AFB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Venezia</c:v>
                  </c:pt>
                  <c:pt idx="1">
                    <c:v>Altri comuni</c:v>
                  </c:pt>
                  <c:pt idx="3">
                    <c:v>Venezia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'14'!$C$20:$G$20</c:f>
              <c:numCache>
                <c:formatCode>#,##0.0</c:formatCode>
                <c:ptCount val="5"/>
                <c:pt idx="0">
                  <c:v>7.4</c:v>
                </c:pt>
                <c:pt idx="1">
                  <c:v>45.9</c:v>
                </c:pt>
                <c:pt idx="3">
                  <c:v>0.57190533076277106</c:v>
                </c:pt>
                <c:pt idx="4">
                  <c:v>3.1256196945292687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9F4-45AE-9D9F-C247809C8AFB}"/>
            </c:ext>
          </c:extLst>
        </c:ser>
        <c:ser>
          <c:idx val="1"/>
          <c:order val="1"/>
          <c:tx>
            <c:strRef>
              <c:f>'14'!$B$21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9F4-45AE-9D9F-C247809C8AFB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69F4-45AE-9D9F-C247809C8AFB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Venezia</c:v>
                  </c:pt>
                  <c:pt idx="1">
                    <c:v>Altri comuni</c:v>
                  </c:pt>
                  <c:pt idx="3">
                    <c:v>Venezia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'14'!$C$21:$G$21</c:f>
              <c:numCache>
                <c:formatCode>#,##0.0</c:formatCode>
                <c:ptCount val="5"/>
                <c:pt idx="0">
                  <c:v>37.5</c:v>
                </c:pt>
                <c:pt idx="1">
                  <c:v>32.4</c:v>
                </c:pt>
                <c:pt idx="3">
                  <c:v>15.675523554945769</c:v>
                </c:pt>
                <c:pt idx="4">
                  <c:v>32.077752218436856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9F4-45AE-9D9F-C247809C8AFB}"/>
            </c:ext>
          </c:extLst>
        </c:ser>
        <c:ser>
          <c:idx val="2"/>
          <c:order val="2"/>
          <c:tx>
            <c:strRef>
              <c:f>'14'!$B$22</c:f>
              <c:strCache>
                <c:ptCount val="1"/>
                <c:pt idx="0">
                  <c:v>Servizi</c:v>
                </c:pt>
              </c:strCache>
            </c:strRef>
          </c:tx>
          <c:spPr>
            <a:solidFill>
              <a:srgbClr val="095CA1"/>
            </a:solidFill>
            <a:ln>
              <a:noFill/>
              <a:prstDash val="solid"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095CA1"/>
              </a:solidFill>
              <a:ln w="28575" cap="rnd">
                <a:noFill/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69F4-45AE-9D9F-C247809C8AFB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Venezia</c:v>
                  </c:pt>
                  <c:pt idx="1">
                    <c:v>Altri comuni</c:v>
                  </c:pt>
                  <c:pt idx="3">
                    <c:v>Venezia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'14'!$C$22:$G$22</c:f>
              <c:numCache>
                <c:formatCode>#,##0.0</c:formatCode>
                <c:ptCount val="5"/>
                <c:pt idx="0">
                  <c:v>55.1</c:v>
                </c:pt>
                <c:pt idx="1">
                  <c:v>21.7</c:v>
                </c:pt>
                <c:pt idx="3">
                  <c:v>83.752571114291456</c:v>
                </c:pt>
                <c:pt idx="4">
                  <c:v>64.796628087033881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9F4-45AE-9D9F-C247809C8A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509079823"/>
        <c:axId val="509109775"/>
      </c:barChart>
      <c:catAx>
        <c:axId val="50907982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109775"/>
        <c:crosses val="autoZero"/>
        <c:auto val="1"/>
        <c:lblAlgn val="ctr"/>
        <c:lblOffset val="100"/>
        <c:noMultiLvlLbl val="0"/>
      </c:catAx>
      <c:valAx>
        <c:axId val="509109775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079823"/>
        <c:crosses val="autoZero"/>
        <c:crossBetween val="between"/>
        <c:majorUnit val="20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 w="28575">
          <a:noFill/>
          <a:prstDash val="solid"/>
        </a:ln>
        <a:effectLst/>
      </c:spPr>
    </c:plotArea>
    <c:legend>
      <c:legendPos val="b"/>
      <c:layout>
        <c:manualLayout>
          <c:xMode val="edge"/>
          <c:yMode val="edge"/>
          <c:x val="0.10214679161812447"/>
          <c:y val="3.3288425925925916E-2"/>
          <c:w val="0.50591083900576694"/>
          <c:h val="8.73962258599709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'14'!$F$4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>
              <a:solidFill>
                <a:srgbClr val="41B39D"/>
              </a:solidFill>
            </a:ln>
            <a:effectLst/>
          </c:spPr>
          <c:invertIfNegative val="0"/>
          <c:cat>
            <c:multiLvlStrRef>
              <c:f>'14'!$B$5:$C$9</c:f>
              <c:multiLvlStrCache>
                <c:ptCount val="5"/>
                <c:lvl>
                  <c:pt idx="0">
                    <c:v>Venezia</c:v>
                  </c:pt>
                  <c:pt idx="1">
                    <c:v>Altri comuni</c:v>
                  </c:pt>
                  <c:pt idx="3">
                    <c:v>Venezia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'14'!$F$5:$F$9</c:f>
              <c:numCache>
                <c:formatCode>0.0</c:formatCode>
                <c:ptCount val="5"/>
                <c:pt idx="0">
                  <c:v>48.251687691501957</c:v>
                </c:pt>
                <c:pt idx="1">
                  <c:v>56.204598599669467</c:v>
                </c:pt>
                <c:pt idx="3">
                  <c:v>69.071500874206322</c:v>
                </c:pt>
                <c:pt idx="4">
                  <c:v>70.001071271743314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B0-4E73-A491-4A166FF577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62049391"/>
        <c:axId val="162046479"/>
      </c:barChart>
      <c:lineChart>
        <c:grouping val="standard"/>
        <c:varyColors val="0"/>
        <c:ser>
          <c:idx val="0"/>
          <c:order val="0"/>
          <c:tx>
            <c:strRef>
              <c:f>'14'!$D$4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Venezia</c:v>
                  </c:pt>
                  <c:pt idx="1">
                    <c:v>Altri comuni</c:v>
                  </c:pt>
                  <c:pt idx="3">
                    <c:v>Venezia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'14'!$D$5:$D$9</c:f>
              <c:numCache>
                <c:formatCode>0.0</c:formatCode>
                <c:ptCount val="5"/>
                <c:pt idx="0">
                  <c:v>77.001891685997251</c:v>
                </c:pt>
                <c:pt idx="1">
                  <c:v>84.847683447857619</c:v>
                </c:pt>
                <c:pt idx="3">
                  <c:v>75.232900141230132</c:v>
                </c:pt>
                <c:pt idx="4">
                  <c:v>76.241123749500886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AB0-4E73-A491-4A166FF577F8}"/>
            </c:ext>
          </c:extLst>
        </c:ser>
        <c:ser>
          <c:idx val="1"/>
          <c:order val="1"/>
          <c:tx>
            <c:strRef>
              <c:f>'14'!$E$4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Venezia</c:v>
                  </c:pt>
                  <c:pt idx="1">
                    <c:v>Altri comuni</c:v>
                  </c:pt>
                  <c:pt idx="3">
                    <c:v>Venezia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'14'!$E$5:$E$9</c:f>
              <c:numCache>
                <c:formatCode>0.0</c:formatCode>
                <c:ptCount val="5"/>
                <c:pt idx="0">
                  <c:v>21.523268398268396</c:v>
                </c:pt>
                <c:pt idx="1">
                  <c:v>28.286807143957621</c:v>
                </c:pt>
                <c:pt idx="3">
                  <c:v>62.727624434690966</c:v>
                </c:pt>
                <c:pt idx="4">
                  <c:v>63.57260138428645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AB0-4E73-A491-4A166FF577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162049391"/>
        <c:axId val="162046479"/>
      </c:lineChart>
      <c:catAx>
        <c:axId val="16204939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6479"/>
        <c:crossesAt val="0"/>
        <c:auto val="1"/>
        <c:lblAlgn val="ctr"/>
        <c:lblOffset val="100"/>
        <c:noMultiLvlLbl val="0"/>
      </c:catAx>
      <c:valAx>
        <c:axId val="162046479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9391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496325459317586"/>
          <c:y val="0.1175925925925926"/>
          <c:w val="0.85448118985126864"/>
          <c:h val="0.6555472222222221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App_1!$C$2</c:f>
              <c:strCache>
                <c:ptCount val="1"/>
                <c:pt idx="0">
                  <c:v>0-14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App_1!$C$3:$C$17</c:f>
              <c:numCache>
                <c:formatCode>#,##0</c:formatCode>
                <c:ptCount val="15"/>
                <c:pt idx="0">
                  <c:v>737010</c:v>
                </c:pt>
                <c:pt idx="1">
                  <c:v>843507</c:v>
                </c:pt>
                <c:pt idx="2">
                  <c:v>993708</c:v>
                </c:pt>
                <c:pt idx="3">
                  <c:v>1044353</c:v>
                </c:pt>
                <c:pt idx="4">
                  <c:v>1092411</c:v>
                </c:pt>
                <c:pt idx="5">
                  <c:v>1165402</c:v>
                </c:pt>
                <c:pt idx="6">
                  <c:v>1013586</c:v>
                </c:pt>
                <c:pt idx="7">
                  <c:v>876618</c:v>
                </c:pt>
                <c:pt idx="8">
                  <c:v>1027449</c:v>
                </c:pt>
                <c:pt idx="9">
                  <c:v>905916</c:v>
                </c:pt>
                <c:pt idx="10">
                  <c:v>623196</c:v>
                </c:pt>
                <c:pt idx="11">
                  <c:v>609849</c:v>
                </c:pt>
                <c:pt idx="12">
                  <c:v>692174</c:v>
                </c:pt>
                <c:pt idx="13">
                  <c:v>611007</c:v>
                </c:pt>
                <c:pt idx="14">
                  <c:v>570440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52-4F5D-8ADF-BB5826CDACC0}"/>
            </c:ext>
          </c:extLst>
        </c:ser>
        <c:ser>
          <c:idx val="1"/>
          <c:order val="1"/>
          <c:tx>
            <c:strRef>
              <c:f>App_1!$D$2</c:f>
              <c:strCache>
                <c:ptCount val="1"/>
                <c:pt idx="0">
                  <c:v>15-64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App_1!$D$3:$D$17</c:f>
              <c:numCache>
                <c:formatCode>#,##0</c:formatCode>
                <c:ptCount val="15"/>
                <c:pt idx="0">
                  <c:v>1336765</c:v>
                </c:pt>
                <c:pt idx="1">
                  <c:v>1352668</c:v>
                </c:pt>
                <c:pt idx="2">
                  <c:v>1416822</c:v>
                </c:pt>
                <c:pt idx="3">
                  <c:v>1787357</c:v>
                </c:pt>
                <c:pt idx="4">
                  <c:v>2005858</c:v>
                </c:pt>
                <c:pt idx="5">
                  <c:v>2078150</c:v>
                </c:pt>
                <c:pt idx="6">
                  <c:v>2604214</c:v>
                </c:pt>
                <c:pt idx="7">
                  <c:v>2618917</c:v>
                </c:pt>
                <c:pt idx="8">
                  <c:v>2650326</c:v>
                </c:pt>
                <c:pt idx="9">
                  <c:v>2879520</c:v>
                </c:pt>
                <c:pt idx="10">
                  <c:v>3088588</c:v>
                </c:pt>
                <c:pt idx="11">
                  <c:v>3090413</c:v>
                </c:pt>
                <c:pt idx="12">
                  <c:v>3164839</c:v>
                </c:pt>
                <c:pt idx="13">
                  <c:v>3081649</c:v>
                </c:pt>
                <c:pt idx="14">
                  <c:v>3073899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52-4F5D-8ADF-BB5826CDACC0}"/>
            </c:ext>
          </c:extLst>
        </c:ser>
        <c:ser>
          <c:idx val="2"/>
          <c:order val="2"/>
          <c:tx>
            <c:strRef>
              <c:f>App_1!$E$2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App_1!$E$3:$E$17</c:f>
              <c:numCache>
                <c:formatCode>#,##0</c:formatCode>
                <c:ptCount val="15"/>
                <c:pt idx="0">
                  <c:v>122432</c:v>
                </c:pt>
                <c:pt idx="1">
                  <c:v>150284</c:v>
                </c:pt>
                <c:pt idx="2">
                  <c:v>169224</c:v>
                </c:pt>
                <c:pt idx="3">
                  <c:v>177340</c:v>
                </c:pt>
                <c:pt idx="4">
                  <c:v>220263</c:v>
                </c:pt>
                <c:pt idx="5">
                  <c:v>243557</c:v>
                </c:pt>
                <c:pt idx="6">
                  <c:v>300259</c:v>
                </c:pt>
                <c:pt idx="7">
                  <c:v>351027</c:v>
                </c:pt>
                <c:pt idx="8">
                  <c:v>445635</c:v>
                </c:pt>
                <c:pt idx="9">
                  <c:v>559611</c:v>
                </c:pt>
                <c:pt idx="10">
                  <c:v>669013</c:v>
                </c:pt>
                <c:pt idx="11">
                  <c:v>827432</c:v>
                </c:pt>
                <c:pt idx="12">
                  <c:v>1000197</c:v>
                </c:pt>
                <c:pt idx="13">
                  <c:v>1155089</c:v>
                </c:pt>
                <c:pt idx="14">
                  <c:v>1209133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452-4F5D-8ADF-BB5826CDAC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3835919"/>
        <c:axId val="413839663"/>
      </c:barChart>
      <c:catAx>
        <c:axId val="41383591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9663"/>
        <c:crosses val="autoZero"/>
        <c:auto val="1"/>
        <c:lblAlgn val="ctr"/>
        <c:lblOffset val="100"/>
        <c:noMultiLvlLbl val="0"/>
      </c:catAx>
      <c:valAx>
        <c:axId val="41383966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v.a.</a:t>
                </a:r>
              </a:p>
            </c:rich>
          </c:tx>
          <c:layout>
            <c:manualLayout>
              <c:xMode val="edge"/>
              <c:yMode val="edge"/>
              <c:x val="4.7222222222222221E-2"/>
              <c:y val="1.01703703703703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59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App_2!$B$30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App_2!$B$31:$B$50</c:f>
              <c:numCache>
                <c:formatCode>General</c:formatCode>
                <c:ptCount val="20"/>
                <c:pt idx="0">
                  <c:v>-6.3496135373149496</c:v>
                </c:pt>
                <c:pt idx="1">
                  <c:v>-5.6816445680265995</c:v>
                </c:pt>
                <c:pt idx="2">
                  <c:v>-5.0923040736869254</c:v>
                </c:pt>
                <c:pt idx="3">
                  <c:v>-4.677772479820586</c:v>
                </c:pt>
                <c:pt idx="4">
                  <c:v>-4.1810593845731852</c:v>
                </c:pt>
                <c:pt idx="5">
                  <c:v>-3.4288836888373146</c:v>
                </c:pt>
                <c:pt idx="6">
                  <c:v>-3.2352792785366646</c:v>
                </c:pt>
                <c:pt idx="7">
                  <c:v>-3.2640232623746579</c:v>
                </c:pt>
                <c:pt idx="8">
                  <c:v>-3.0235189031665284</c:v>
                </c:pt>
                <c:pt idx="9">
                  <c:v>-2.4918084975601369</c:v>
                </c:pt>
                <c:pt idx="10">
                  <c:v>-2.2358484733711328</c:v>
                </c:pt>
                <c:pt idx="11">
                  <c:v>-2.1507179600511921</c:v>
                </c:pt>
                <c:pt idx="12">
                  <c:v>-1.6783075656013036</c:v>
                </c:pt>
                <c:pt idx="13">
                  <c:v>-1.1484802640040761</c:v>
                </c:pt>
                <c:pt idx="14">
                  <c:v>-0.92026937625199767</c:v>
                </c:pt>
                <c:pt idx="15">
                  <c:v>-0.50694581137266914</c:v>
                </c:pt>
                <c:pt idx="16">
                  <c:v>-0.17374299254361872</c:v>
                </c:pt>
                <c:pt idx="17">
                  <c:v>-4.7255251550718386E-2</c:v>
                </c:pt>
                <c:pt idx="18">
                  <c:v>-8.1719607944851346E-3</c:v>
                </c:pt>
                <c:pt idx="19">
                  <c:v>-1.1014381940393008E-3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1B-43A2-B474-CB5E4ACC7028}"/>
            </c:ext>
          </c:extLst>
        </c:ser>
        <c:ser>
          <c:idx val="1"/>
          <c:order val="1"/>
          <c:tx>
            <c:strRef>
              <c:f>App_2!$C$30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App_2!$C$31:$C$50</c:f>
              <c:numCache>
                <c:formatCode>General</c:formatCode>
                <c:ptCount val="20"/>
                <c:pt idx="0">
                  <c:v>6.1219711337920524</c:v>
                </c:pt>
                <c:pt idx="1">
                  <c:v>5.4677523767970317</c:v>
                </c:pt>
                <c:pt idx="2">
                  <c:v>4.858870237079242</c:v>
                </c:pt>
                <c:pt idx="3">
                  <c:v>4.6926596605722786</c:v>
                </c:pt>
                <c:pt idx="4">
                  <c:v>4.1073696163655242</c:v>
                </c:pt>
                <c:pt idx="5">
                  <c:v>3.579105646398546</c:v>
                </c:pt>
                <c:pt idx="6">
                  <c:v>3.3441084781606123</c:v>
                </c:pt>
                <c:pt idx="7">
                  <c:v>3.261465083343341</c:v>
                </c:pt>
                <c:pt idx="8">
                  <c:v>2.9719644896326241</c:v>
                </c:pt>
                <c:pt idx="9">
                  <c:v>2.4415687038062153</c:v>
                </c:pt>
                <c:pt idx="10">
                  <c:v>2.2484261869417752</c:v>
                </c:pt>
                <c:pt idx="11">
                  <c:v>2.1393482754675603</c:v>
                </c:pt>
                <c:pt idx="12">
                  <c:v>1.7005495110680326</c:v>
                </c:pt>
                <c:pt idx="13">
                  <c:v>1.1206600670385027</c:v>
                </c:pt>
                <c:pt idx="14">
                  <c:v>0.91909687752931069</c:v>
                </c:pt>
                <c:pt idx="15">
                  <c:v>0.49706839789063928</c:v>
                </c:pt>
                <c:pt idx="16">
                  <c:v>0.1696925424107</c:v>
                </c:pt>
                <c:pt idx="17">
                  <c:v>4.8747522652320019E-2</c:v>
                </c:pt>
                <c:pt idx="18">
                  <c:v>1.0872260883097614E-2</c:v>
                </c:pt>
                <c:pt idx="19">
                  <c:v>1.9541645378116624E-3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1B-43A2-B474-CB5E4ACC70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App_2!$F$30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App_2!$F$31:$F$50</c:f>
              <c:numCache>
                <c:formatCode>General</c:formatCode>
                <c:ptCount val="20"/>
                <c:pt idx="0">
                  <c:v>-4.6829054896825184</c:v>
                </c:pt>
                <c:pt idx="1">
                  <c:v>-4.5457967835604309</c:v>
                </c:pt>
                <c:pt idx="2">
                  <c:v>-4.8642197577933359</c:v>
                </c:pt>
                <c:pt idx="3">
                  <c:v>-4.5546787325050486</c:v>
                </c:pt>
                <c:pt idx="4">
                  <c:v>-4.5314784693135044</c:v>
                </c:pt>
                <c:pt idx="5">
                  <c:v>-4.250191229892148</c:v>
                </c:pt>
                <c:pt idx="6">
                  <c:v>-2.8072573690186902</c:v>
                </c:pt>
                <c:pt idx="7">
                  <c:v>-3.43767156135219</c:v>
                </c:pt>
                <c:pt idx="8">
                  <c:v>-3.3468357674042171</c:v>
                </c:pt>
                <c:pt idx="9">
                  <c:v>-2.8533005756166512</c:v>
                </c:pt>
                <c:pt idx="10">
                  <c:v>-2.374185789443191</c:v>
                </c:pt>
                <c:pt idx="11">
                  <c:v>-1.9195729313928147</c:v>
                </c:pt>
                <c:pt idx="12">
                  <c:v>-1.6273108699996606</c:v>
                </c:pt>
                <c:pt idx="13">
                  <c:v>-1.2963561804454706</c:v>
                </c:pt>
                <c:pt idx="14">
                  <c:v>-0.99133269815487723</c:v>
                </c:pt>
                <c:pt idx="15">
                  <c:v>-0.67737622123607633</c:v>
                </c:pt>
                <c:pt idx="16">
                  <c:v>-0.33039318703470266</c:v>
                </c:pt>
                <c:pt idx="17">
                  <c:v>-0.11329589472746582</c:v>
                </c:pt>
                <c:pt idx="18">
                  <c:v>-2.1005298797185035E-2</c:v>
                </c:pt>
                <c:pt idx="19">
                  <c:v>-2.705421230257125E-3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B3-41CA-BB80-39D164FD385D}"/>
            </c:ext>
          </c:extLst>
        </c:ser>
        <c:ser>
          <c:idx val="1"/>
          <c:order val="1"/>
          <c:tx>
            <c:strRef>
              <c:f>App_2!$G$30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App_2!$G$31:$G$50</c:f>
              <c:numCache>
                <c:formatCode>General</c:formatCode>
                <c:ptCount val="20"/>
                <c:pt idx="0">
                  <c:v>4.5054196478409336</c:v>
                </c:pt>
                <c:pt idx="1">
                  <c:v>4.3709397944237187</c:v>
                </c:pt>
                <c:pt idx="2">
                  <c:v>4.7147324734007325</c:v>
                </c:pt>
                <c:pt idx="3">
                  <c:v>4.3577955308993559</c:v>
                </c:pt>
                <c:pt idx="4">
                  <c:v>4.3489646276383285</c:v>
                </c:pt>
                <c:pt idx="5">
                  <c:v>4.3021302129447259</c:v>
                </c:pt>
                <c:pt idx="6">
                  <c:v>2.9223143398300024</c:v>
                </c:pt>
                <c:pt idx="7">
                  <c:v>3.5426725324963204</c:v>
                </c:pt>
                <c:pt idx="8">
                  <c:v>3.4561245759698873</c:v>
                </c:pt>
                <c:pt idx="9">
                  <c:v>3.0443135236095218</c:v>
                </c:pt>
                <c:pt idx="10">
                  <c:v>2.680587505190708</c:v>
                </c:pt>
                <c:pt idx="11">
                  <c:v>2.3049933653372756</c:v>
                </c:pt>
                <c:pt idx="12">
                  <c:v>1.9901435889556538</c:v>
                </c:pt>
                <c:pt idx="13">
                  <c:v>1.6065607996204243</c:v>
                </c:pt>
                <c:pt idx="14">
                  <c:v>1.1700691592444117</c:v>
                </c:pt>
                <c:pt idx="15">
                  <c:v>0.81185607465329135</c:v>
                </c:pt>
                <c:pt idx="16">
                  <c:v>0.42671639196857425</c:v>
                </c:pt>
                <c:pt idx="17">
                  <c:v>0.1743210094590204</c:v>
                </c:pt>
                <c:pt idx="18">
                  <c:v>3.6038252614368493E-2</c:v>
                </c:pt>
                <c:pt idx="19">
                  <c:v>5.4363653023091277E-3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B3-41CA-BB80-39D164FD38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App_2!$J$30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App_2!$J$31:$J$50</c:f>
              <c:numCache>
                <c:formatCode>General</c:formatCode>
                <c:ptCount val="20"/>
                <c:pt idx="0">
                  <c:v>-1.7030488689334151</c:v>
                </c:pt>
                <c:pt idx="1">
                  <c:v>-2.0059660383329705</c:v>
                </c:pt>
                <c:pt idx="2">
                  <c:v>-2.3383466516341289</c:v>
                </c:pt>
                <c:pt idx="3">
                  <c:v>-2.5618361453409024</c:v>
                </c:pt>
                <c:pt idx="4">
                  <c:v>-2.6497525894864542</c:v>
                </c:pt>
                <c:pt idx="5">
                  <c:v>-2.7267696197691054</c:v>
                </c:pt>
                <c:pt idx="6">
                  <c:v>-2.7196200987664088</c:v>
                </c:pt>
                <c:pt idx="7">
                  <c:v>-2.7401208866559856</c:v>
                </c:pt>
                <c:pt idx="8">
                  <c:v>-2.9574498420924238</c:v>
                </c:pt>
                <c:pt idx="9">
                  <c:v>-3.5505510282123809</c:v>
                </c:pt>
                <c:pt idx="10">
                  <c:v>-4.1554787995068274</c:v>
                </c:pt>
                <c:pt idx="11">
                  <c:v>-4.2509980484074079</c:v>
                </c:pt>
                <c:pt idx="12">
                  <c:v>-3.8249731326357708</c:v>
                </c:pt>
                <c:pt idx="13">
                  <c:v>-3.0825973653500012</c:v>
                </c:pt>
                <c:pt idx="14">
                  <c:v>-2.6130366055475336</c:v>
                </c:pt>
                <c:pt idx="15">
                  <c:v>-2.3055453910108064</c:v>
                </c:pt>
                <c:pt idx="16">
                  <c:v>-1.6814560792768558</c:v>
                </c:pt>
                <c:pt idx="17">
                  <c:v>-1.0212688978117108</c:v>
                </c:pt>
                <c:pt idx="18">
                  <c:v>-0.34810131798432131</c:v>
                </c:pt>
                <c:pt idx="19">
                  <c:v>-6.7765920973686472E-2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C1-4A21-A351-AE39EF781323}"/>
            </c:ext>
          </c:extLst>
        </c:ser>
        <c:ser>
          <c:idx val="1"/>
          <c:order val="1"/>
          <c:tx>
            <c:strRef>
              <c:f>App_2!$K$30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App_2!$K$31:$K$50</c:f>
              <c:numCache>
                <c:formatCode>General</c:formatCode>
                <c:ptCount val="20"/>
                <c:pt idx="0">
                  <c:v>1.603244028192601</c:v>
                </c:pt>
                <c:pt idx="1">
                  <c:v>1.8897811710874195</c:v>
                </c:pt>
                <c:pt idx="2">
                  <c:v>2.2128488636588406</c:v>
                </c:pt>
                <c:pt idx="3">
                  <c:v>2.3911954163946962</c:v>
                </c:pt>
                <c:pt idx="4">
                  <c:v>2.388743563370717</c:v>
                </c:pt>
                <c:pt idx="5">
                  <c:v>2.4446828991699139</c:v>
                </c:pt>
                <c:pt idx="6">
                  <c:v>2.5388010891996493</c:v>
                </c:pt>
                <c:pt idx="7">
                  <c:v>2.6811321874320075</c:v>
                </c:pt>
                <c:pt idx="8">
                  <c:v>2.9142230551654569</c:v>
                </c:pt>
                <c:pt idx="9">
                  <c:v>3.5331614151683577</c:v>
                </c:pt>
                <c:pt idx="10">
                  <c:v>4.1119017478621487</c:v>
                </c:pt>
                <c:pt idx="11">
                  <c:v>4.2601461386817521</c:v>
                </c:pt>
                <c:pt idx="12">
                  <c:v>3.9324837971662348</c:v>
                </c:pt>
                <c:pt idx="13">
                  <c:v>3.278683795847591</c:v>
                </c:pt>
                <c:pt idx="14">
                  <c:v>2.8793614138497143</c:v>
                </c:pt>
                <c:pt idx="15">
                  <c:v>2.7158289982923565</c:v>
                </c:pt>
                <c:pt idx="16">
                  <c:v>2.2269624714019161</c:v>
                </c:pt>
                <c:pt idx="17">
                  <c:v>1.6327692835149765</c:v>
                </c:pt>
                <c:pt idx="18">
                  <c:v>0.79866536780267816</c:v>
                </c:pt>
                <c:pt idx="19">
                  <c:v>0.26069996901187437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C1-4A21-A351-AE39EF7813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9821850393700775"/>
          <c:h val="0.73340696996208798"/>
        </c:manualLayout>
      </c:layout>
      <c:lineChart>
        <c:grouping val="standard"/>
        <c:varyColors val="0"/>
        <c:ser>
          <c:idx val="0"/>
          <c:order val="0"/>
          <c:tx>
            <c:strRef>
              <c:f>App_3!$B$2</c:f>
              <c:strCache>
                <c:ptCount val="1"/>
                <c:pt idx="0">
                  <c:v>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App_3!$B$3:$B$54</c:f>
              <c:numCache>
                <c:formatCode>0.0</c:formatCode>
                <c:ptCount val="52"/>
                <c:pt idx="0">
                  <c:v>68.599999999999994</c:v>
                </c:pt>
                <c:pt idx="1">
                  <c:v>68.2</c:v>
                </c:pt>
                <c:pt idx="2">
                  <c:v>68.3</c:v>
                </c:pt>
                <c:pt idx="3">
                  <c:v>68.599999999999994</c:v>
                </c:pt>
                <c:pt idx="4">
                  <c:v>68.900000000000006</c:v>
                </c:pt>
                <c:pt idx="5">
                  <c:v>69.2</c:v>
                </c:pt>
                <c:pt idx="6">
                  <c:v>69.400000000000006</c:v>
                </c:pt>
                <c:pt idx="7">
                  <c:v>69.900000000000006</c:v>
                </c:pt>
                <c:pt idx="8">
                  <c:v>70.2</c:v>
                </c:pt>
                <c:pt idx="9">
                  <c:v>70.2</c:v>
                </c:pt>
                <c:pt idx="10">
                  <c:v>71</c:v>
                </c:pt>
                <c:pt idx="11">
                  <c:v>71.2</c:v>
                </c:pt>
                <c:pt idx="12">
                  <c:v>71.7</c:v>
                </c:pt>
                <c:pt idx="13">
                  <c:v>72.3</c:v>
                </c:pt>
                <c:pt idx="14">
                  <c:v>72.7</c:v>
                </c:pt>
                <c:pt idx="15">
                  <c:v>73</c:v>
                </c:pt>
                <c:pt idx="16">
                  <c:v>73.2</c:v>
                </c:pt>
                <c:pt idx="17">
                  <c:v>73.599999999999994</c:v>
                </c:pt>
                <c:pt idx="18">
                  <c:v>73.900000000000006</c:v>
                </c:pt>
                <c:pt idx="19">
                  <c:v>74.099999999999994</c:v>
                </c:pt>
                <c:pt idx="20">
                  <c:v>74.2</c:v>
                </c:pt>
                <c:pt idx="21">
                  <c:v>74.599999999999994</c:v>
                </c:pt>
                <c:pt idx="22">
                  <c:v>75.099999999999994</c:v>
                </c:pt>
                <c:pt idx="23">
                  <c:v>75.3</c:v>
                </c:pt>
                <c:pt idx="24">
                  <c:v>75.599999999999994</c:v>
                </c:pt>
                <c:pt idx="25">
                  <c:v>76</c:v>
                </c:pt>
                <c:pt idx="26">
                  <c:v>76.7</c:v>
                </c:pt>
                <c:pt idx="27">
                  <c:v>77.3</c:v>
                </c:pt>
                <c:pt idx="28">
                  <c:v>77.400000000000006</c:v>
                </c:pt>
                <c:pt idx="29">
                  <c:v>77.599999999999994</c:v>
                </c:pt>
                <c:pt idx="30">
                  <c:v>78.2</c:v>
                </c:pt>
                <c:pt idx="31">
                  <c:v>78.400000000000006</c:v>
                </c:pt>
                <c:pt idx="32">
                  <c:v>78.8</c:v>
                </c:pt>
                <c:pt idx="33">
                  <c:v>79</c:v>
                </c:pt>
                <c:pt idx="34">
                  <c:v>79</c:v>
                </c:pt>
                <c:pt idx="35">
                  <c:v>79.5</c:v>
                </c:pt>
                <c:pt idx="36">
                  <c:v>79.8</c:v>
                </c:pt>
                <c:pt idx="37">
                  <c:v>80.099999999999994</c:v>
                </c:pt>
                <c:pt idx="38">
                  <c:v>80.099999999999994</c:v>
                </c:pt>
                <c:pt idx="39">
                  <c:v>80.5</c:v>
                </c:pt>
                <c:pt idx="40">
                  <c:v>80.7</c:v>
                </c:pt>
                <c:pt idx="41">
                  <c:v>80.599999999999994</c:v>
                </c:pt>
                <c:pt idx="42">
                  <c:v>81</c:v>
                </c:pt>
                <c:pt idx="43">
                  <c:v>81.2</c:v>
                </c:pt>
                <c:pt idx="44">
                  <c:v>81.400000000000006</c:v>
                </c:pt>
                <c:pt idx="45">
                  <c:v>81.7</c:v>
                </c:pt>
                <c:pt idx="46">
                  <c:v>80.7</c:v>
                </c:pt>
                <c:pt idx="47">
                  <c:v>81.099999999999994</c:v>
                </c:pt>
                <c:pt idx="48">
                  <c:v>81.3</c:v>
                </c:pt>
                <c:pt idx="49">
                  <c:v>81.7</c:v>
                </c:pt>
                <c:pt idx="50">
                  <c:v>82.4</c:v>
                </c:pt>
                <c:pt idx="51">
                  <c:v>82.5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B9D-4631-A8CA-B8321FA758DA}"/>
            </c:ext>
          </c:extLst>
        </c:ser>
        <c:ser>
          <c:idx val="1"/>
          <c:order val="1"/>
          <c:tx>
            <c:strRef>
              <c:f>App_3!$C$2</c:f>
              <c:strCache>
                <c:ptCount val="1"/>
                <c:pt idx="0">
                  <c:v>F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App_3!$C$3:$C$54</c:f>
              <c:numCache>
                <c:formatCode>0.0</c:formatCode>
                <c:ptCount val="52"/>
                <c:pt idx="0">
                  <c:v>76.400000000000006</c:v>
                </c:pt>
                <c:pt idx="1">
                  <c:v>76.5</c:v>
                </c:pt>
                <c:pt idx="2">
                  <c:v>76.599999999999994</c:v>
                </c:pt>
                <c:pt idx="3">
                  <c:v>76.900000000000006</c:v>
                </c:pt>
                <c:pt idx="4">
                  <c:v>77.599999999999994</c:v>
                </c:pt>
                <c:pt idx="5">
                  <c:v>77.8</c:v>
                </c:pt>
                <c:pt idx="6">
                  <c:v>77.5</c:v>
                </c:pt>
                <c:pt idx="7">
                  <c:v>78.400000000000006</c:v>
                </c:pt>
                <c:pt idx="8">
                  <c:v>78.3</c:v>
                </c:pt>
                <c:pt idx="9">
                  <c:v>78.400000000000006</c:v>
                </c:pt>
                <c:pt idx="10">
                  <c:v>79.099999999999994</c:v>
                </c:pt>
                <c:pt idx="11">
                  <c:v>79.2</c:v>
                </c:pt>
                <c:pt idx="12">
                  <c:v>79.5</c:v>
                </c:pt>
                <c:pt idx="13">
                  <c:v>80.099999999999994</c:v>
                </c:pt>
                <c:pt idx="14">
                  <c:v>80.099999999999994</c:v>
                </c:pt>
                <c:pt idx="15">
                  <c:v>80.5</c:v>
                </c:pt>
                <c:pt idx="16">
                  <c:v>80.7</c:v>
                </c:pt>
                <c:pt idx="17">
                  <c:v>81.099999999999994</c:v>
                </c:pt>
                <c:pt idx="18">
                  <c:v>81.3</c:v>
                </c:pt>
                <c:pt idx="19">
                  <c:v>81.5</c:v>
                </c:pt>
                <c:pt idx="20">
                  <c:v>81.599999999999994</c:v>
                </c:pt>
                <c:pt idx="21">
                  <c:v>82</c:v>
                </c:pt>
                <c:pt idx="22">
                  <c:v>82.2</c:v>
                </c:pt>
                <c:pt idx="23">
                  <c:v>82.3</c:v>
                </c:pt>
                <c:pt idx="24">
                  <c:v>82.5</c:v>
                </c:pt>
                <c:pt idx="25">
                  <c:v>82.8</c:v>
                </c:pt>
                <c:pt idx="26">
                  <c:v>83.2</c:v>
                </c:pt>
                <c:pt idx="27">
                  <c:v>83.6</c:v>
                </c:pt>
                <c:pt idx="28">
                  <c:v>83.8</c:v>
                </c:pt>
                <c:pt idx="29">
                  <c:v>83.8</c:v>
                </c:pt>
                <c:pt idx="30">
                  <c:v>84.4</c:v>
                </c:pt>
                <c:pt idx="31">
                  <c:v>84.4</c:v>
                </c:pt>
                <c:pt idx="32">
                  <c:v>84.7</c:v>
                </c:pt>
                <c:pt idx="33">
                  <c:v>84.6</c:v>
                </c:pt>
                <c:pt idx="34">
                  <c:v>84.7</c:v>
                </c:pt>
                <c:pt idx="35">
                  <c:v>84.9</c:v>
                </c:pt>
                <c:pt idx="36">
                  <c:v>85.1</c:v>
                </c:pt>
                <c:pt idx="37">
                  <c:v>85.2</c:v>
                </c:pt>
                <c:pt idx="38">
                  <c:v>85.2</c:v>
                </c:pt>
                <c:pt idx="39">
                  <c:v>85.4</c:v>
                </c:pt>
                <c:pt idx="40">
                  <c:v>85.8</c:v>
                </c:pt>
                <c:pt idx="41">
                  <c:v>85.2</c:v>
                </c:pt>
                <c:pt idx="42">
                  <c:v>85.8</c:v>
                </c:pt>
                <c:pt idx="43">
                  <c:v>85.6</c:v>
                </c:pt>
                <c:pt idx="44">
                  <c:v>85.8</c:v>
                </c:pt>
                <c:pt idx="45">
                  <c:v>86.1</c:v>
                </c:pt>
                <c:pt idx="46">
                  <c:v>85.2</c:v>
                </c:pt>
                <c:pt idx="47">
                  <c:v>85.7</c:v>
                </c:pt>
                <c:pt idx="48">
                  <c:v>85.6</c:v>
                </c:pt>
                <c:pt idx="49">
                  <c:v>86</c:v>
                </c:pt>
                <c:pt idx="50">
                  <c:v>86.4</c:v>
                </c:pt>
                <c:pt idx="51">
                  <c:v>86.5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B9D-4631-A8CA-B8321FA758DA}"/>
            </c:ext>
          </c:extLst>
        </c:ser>
        <c:ser>
          <c:idx val="2"/>
          <c:order val="2"/>
          <c:tx>
            <c:strRef>
              <c:f>App_3!$D$2</c:f>
              <c:strCache>
                <c:ptCount val="1"/>
                <c:pt idx="0">
                  <c:v>MF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App_3!$D$3:$D$54</c:f>
              <c:numCache>
                <c:formatCode>0.0</c:formatCode>
                <c:ptCount val="52"/>
                <c:pt idx="0">
                  <c:v>72.400000000000006</c:v>
                </c:pt>
                <c:pt idx="1">
                  <c:v>72.3</c:v>
                </c:pt>
                <c:pt idx="2">
                  <c:v>72.3</c:v>
                </c:pt>
                <c:pt idx="3">
                  <c:v>72.7</c:v>
                </c:pt>
                <c:pt idx="4">
                  <c:v>73.2</c:v>
                </c:pt>
                <c:pt idx="5">
                  <c:v>73.400000000000006</c:v>
                </c:pt>
                <c:pt idx="6">
                  <c:v>73.400000000000006</c:v>
                </c:pt>
                <c:pt idx="7">
                  <c:v>74.099999999999994</c:v>
                </c:pt>
                <c:pt idx="8">
                  <c:v>74.2</c:v>
                </c:pt>
                <c:pt idx="9">
                  <c:v>74.2</c:v>
                </c:pt>
                <c:pt idx="10">
                  <c:v>75</c:v>
                </c:pt>
                <c:pt idx="11">
                  <c:v>75.099999999999994</c:v>
                </c:pt>
                <c:pt idx="12">
                  <c:v>75.5</c:v>
                </c:pt>
                <c:pt idx="13">
                  <c:v>76.099999999999994</c:v>
                </c:pt>
                <c:pt idx="14">
                  <c:v>76.3</c:v>
                </c:pt>
                <c:pt idx="15">
                  <c:v>76.7</c:v>
                </c:pt>
                <c:pt idx="16">
                  <c:v>76.900000000000006</c:v>
                </c:pt>
                <c:pt idx="17">
                  <c:v>77.3</c:v>
                </c:pt>
                <c:pt idx="18">
                  <c:v>77.5</c:v>
                </c:pt>
                <c:pt idx="19">
                  <c:v>77.7</c:v>
                </c:pt>
                <c:pt idx="20">
                  <c:v>77.8</c:v>
                </c:pt>
                <c:pt idx="21">
                  <c:v>78.2</c:v>
                </c:pt>
                <c:pt idx="22">
                  <c:v>78.5</c:v>
                </c:pt>
                <c:pt idx="23">
                  <c:v>78.7</c:v>
                </c:pt>
                <c:pt idx="24">
                  <c:v>79</c:v>
                </c:pt>
                <c:pt idx="25">
                  <c:v>79.3</c:v>
                </c:pt>
                <c:pt idx="26">
                  <c:v>79.900000000000006</c:v>
                </c:pt>
                <c:pt idx="27">
                  <c:v>80.400000000000006</c:v>
                </c:pt>
                <c:pt idx="28">
                  <c:v>80.5</c:v>
                </c:pt>
                <c:pt idx="29">
                  <c:v>80.599999999999994</c:v>
                </c:pt>
                <c:pt idx="30">
                  <c:v>81.2</c:v>
                </c:pt>
                <c:pt idx="31">
                  <c:v>81.3</c:v>
                </c:pt>
                <c:pt idx="32">
                  <c:v>81.7</c:v>
                </c:pt>
                <c:pt idx="33">
                  <c:v>81.8</c:v>
                </c:pt>
                <c:pt idx="34">
                  <c:v>81.8</c:v>
                </c:pt>
                <c:pt idx="35">
                  <c:v>82.1</c:v>
                </c:pt>
                <c:pt idx="36">
                  <c:v>82.4</c:v>
                </c:pt>
                <c:pt idx="37">
                  <c:v>82.6</c:v>
                </c:pt>
                <c:pt idx="38">
                  <c:v>82.6</c:v>
                </c:pt>
                <c:pt idx="39">
                  <c:v>82.9</c:v>
                </c:pt>
                <c:pt idx="40">
                  <c:v>83.2</c:v>
                </c:pt>
                <c:pt idx="41">
                  <c:v>82.9</c:v>
                </c:pt>
                <c:pt idx="42">
                  <c:v>83.4</c:v>
                </c:pt>
                <c:pt idx="43">
                  <c:v>83.4</c:v>
                </c:pt>
                <c:pt idx="44">
                  <c:v>83.6</c:v>
                </c:pt>
                <c:pt idx="45">
                  <c:v>83.8</c:v>
                </c:pt>
                <c:pt idx="46">
                  <c:v>82.9</c:v>
                </c:pt>
                <c:pt idx="47">
                  <c:v>83.3</c:v>
                </c:pt>
                <c:pt idx="48">
                  <c:v>83.4</c:v>
                </c:pt>
                <c:pt idx="49">
                  <c:v>83.8</c:v>
                </c:pt>
                <c:pt idx="50">
                  <c:v>84.3</c:v>
                </c:pt>
                <c:pt idx="51">
                  <c:v>84.4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B9D-4631-A8CA-B8321FA758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6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anni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8155183727034125"/>
          <c:h val="0.73340696996208798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App_4!$B$2</c:f>
              <c:strCache>
                <c:ptCount val="1"/>
                <c:pt idx="0">
                  <c:v>TFT</c:v>
                </c:pt>
              </c:strCache>
            </c:strRef>
          </c:tx>
          <c:invertIfNegative val="0"/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App_4!$B$3:$B$76</c:f>
              <c:numCache>
                <c:formatCode>General</c:formatCode>
                <c:ptCount val="74"/>
                <c:pt idx="0">
                  <c:v>2.37</c:v>
                </c:pt>
                <c:pt idx="1">
                  <c:v>2.34</c:v>
                </c:pt>
                <c:pt idx="2">
                  <c:v>2.3199999999999998</c:v>
                </c:pt>
                <c:pt idx="3">
                  <c:v>2.2999999999999998</c:v>
                </c:pt>
                <c:pt idx="4">
                  <c:v>2.34</c:v>
                </c:pt>
                <c:pt idx="5">
                  <c:v>2.2999999999999998</c:v>
                </c:pt>
                <c:pt idx="6">
                  <c:v>2.29</c:v>
                </c:pt>
                <c:pt idx="7">
                  <c:v>2.44</c:v>
                </c:pt>
                <c:pt idx="8">
                  <c:v>2.4300000000000002</c:v>
                </c:pt>
                <c:pt idx="9">
                  <c:v>2.46</c:v>
                </c:pt>
                <c:pt idx="10">
                  <c:v>2.4900000000000002</c:v>
                </c:pt>
                <c:pt idx="11">
                  <c:v>2.58</c:v>
                </c:pt>
                <c:pt idx="12">
                  <c:v>2.72</c:v>
                </c:pt>
                <c:pt idx="13">
                  <c:v>2.69</c:v>
                </c:pt>
                <c:pt idx="14">
                  <c:v>2.61</c:v>
                </c:pt>
                <c:pt idx="15">
                  <c:v>2.4900000000000002</c:v>
                </c:pt>
                <c:pt idx="16">
                  <c:v>2.44</c:v>
                </c:pt>
                <c:pt idx="17">
                  <c:v>2.4700000000000002</c:v>
                </c:pt>
                <c:pt idx="18">
                  <c:v>2.39</c:v>
                </c:pt>
                <c:pt idx="19">
                  <c:v>2.35</c:v>
                </c:pt>
                <c:pt idx="20">
                  <c:v>2.29</c:v>
                </c:pt>
                <c:pt idx="21">
                  <c:v>2.2599999999999998</c:v>
                </c:pt>
                <c:pt idx="22">
                  <c:v>2.25</c:v>
                </c:pt>
                <c:pt idx="23">
                  <c:v>2.0499999999999998</c:v>
                </c:pt>
                <c:pt idx="24">
                  <c:v>1.91</c:v>
                </c:pt>
                <c:pt idx="25">
                  <c:v>1.81</c:v>
                </c:pt>
                <c:pt idx="26">
                  <c:v>1.68</c:v>
                </c:pt>
                <c:pt idx="27">
                  <c:v>1.53</c:v>
                </c:pt>
                <c:pt idx="28">
                  <c:v>1.45</c:v>
                </c:pt>
                <c:pt idx="29">
                  <c:v>1.38</c:v>
                </c:pt>
                <c:pt idx="30">
                  <c:v>1.37</c:v>
                </c:pt>
                <c:pt idx="31">
                  <c:v>1.3</c:v>
                </c:pt>
                <c:pt idx="32">
                  <c:v>1.25</c:v>
                </c:pt>
                <c:pt idx="33">
                  <c:v>1.25</c:v>
                </c:pt>
                <c:pt idx="34">
                  <c:v>1.1599999999999999</c:v>
                </c:pt>
                <c:pt idx="35">
                  <c:v>1.1000000000000001</c:v>
                </c:pt>
                <c:pt idx="36">
                  <c:v>1.18</c:v>
                </c:pt>
                <c:pt idx="37">
                  <c:v>1.1299999999999999</c:v>
                </c:pt>
                <c:pt idx="38">
                  <c:v>1.1599999999999999</c:v>
                </c:pt>
                <c:pt idx="39">
                  <c:v>1.1100000000000001</c:v>
                </c:pt>
                <c:pt idx="40">
                  <c:v>1.1299999999999999</c:v>
                </c:pt>
                <c:pt idx="41">
                  <c:v>1.0900000000000001</c:v>
                </c:pt>
                <c:pt idx="42">
                  <c:v>1.07</c:v>
                </c:pt>
                <c:pt idx="43">
                  <c:v>1.07</c:v>
                </c:pt>
                <c:pt idx="44">
                  <c:v>1.1100000000000001</c:v>
                </c:pt>
                <c:pt idx="45">
                  <c:v>1.1399999999999999</c:v>
                </c:pt>
                <c:pt idx="46">
                  <c:v>1.1499999999999999</c:v>
                </c:pt>
                <c:pt idx="47">
                  <c:v>1.17</c:v>
                </c:pt>
                <c:pt idx="48">
                  <c:v>1.22</c:v>
                </c:pt>
                <c:pt idx="49">
                  <c:v>1.2</c:v>
                </c:pt>
                <c:pt idx="50">
                  <c:v>1.24</c:v>
                </c:pt>
                <c:pt idx="51">
                  <c:v>1.26</c:v>
                </c:pt>
                <c:pt idx="52">
                  <c:v>1.36</c:v>
                </c:pt>
                <c:pt idx="53">
                  <c:v>1.36</c:v>
                </c:pt>
                <c:pt idx="54">
                  <c:v>1.4</c:v>
                </c:pt>
                <c:pt idx="55">
                  <c:v>1.44</c:v>
                </c:pt>
                <c:pt idx="56">
                  <c:v>1.49</c:v>
                </c:pt>
                <c:pt idx="57">
                  <c:v>1.48</c:v>
                </c:pt>
                <c:pt idx="58">
                  <c:v>1.49</c:v>
                </c:pt>
                <c:pt idx="59">
                  <c:v>1.47</c:v>
                </c:pt>
                <c:pt idx="60">
                  <c:v>1.48</c:v>
                </c:pt>
                <c:pt idx="61">
                  <c:v>1.43</c:v>
                </c:pt>
                <c:pt idx="62">
                  <c:v>1.42</c:v>
                </c:pt>
                <c:pt idx="63">
                  <c:v>1.39</c:v>
                </c:pt>
                <c:pt idx="64">
                  <c:v>1.39</c:v>
                </c:pt>
                <c:pt idx="65">
                  <c:v>1.37</c:v>
                </c:pt>
                <c:pt idx="66">
                  <c:v>1.34</c:v>
                </c:pt>
                <c:pt idx="67">
                  <c:v>1.29</c:v>
                </c:pt>
                <c:pt idx="68">
                  <c:v>1.28</c:v>
                </c:pt>
                <c:pt idx="69">
                  <c:v>1.3</c:v>
                </c:pt>
                <c:pt idx="70">
                  <c:v>1.26</c:v>
                </c:pt>
                <c:pt idx="71">
                  <c:v>1.21</c:v>
                </c:pt>
                <c:pt idx="72">
                  <c:v>1.2</c:v>
                </c:pt>
                <c:pt idx="73">
                  <c:v>1.1599999999999999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A7-48F7-92AF-658173AF93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3127359"/>
        <c:axId val="583146079"/>
      </c:barChart>
      <c:lineChart>
        <c:grouping val="standard"/>
        <c:varyColors val="0"/>
        <c:ser>
          <c:idx val="4"/>
          <c:order val="1"/>
          <c:tx>
            <c:strRef>
              <c:f>App_4!$C$2</c:f>
              <c:strCache>
                <c:ptCount val="1"/>
                <c:pt idx="0">
                  <c:v>Età media al parto</c:v>
                </c:pt>
              </c:strCache>
            </c:strRef>
          </c:tx>
          <c:marker>
            <c:symbol val="none"/>
          </c:marker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App_4!$C$3:$C$76</c:f>
              <c:numCache>
                <c:formatCode>General</c:formatCode>
                <c:ptCount val="74"/>
                <c:pt idx="0">
                  <c:v>30.22</c:v>
                </c:pt>
                <c:pt idx="1">
                  <c:v>30.17</c:v>
                </c:pt>
                <c:pt idx="2">
                  <c:v>30.11</c:v>
                </c:pt>
                <c:pt idx="3">
                  <c:v>30.1</c:v>
                </c:pt>
                <c:pt idx="4">
                  <c:v>30</c:v>
                </c:pt>
                <c:pt idx="5">
                  <c:v>29.83</c:v>
                </c:pt>
                <c:pt idx="6">
                  <c:v>29.72</c:v>
                </c:pt>
                <c:pt idx="7">
                  <c:v>29.65</c:v>
                </c:pt>
                <c:pt idx="8">
                  <c:v>29.58</c:v>
                </c:pt>
                <c:pt idx="9">
                  <c:v>29.48</c:v>
                </c:pt>
                <c:pt idx="10">
                  <c:v>29.39</c:v>
                </c:pt>
                <c:pt idx="11">
                  <c:v>29.22</c:v>
                </c:pt>
                <c:pt idx="12">
                  <c:v>29.13</c:v>
                </c:pt>
                <c:pt idx="13">
                  <c:v>29.03</c:v>
                </c:pt>
                <c:pt idx="14">
                  <c:v>28.95</c:v>
                </c:pt>
                <c:pt idx="15">
                  <c:v>28.75</c:v>
                </c:pt>
                <c:pt idx="16">
                  <c:v>28.64</c:v>
                </c:pt>
                <c:pt idx="17">
                  <c:v>28.58</c:v>
                </c:pt>
                <c:pt idx="18">
                  <c:v>28.36</c:v>
                </c:pt>
                <c:pt idx="19">
                  <c:v>28.25</c:v>
                </c:pt>
                <c:pt idx="20">
                  <c:v>28.08</c:v>
                </c:pt>
                <c:pt idx="21">
                  <c:v>27.95</c:v>
                </c:pt>
                <c:pt idx="22">
                  <c:v>27.83</c:v>
                </c:pt>
                <c:pt idx="23">
                  <c:v>27.7</c:v>
                </c:pt>
                <c:pt idx="24">
                  <c:v>27.6</c:v>
                </c:pt>
                <c:pt idx="25">
                  <c:v>27.52</c:v>
                </c:pt>
                <c:pt idx="26">
                  <c:v>27.56</c:v>
                </c:pt>
                <c:pt idx="27">
                  <c:v>27.56</c:v>
                </c:pt>
                <c:pt idx="28">
                  <c:v>27.59</c:v>
                </c:pt>
                <c:pt idx="29">
                  <c:v>27.81</c:v>
                </c:pt>
                <c:pt idx="30">
                  <c:v>27.94</c:v>
                </c:pt>
                <c:pt idx="31">
                  <c:v>28.18</c:v>
                </c:pt>
                <c:pt idx="32">
                  <c:v>28.37</c:v>
                </c:pt>
                <c:pt idx="33">
                  <c:v>28.59</c:v>
                </c:pt>
                <c:pt idx="34">
                  <c:v>28.9</c:v>
                </c:pt>
                <c:pt idx="35">
                  <c:v>29.1</c:v>
                </c:pt>
                <c:pt idx="36">
                  <c:v>29.35</c:v>
                </c:pt>
                <c:pt idx="37">
                  <c:v>29.58</c:v>
                </c:pt>
                <c:pt idx="38">
                  <c:v>29.77</c:v>
                </c:pt>
                <c:pt idx="39">
                  <c:v>29.94</c:v>
                </c:pt>
                <c:pt idx="40">
                  <c:v>30.14</c:v>
                </c:pt>
                <c:pt idx="41">
                  <c:v>30.28</c:v>
                </c:pt>
                <c:pt idx="42">
                  <c:v>30.45</c:v>
                </c:pt>
                <c:pt idx="43">
                  <c:v>30.64</c:v>
                </c:pt>
                <c:pt idx="44">
                  <c:v>30.84</c:v>
                </c:pt>
                <c:pt idx="45">
                  <c:v>30.92</c:v>
                </c:pt>
                <c:pt idx="46">
                  <c:v>31.02</c:v>
                </c:pt>
                <c:pt idx="47">
                  <c:v>31.02</c:v>
                </c:pt>
                <c:pt idx="48">
                  <c:v>31.07</c:v>
                </c:pt>
                <c:pt idx="49">
                  <c:v>31.12</c:v>
                </c:pt>
                <c:pt idx="50">
                  <c:v>31.08</c:v>
                </c:pt>
                <c:pt idx="51">
                  <c:v>31.21</c:v>
                </c:pt>
                <c:pt idx="52">
                  <c:v>31.03</c:v>
                </c:pt>
                <c:pt idx="53">
                  <c:v>31.03</c:v>
                </c:pt>
                <c:pt idx="54">
                  <c:v>31.11</c:v>
                </c:pt>
                <c:pt idx="55">
                  <c:v>31.15</c:v>
                </c:pt>
                <c:pt idx="56">
                  <c:v>31.13</c:v>
                </c:pt>
                <c:pt idx="57">
                  <c:v>31.19</c:v>
                </c:pt>
                <c:pt idx="58">
                  <c:v>31.36</c:v>
                </c:pt>
                <c:pt idx="59">
                  <c:v>31.48</c:v>
                </c:pt>
                <c:pt idx="60">
                  <c:v>31.5</c:v>
                </c:pt>
                <c:pt idx="61">
                  <c:v>31.64</c:v>
                </c:pt>
                <c:pt idx="62">
                  <c:v>31.71</c:v>
                </c:pt>
                <c:pt idx="63">
                  <c:v>31.89</c:v>
                </c:pt>
                <c:pt idx="64">
                  <c:v>31.99</c:v>
                </c:pt>
                <c:pt idx="65">
                  <c:v>32.11</c:v>
                </c:pt>
                <c:pt idx="66">
                  <c:v>32.17</c:v>
                </c:pt>
                <c:pt idx="67">
                  <c:v>32.25</c:v>
                </c:pt>
                <c:pt idx="68">
                  <c:v>32.29</c:v>
                </c:pt>
                <c:pt idx="69">
                  <c:v>32.53</c:v>
                </c:pt>
                <c:pt idx="70">
                  <c:v>32.54</c:v>
                </c:pt>
                <c:pt idx="71">
                  <c:v>32.68</c:v>
                </c:pt>
                <c:pt idx="72">
                  <c:v>32.67</c:v>
                </c:pt>
                <c:pt idx="73">
                  <c:v>32.840000000000003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A7-48F7-92AF-658173AF93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9922319"/>
        <c:axId val="2049928143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TFT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valAx>
        <c:axId val="2049928143"/>
        <c:scaling>
          <c:orientation val="minMax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en-US" b="0"/>
                  <a:t>Età media al parto</a:t>
                </a:r>
              </a:p>
            </c:rich>
          </c:tx>
          <c:layout>
            <c:manualLayout>
              <c:xMode val="edge"/>
              <c:yMode val="edge"/>
              <c:x val="0.88601377952755911"/>
              <c:y val="5.6616360454943135E-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2049922319"/>
        <c:crosses val="max"/>
        <c:crossBetween val="between"/>
      </c:valAx>
      <c:catAx>
        <c:axId val="204992231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49928143"/>
        <c:crosses val="autoZero"/>
        <c:auto val="1"/>
        <c:lblAlgn val="ctr"/>
        <c:lblOffset val="100"/>
        <c:noMultiLvlLbl val="0"/>
      </c:cat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App_5!$B$19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App_5!$B$20:$B$28</c:f>
              <c:numCache>
                <c:formatCode>General</c:formatCode>
                <c:ptCount val="9"/>
                <c:pt idx="0">
                  <c:v>6.3816636591555067</c:v>
                </c:pt>
                <c:pt idx="1">
                  <c:v>3.8741337627224994</c:v>
                </c:pt>
                <c:pt idx="2">
                  <c:v>1.9294159925019465</c:v>
                </c:pt>
                <c:pt idx="3">
                  <c:v>1.0971038324595546</c:v>
                </c:pt>
                <c:pt idx="4">
                  <c:v>0.76350703509460993</c:v>
                </c:pt>
                <c:pt idx="5">
                  <c:v>0.53524075545850403</c:v>
                </c:pt>
                <c:pt idx="6">
                  <c:v>0.46311302465247411</c:v>
                </c:pt>
                <c:pt idx="7">
                  <c:v>0.34639542919333116</c:v>
                </c:pt>
                <c:pt idx="8">
                  <c:v>0.32587725986714489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1F-4306-A26B-A71BB9273F7C}"/>
            </c:ext>
          </c:extLst>
        </c:ser>
        <c:ser>
          <c:idx val="1"/>
          <c:order val="1"/>
          <c:tx>
            <c:strRef>
              <c:f>App_5!$C$19</c:f>
              <c:strCache>
                <c:ptCount val="1"/>
                <c:pt idx="0">
                  <c:v>Alfabeti (Max lic elementare)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App_5!$C$20:$C$28</c:f>
              <c:numCache>
                <c:formatCode>_-* #,##0_-;\-* #,##0_-;_-* "-"??_-;_-@_-</c:formatCode>
                <c:ptCount val="9"/>
                <c:pt idx="0">
                  <c:v>85.860567432118259</c:v>
                </c:pt>
                <c:pt idx="1">
                  <c:v>83.696831947661281</c:v>
                </c:pt>
                <c:pt idx="2">
                  <c:v>76.705826045807413</c:v>
                </c:pt>
                <c:pt idx="3">
                  <c:v>60.784300659856598</c:v>
                </c:pt>
                <c:pt idx="4">
                  <c:v>45.378117082149267</c:v>
                </c:pt>
                <c:pt idx="5">
                  <c:v>35.88820714338658</c:v>
                </c:pt>
                <c:pt idx="6">
                  <c:v>28.518243634625819</c:v>
                </c:pt>
                <c:pt idx="7">
                  <c:v>18.840485946214098</c:v>
                </c:pt>
                <c:pt idx="8">
                  <c:v>16.720766824907155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1F-4306-A26B-A71BB9273F7C}"/>
            </c:ext>
          </c:extLst>
        </c:ser>
        <c:ser>
          <c:idx val="2"/>
          <c:order val="2"/>
          <c:tx>
            <c:strRef>
              <c:f>App_5!$D$19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App_5!$D$20:$D$28</c:f>
              <c:numCache>
                <c:formatCode>General</c:formatCode>
                <c:ptCount val="9"/>
                <c:pt idx="0">
                  <c:v>4.5885698860403856</c:v>
                </c:pt>
                <c:pt idx="1">
                  <c:v>8.0629273514132009</c:v>
                </c:pt>
                <c:pt idx="2">
                  <c:v>14.572048167547177</c:v>
                </c:pt>
                <c:pt idx="3">
                  <c:v>25.473742090519089</c:v>
                </c:pt>
                <c:pt idx="4">
                  <c:v>32.703130174279359</c:v>
                </c:pt>
                <c:pt idx="5">
                  <c:v>31.139269452836686</c:v>
                </c:pt>
                <c:pt idx="6">
                  <c:v>30.119426939404555</c:v>
                </c:pt>
                <c:pt idx="7">
                  <c:v>29.03384833268673</c:v>
                </c:pt>
                <c:pt idx="8">
                  <c:v>28.305726518803905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91F-4306-A26B-A71BB9273F7C}"/>
            </c:ext>
          </c:extLst>
        </c:ser>
        <c:ser>
          <c:idx val="3"/>
          <c:order val="3"/>
          <c:tx>
            <c:strRef>
              <c:f>App_5!$E$19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App_5!$E$20:$E$28</c:f>
              <c:numCache>
                <c:formatCode>General</c:formatCode>
                <c:ptCount val="9"/>
                <c:pt idx="0">
                  <c:v>2.5161901076695705</c:v>
                </c:pt>
                <c:pt idx="1">
                  <c:v>3.3931471519133347</c:v>
                </c:pt>
                <c:pt idx="2">
                  <c:v>5.4245146850369697</c:v>
                </c:pt>
                <c:pt idx="3">
                  <c:v>10.373077989042782</c:v>
                </c:pt>
                <c:pt idx="4">
                  <c:v>17.895834777318271</c:v>
                </c:pt>
                <c:pt idx="5">
                  <c:v>25.921168957766461</c:v>
                </c:pt>
                <c:pt idx="6">
                  <c:v>30.669186635226033</c:v>
                </c:pt>
                <c:pt idx="7">
                  <c:v>37.341821653547406</c:v>
                </c:pt>
                <c:pt idx="8">
                  <c:v>38.847720542590366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91F-4306-A26B-A71BB9273F7C}"/>
            </c:ext>
          </c:extLst>
        </c:ser>
        <c:ser>
          <c:idx val="4"/>
          <c:order val="4"/>
          <c:tx>
            <c:strRef>
              <c:f>App_5!$F$19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App_5!$F$20:$F$28</c:f>
              <c:numCache>
                <c:formatCode>General</c:formatCode>
                <c:ptCount val="9"/>
                <c:pt idx="0">
                  <c:v>0.65300891501627278</c:v>
                </c:pt>
                <c:pt idx="1">
                  <c:v>0.97295978628969004</c:v>
                </c:pt>
                <c:pt idx="2">
                  <c:v>1.3681951091064981</c:v>
                </c:pt>
                <c:pt idx="3">
                  <c:v>2.2717754281219791</c:v>
                </c:pt>
                <c:pt idx="4">
                  <c:v>3.2594109311584996</c:v>
                </c:pt>
                <c:pt idx="5">
                  <c:v>6.5161136905517649</c:v>
                </c:pt>
                <c:pt idx="6">
                  <c:v>10.230029766091119</c:v>
                </c:pt>
                <c:pt idx="7">
                  <c:v>14.437448638358431</c:v>
                </c:pt>
                <c:pt idx="8">
                  <c:v>15.799908853831429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91F-4306-A26B-A71BB9273F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912703"/>
        <c:axId val="738908127"/>
      </c:barChart>
      <c:catAx>
        <c:axId val="73891270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08127"/>
        <c:crosses val="autoZero"/>
        <c:auto val="1"/>
        <c:lblAlgn val="ctr"/>
        <c:lblOffset val="100"/>
        <c:noMultiLvlLbl val="0"/>
      </c:catAx>
      <c:valAx>
        <c:axId val="738908127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2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7549868766404201E-2"/>
          <c:y val="0"/>
          <c:w val="0.85712248468941388"/>
          <c:h val="0.124209259259259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997579091892635E-2"/>
          <c:y val="0.12497178847569983"/>
          <c:w val="0.87131286962512289"/>
          <c:h val="0.7278591063834709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App_6!$B$15</c:f>
              <c:strCache>
                <c:ptCount val="1"/>
                <c:pt idx="0">
                  <c:v>TOTALE (migliaia)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App_6!$B$16:$B$22</c:f>
              <c:numCache>
                <c:formatCode>_-* #,##0.0_-;\-* #,##0.0_-;_-* "-"??_-;_-@_-</c:formatCode>
                <c:ptCount val="7"/>
                <c:pt idx="0">
                  <c:v>312.33</c:v>
                </c:pt>
                <c:pt idx="1">
                  <c:v>263.40100000000001</c:v>
                </c:pt>
                <c:pt idx="2">
                  <c:v>241.52199999999999</c:v>
                </c:pt>
                <c:pt idx="3">
                  <c:v>224.91300000000001</c:v>
                </c:pt>
                <c:pt idx="4">
                  <c:v>191.08500000000001</c:v>
                </c:pt>
                <c:pt idx="5">
                  <c:v>119.384</c:v>
                </c:pt>
                <c:pt idx="6">
                  <c:v>83.016999999999996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A0-4A6E-8C56-B8EE8DE082EC}"/>
            </c:ext>
          </c:extLst>
        </c:ser>
        <c:ser>
          <c:idx val="1"/>
          <c:order val="1"/>
          <c:tx>
            <c:strRef>
              <c:f>App_6!$C$15</c:f>
              <c:strCache>
                <c:ptCount val="1"/>
                <c:pt idx="0">
                  <c:v>di cui in proprietà (b)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App_6!$C$16:$C$22</c:f>
              <c:numCache>
                <c:formatCode>_-* #,##0.0_-;\-* #,##0.0_-;_-* "-"??_-;_-@_-</c:formatCode>
                <c:ptCount val="7"/>
                <c:pt idx="0">
                  <c:v>195.47399999999999</c:v>
                </c:pt>
                <c:pt idx="1">
                  <c:v>183.31899999999999</c:v>
                </c:pt>
                <c:pt idx="2">
                  <c:v>194.845</c:v>
                </c:pt>
                <c:pt idx="3">
                  <c:v>192.852</c:v>
                </c:pt>
                <c:pt idx="4">
                  <c:v>159.81399999999999</c:v>
                </c:pt>
                <c:pt idx="5">
                  <c:v>107.212</c:v>
                </c:pt>
                <c:pt idx="6">
                  <c:v>63.747999999999998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CA0-4A6E-8C56-B8EE8DE082EC}"/>
            </c:ext>
          </c:extLst>
        </c:ser>
        <c:ser>
          <c:idx val="2"/>
          <c:order val="2"/>
          <c:tx>
            <c:strRef>
              <c:f>App_6!$D$15</c:f>
              <c:strCache>
                <c:ptCount val="1"/>
                <c:pt idx="0">
                  <c:v>di cui con bestiame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App_6!$D$16:$D$22</c:f>
              <c:numCache>
                <c:formatCode>_-* #,##0.0_-;\-* #,##0.0_-;_-* "-"??_-;_-@_-</c:formatCode>
                <c:ptCount val="7"/>
                <c:pt idx="0">
                  <c:v>202.02099999999999</c:v>
                </c:pt>
                <c:pt idx="1">
                  <c:v>216.13800000000001</c:v>
                </c:pt>
                <c:pt idx="2">
                  <c:v>167.01400000000001</c:v>
                </c:pt>
                <c:pt idx="3">
                  <c:v>121.745</c:v>
                </c:pt>
                <c:pt idx="4">
                  <c:v>84.712999999999994</c:v>
                </c:pt>
                <c:pt idx="5">
                  <c:v>20.009</c:v>
                </c:pt>
                <c:pt idx="6">
                  <c:v>20.434999999999999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CA0-4A6E-8C56-B8EE8DE082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2915696"/>
        <c:axId val="452914032"/>
      </c:barChart>
      <c:catAx>
        <c:axId val="452915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4032"/>
        <c:crosses val="autoZero"/>
        <c:auto val="1"/>
        <c:lblAlgn val="ctr"/>
        <c:lblOffset val="100"/>
        <c:noMultiLvlLbl val="0"/>
      </c:catAx>
      <c:valAx>
        <c:axId val="452914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5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10041605520753"/>
          <c:y val="9.7019265553682621E-2"/>
          <c:w val="0.84101596675415569"/>
          <c:h val="0.6952307646937391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App_6!$F$15</c:f>
              <c:strCache>
                <c:ptCount val="1"/>
                <c:pt idx="0">
                  <c:v>Sup. Agr. utilizzata (SAU)</c:v>
                </c:pt>
              </c:strCache>
            </c:strRef>
          </c:tx>
          <c:spPr>
            <a:pattFill prst="dkUpDiag">
              <a:fgClr>
                <a:schemeClr val="accent6">
                  <a:lumMod val="75000"/>
                </a:schemeClr>
              </a:fgClr>
              <a:bgClr>
                <a:schemeClr val="bg1"/>
              </a:bgClr>
            </a:patt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App_6!$F$16:$F$22</c:f>
              <c:numCache>
                <c:formatCode>_-* #,##0.0_-;\-* #,##0.0_-;_-* "-"??_-;_-@_-</c:formatCode>
                <c:ptCount val="7"/>
                <c:pt idx="0">
                  <c:v>1265.9100000000001</c:v>
                </c:pt>
                <c:pt idx="1">
                  <c:v>991.26</c:v>
                </c:pt>
                <c:pt idx="2">
                  <c:v>914</c:v>
                </c:pt>
                <c:pt idx="3">
                  <c:v>881.26</c:v>
                </c:pt>
                <c:pt idx="4">
                  <c:v>852.74</c:v>
                </c:pt>
                <c:pt idx="5">
                  <c:v>811.43</c:v>
                </c:pt>
                <c:pt idx="6">
                  <c:v>835.23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56-458B-B4C3-55C8AC14B6B7}"/>
            </c:ext>
          </c:extLst>
        </c:ser>
        <c:ser>
          <c:idx val="1"/>
          <c:order val="1"/>
          <c:tx>
            <c:strRef>
              <c:f>App_6!$H$15</c:f>
              <c:strCache>
                <c:ptCount val="1"/>
                <c:pt idx="0">
                  <c:v>TOTALE (SAU+altro)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App_6!$H$16:$H$22</c:f>
              <c:numCache>
                <c:formatCode>_-* #,##0.0\ _€_-;\-* #,##0.0\ _€_-;_-* "-"?\ _€_-;_-@_-</c:formatCode>
                <c:ptCount val="7"/>
                <c:pt idx="0">
                  <c:v>240.30999999999995</c:v>
                </c:pt>
                <c:pt idx="1">
                  <c:v>416.28999999999996</c:v>
                </c:pt>
                <c:pt idx="2">
                  <c:v>406.79999999999995</c:v>
                </c:pt>
                <c:pt idx="3">
                  <c:v>420.53</c:v>
                </c:pt>
                <c:pt idx="4">
                  <c:v>351.53</c:v>
                </c:pt>
                <c:pt idx="5">
                  <c:v>196.74</c:v>
                </c:pt>
                <c:pt idx="6">
                  <c:v>186.01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56-458B-B4C3-55C8AC14B6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5"/>
        <c:overlap val="100"/>
        <c:axId val="722563248"/>
        <c:axId val="722566160"/>
      </c:barChart>
      <c:lineChart>
        <c:grouping val="standard"/>
        <c:varyColors val="0"/>
        <c:ser>
          <c:idx val="2"/>
          <c:order val="2"/>
          <c:tx>
            <c:strRef>
              <c:f>App_6!$I$15</c:f>
              <c:strCache>
                <c:ptCount val="1"/>
                <c:pt idx="0">
                  <c:v>ST di aziende in proprietà (b)</c:v>
                </c:pt>
              </c:strCache>
            </c:strRef>
          </c:tx>
          <c:spPr>
            <a:ln w="38100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val>
            <c:numRef>
              <c:f>App_6!$I$16:$I$22</c:f>
              <c:numCache>
                <c:formatCode>_-* #,##0.0_-;\-* #,##0.0_-;_-* "-"??_-;_-@_-</c:formatCode>
                <c:ptCount val="7"/>
                <c:pt idx="0">
                  <c:v>966.67</c:v>
                </c:pt>
                <c:pt idx="1">
                  <c:v>961.5</c:v>
                </c:pt>
                <c:pt idx="2">
                  <c:v>975.08</c:v>
                </c:pt>
                <c:pt idx="3">
                  <c:v>973.5</c:v>
                </c:pt>
                <c:pt idx="4">
                  <c:v>806.02</c:v>
                </c:pt>
                <c:pt idx="5">
                  <c:v>832.25</c:v>
                </c:pt>
                <c:pt idx="6">
                  <c:v>742.94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156-458B-B4C3-55C8AC14B6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2563248"/>
        <c:axId val="722566160"/>
      </c:lineChart>
      <c:catAx>
        <c:axId val="72256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6160"/>
        <c:crosses val="autoZero"/>
        <c:auto val="1"/>
        <c:lblAlgn val="ctr"/>
        <c:lblOffset val="100"/>
        <c:noMultiLvlLbl val="0"/>
      </c:catAx>
      <c:valAx>
        <c:axId val="722566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3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0.1111111111111111"/>
          <c:w val="0.89821850393700775"/>
          <c:h val="0.79359215514727321"/>
        </c:manualLayout>
      </c:layout>
      <c:lineChart>
        <c:grouping val="standard"/>
        <c:varyColors val="0"/>
        <c:ser>
          <c:idx val="0"/>
          <c:order val="0"/>
          <c:tx>
            <c:strRef>
              <c:f>App_7!$B$3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App_7!$B$4:$B$52</c:f>
              <c:numCache>
                <c:formatCode>#,##0.0</c:formatCode>
                <c:ptCount val="49"/>
                <c:pt idx="0">
                  <c:v>78.3</c:v>
                </c:pt>
                <c:pt idx="1">
                  <c:v>77.400000000000006</c:v>
                </c:pt>
                <c:pt idx="2">
                  <c:v>77.8</c:v>
                </c:pt>
                <c:pt idx="3">
                  <c:v>78</c:v>
                </c:pt>
                <c:pt idx="4">
                  <c:v>77.7</c:v>
                </c:pt>
                <c:pt idx="5">
                  <c:v>76.7</c:v>
                </c:pt>
                <c:pt idx="6">
                  <c:v>75.599999999999994</c:v>
                </c:pt>
                <c:pt idx="7">
                  <c:v>73.099999999999994</c:v>
                </c:pt>
                <c:pt idx="8">
                  <c:v>72.7</c:v>
                </c:pt>
                <c:pt idx="9">
                  <c:v>73.099999999999994</c:v>
                </c:pt>
                <c:pt idx="10">
                  <c:v>73.099999999999994</c:v>
                </c:pt>
                <c:pt idx="11">
                  <c:v>73.5</c:v>
                </c:pt>
                <c:pt idx="12">
                  <c:v>73.2</c:v>
                </c:pt>
                <c:pt idx="13">
                  <c:v>73.599999999999994</c:v>
                </c:pt>
                <c:pt idx="14">
                  <c:v>74.599999999999994</c:v>
                </c:pt>
                <c:pt idx="15">
                  <c:v>73.400000000000006</c:v>
                </c:pt>
                <c:pt idx="16">
                  <c:v>73.900000000000006</c:v>
                </c:pt>
                <c:pt idx="17">
                  <c:v>73</c:v>
                </c:pt>
                <c:pt idx="18">
                  <c:v>73.3</c:v>
                </c:pt>
                <c:pt idx="19">
                  <c:v>73.099999999999994</c:v>
                </c:pt>
                <c:pt idx="20">
                  <c:v>73.099999999999994</c:v>
                </c:pt>
                <c:pt idx="21">
                  <c:v>73.900000000000006</c:v>
                </c:pt>
                <c:pt idx="22">
                  <c:v>74.400000000000006</c:v>
                </c:pt>
                <c:pt idx="23">
                  <c:v>75.3</c:v>
                </c:pt>
                <c:pt idx="24">
                  <c:v>75.3</c:v>
                </c:pt>
                <c:pt idx="25">
                  <c:v>75.3</c:v>
                </c:pt>
                <c:pt idx="26">
                  <c:v>76.8</c:v>
                </c:pt>
                <c:pt idx="27">
                  <c:v>76.099999999999994</c:v>
                </c:pt>
                <c:pt idx="28">
                  <c:v>75.900000000000006</c:v>
                </c:pt>
                <c:pt idx="29">
                  <c:v>76.8</c:v>
                </c:pt>
                <c:pt idx="30">
                  <c:v>77.099999999999994</c:v>
                </c:pt>
                <c:pt idx="31">
                  <c:v>77</c:v>
                </c:pt>
                <c:pt idx="32">
                  <c:v>75</c:v>
                </c:pt>
                <c:pt idx="33">
                  <c:v>75.099999999999994</c:v>
                </c:pt>
                <c:pt idx="34">
                  <c:v>74.8</c:v>
                </c:pt>
                <c:pt idx="35">
                  <c:v>74.8</c:v>
                </c:pt>
                <c:pt idx="36">
                  <c:v>72.7</c:v>
                </c:pt>
                <c:pt idx="37">
                  <c:v>72.900000000000006</c:v>
                </c:pt>
                <c:pt idx="38">
                  <c:v>73.2</c:v>
                </c:pt>
                <c:pt idx="39">
                  <c:v>74.265751039408698</c:v>
                </c:pt>
                <c:pt idx="40">
                  <c:v>74.878786720680779</c:v>
                </c:pt>
                <c:pt idx="41">
                  <c:v>74.837169000000003</c:v>
                </c:pt>
                <c:pt idx="42">
                  <c:v>76.005578</c:v>
                </c:pt>
                <c:pt idx="43">
                  <c:v>74.488826000000003</c:v>
                </c:pt>
                <c:pt idx="44">
                  <c:v>73.53904</c:v>
                </c:pt>
                <c:pt idx="45">
                  <c:v>75.703864999999993</c:v>
                </c:pt>
                <c:pt idx="46">
                  <c:v>77.973335000000006</c:v>
                </c:pt>
                <c:pt idx="47">
                  <c:v>77.953614999999999</c:v>
                </c:pt>
                <c:pt idx="48">
                  <c:v>77.573549999999997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70-4B13-9375-B8F68E0B3999}"/>
            </c:ext>
          </c:extLst>
        </c:ser>
        <c:ser>
          <c:idx val="1"/>
          <c:order val="1"/>
          <c:tx>
            <c:strRef>
              <c:f>App_7!$C$3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App_7!$C$4:$C$52</c:f>
              <c:numCache>
                <c:formatCode>#,##0.0</c:formatCode>
                <c:ptCount val="49"/>
                <c:pt idx="0">
                  <c:v>34</c:v>
                </c:pt>
                <c:pt idx="1">
                  <c:v>34.1</c:v>
                </c:pt>
                <c:pt idx="2">
                  <c:v>34.700000000000003</c:v>
                </c:pt>
                <c:pt idx="3">
                  <c:v>34.9</c:v>
                </c:pt>
                <c:pt idx="4">
                  <c:v>36.1</c:v>
                </c:pt>
                <c:pt idx="5">
                  <c:v>36.200000000000003</c:v>
                </c:pt>
                <c:pt idx="6">
                  <c:v>35.6</c:v>
                </c:pt>
                <c:pt idx="7">
                  <c:v>35.799999999999997</c:v>
                </c:pt>
                <c:pt idx="8">
                  <c:v>35.5</c:v>
                </c:pt>
                <c:pt idx="9">
                  <c:v>37.200000000000003</c:v>
                </c:pt>
                <c:pt idx="10">
                  <c:v>39.6</c:v>
                </c:pt>
                <c:pt idx="11">
                  <c:v>40.799999999999997</c:v>
                </c:pt>
                <c:pt idx="12">
                  <c:v>40.200000000000003</c:v>
                </c:pt>
                <c:pt idx="13">
                  <c:v>41</c:v>
                </c:pt>
                <c:pt idx="14">
                  <c:v>41.6</c:v>
                </c:pt>
                <c:pt idx="15">
                  <c:v>41.8</c:v>
                </c:pt>
                <c:pt idx="16">
                  <c:v>43</c:v>
                </c:pt>
                <c:pt idx="17">
                  <c:v>43</c:v>
                </c:pt>
                <c:pt idx="18">
                  <c:v>44.1</c:v>
                </c:pt>
                <c:pt idx="19">
                  <c:v>45.3</c:v>
                </c:pt>
                <c:pt idx="20">
                  <c:v>46.8</c:v>
                </c:pt>
                <c:pt idx="21">
                  <c:v>46.9</c:v>
                </c:pt>
                <c:pt idx="22">
                  <c:v>48.1</c:v>
                </c:pt>
                <c:pt idx="23">
                  <c:v>50.2</c:v>
                </c:pt>
                <c:pt idx="24">
                  <c:v>51.8</c:v>
                </c:pt>
                <c:pt idx="25">
                  <c:v>52.2</c:v>
                </c:pt>
                <c:pt idx="26">
                  <c:v>52.3</c:v>
                </c:pt>
                <c:pt idx="27">
                  <c:v>52.4</c:v>
                </c:pt>
                <c:pt idx="28">
                  <c:v>53.1</c:v>
                </c:pt>
                <c:pt idx="29">
                  <c:v>53.5</c:v>
                </c:pt>
                <c:pt idx="30">
                  <c:v>54</c:v>
                </c:pt>
                <c:pt idx="31">
                  <c:v>55.7</c:v>
                </c:pt>
                <c:pt idx="32">
                  <c:v>53.9</c:v>
                </c:pt>
                <c:pt idx="33">
                  <c:v>53.5</c:v>
                </c:pt>
                <c:pt idx="34">
                  <c:v>54.9</c:v>
                </c:pt>
                <c:pt idx="35">
                  <c:v>55</c:v>
                </c:pt>
                <c:pt idx="36">
                  <c:v>53.3</c:v>
                </c:pt>
                <c:pt idx="37">
                  <c:v>54.5</c:v>
                </c:pt>
                <c:pt idx="38">
                  <c:v>54</c:v>
                </c:pt>
                <c:pt idx="39">
                  <c:v>55.153340886820189</c:v>
                </c:pt>
                <c:pt idx="40">
                  <c:v>57.144806633834065</c:v>
                </c:pt>
                <c:pt idx="41">
                  <c:v>58.247720000000001</c:v>
                </c:pt>
                <c:pt idx="42">
                  <c:v>59.009135000000001</c:v>
                </c:pt>
                <c:pt idx="43">
                  <c:v>55.824776999999997</c:v>
                </c:pt>
                <c:pt idx="44">
                  <c:v>57.744959000000001</c:v>
                </c:pt>
                <c:pt idx="45">
                  <c:v>59.782462000000002</c:v>
                </c:pt>
                <c:pt idx="46">
                  <c:v>62.790087</c:v>
                </c:pt>
                <c:pt idx="47">
                  <c:v>62.303806999999999</c:v>
                </c:pt>
                <c:pt idx="48">
                  <c:v>60.740912999999999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70-4B13-9375-B8F68E0B3999}"/>
            </c:ext>
          </c:extLst>
        </c:ser>
        <c:ser>
          <c:idx val="2"/>
          <c:order val="2"/>
          <c:tx>
            <c:strRef>
              <c:f>App_7!$D$3</c:f>
              <c:strCache>
                <c:ptCount val="1"/>
                <c:pt idx="0">
                  <c:v>Totale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App_7!$D$4:$D$52</c:f>
              <c:numCache>
                <c:formatCode>#,##0.0</c:formatCode>
                <c:ptCount val="49"/>
                <c:pt idx="0">
                  <c:v>55.9</c:v>
                </c:pt>
                <c:pt idx="1">
                  <c:v>55.4</c:v>
                </c:pt>
                <c:pt idx="2">
                  <c:v>55.9</c:v>
                </c:pt>
                <c:pt idx="3">
                  <c:v>56.4</c:v>
                </c:pt>
                <c:pt idx="4">
                  <c:v>56.7</c:v>
                </c:pt>
                <c:pt idx="5">
                  <c:v>56.2</c:v>
                </c:pt>
                <c:pt idx="6">
                  <c:v>55.4</c:v>
                </c:pt>
                <c:pt idx="7">
                  <c:v>54.3</c:v>
                </c:pt>
                <c:pt idx="8">
                  <c:v>53.9</c:v>
                </c:pt>
                <c:pt idx="9">
                  <c:v>54.9</c:v>
                </c:pt>
                <c:pt idx="10">
                  <c:v>56.2</c:v>
                </c:pt>
                <c:pt idx="11">
                  <c:v>57.1</c:v>
                </c:pt>
                <c:pt idx="12">
                  <c:v>56.7</c:v>
                </c:pt>
                <c:pt idx="13">
                  <c:v>57.1</c:v>
                </c:pt>
                <c:pt idx="14">
                  <c:v>58.1</c:v>
                </c:pt>
                <c:pt idx="15">
                  <c:v>57.7</c:v>
                </c:pt>
                <c:pt idx="16">
                  <c:v>58.5</c:v>
                </c:pt>
                <c:pt idx="17">
                  <c:v>58.1</c:v>
                </c:pt>
                <c:pt idx="18">
                  <c:v>58.7</c:v>
                </c:pt>
                <c:pt idx="19">
                  <c:v>59.2</c:v>
                </c:pt>
                <c:pt idx="20">
                  <c:v>60</c:v>
                </c:pt>
                <c:pt idx="21">
                  <c:v>60.5</c:v>
                </c:pt>
                <c:pt idx="22">
                  <c:v>61.4</c:v>
                </c:pt>
                <c:pt idx="23">
                  <c:v>62.8</c:v>
                </c:pt>
                <c:pt idx="24">
                  <c:v>63.7</c:v>
                </c:pt>
                <c:pt idx="25">
                  <c:v>63.9</c:v>
                </c:pt>
                <c:pt idx="26">
                  <c:v>64.7</c:v>
                </c:pt>
                <c:pt idx="27">
                  <c:v>64.400000000000006</c:v>
                </c:pt>
                <c:pt idx="28">
                  <c:v>64.599999999999994</c:v>
                </c:pt>
                <c:pt idx="29">
                  <c:v>65.3</c:v>
                </c:pt>
                <c:pt idx="30">
                  <c:v>65.7</c:v>
                </c:pt>
                <c:pt idx="31">
                  <c:v>66.400000000000006</c:v>
                </c:pt>
                <c:pt idx="32">
                  <c:v>64.599999999999994</c:v>
                </c:pt>
                <c:pt idx="33">
                  <c:v>64.400000000000006</c:v>
                </c:pt>
                <c:pt idx="34">
                  <c:v>64.900000000000006</c:v>
                </c:pt>
                <c:pt idx="35">
                  <c:v>64.900000000000006</c:v>
                </c:pt>
                <c:pt idx="36">
                  <c:v>63.1</c:v>
                </c:pt>
                <c:pt idx="37">
                  <c:v>63.7</c:v>
                </c:pt>
                <c:pt idx="38">
                  <c:v>63.6</c:v>
                </c:pt>
                <c:pt idx="39">
                  <c:v>64.735107132949707</c:v>
                </c:pt>
                <c:pt idx="40">
                  <c:v>66.037638219155639</c:v>
                </c:pt>
                <c:pt idx="41">
                  <c:v>66.570779000000002</c:v>
                </c:pt>
                <c:pt idx="42">
                  <c:v>67.547124999999994</c:v>
                </c:pt>
                <c:pt idx="43">
                  <c:v>65.203344000000001</c:v>
                </c:pt>
                <c:pt idx="44">
                  <c:v>65.691737000000003</c:v>
                </c:pt>
                <c:pt idx="45">
                  <c:v>67.812882999999999</c:v>
                </c:pt>
                <c:pt idx="46">
                  <c:v>70.449535999999995</c:v>
                </c:pt>
                <c:pt idx="47">
                  <c:v>70.203038000000006</c:v>
                </c:pt>
                <c:pt idx="48">
                  <c:v>69.256141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70-4B13-9375-B8F68E0B39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3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per 100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1609798775153"/>
          <c:y val="2.3839311752697618E-2"/>
          <c:w val="0.38412248468941379"/>
          <c:h val="6.41236512102653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5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0</xdr:row>
      <xdr:rowOff>68580</xdr:rowOff>
    </xdr:from>
    <xdr:to>
      <xdr:col>2</xdr:col>
      <xdr:colOff>4215765</xdr:colOff>
      <xdr:row>3</xdr:row>
      <xdr:rowOff>270300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251" t="29636" r="15239" b="47826"/>
        <a:stretch/>
      </xdr:blipFill>
      <xdr:spPr>
        <a:xfrm>
          <a:off x="213360" y="68580"/>
          <a:ext cx="4602480" cy="788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40640</xdr:colOff>
      <xdr:row>1</xdr:row>
      <xdr:rowOff>320261</xdr:rowOff>
    </xdr:from>
    <xdr:to>
      <xdr:col>11</xdr:col>
      <xdr:colOff>237435</xdr:colOff>
      <xdr:row>14</xdr:row>
      <xdr:rowOff>132522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12384</xdr:colOff>
      <xdr:row>2</xdr:row>
      <xdr:rowOff>550544</xdr:rowOff>
    </xdr:from>
    <xdr:to>
      <xdr:col>16</xdr:col>
      <xdr:colOff>249621</xdr:colOff>
      <xdr:row>15</xdr:row>
      <xdr:rowOff>122620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327660</xdr:colOff>
      <xdr:row>2</xdr:row>
      <xdr:rowOff>516254</xdr:rowOff>
    </xdr:from>
    <xdr:to>
      <xdr:col>18</xdr:col>
      <xdr:colOff>296460</xdr:colOff>
      <xdr:row>15</xdr:row>
      <xdr:rowOff>114300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0.03351</cdr:y>
    </cdr:from>
    <cdr:to>
      <cdr:x>0.43163</cdr:x>
      <cdr:y>0.12004</cdr:y>
    </cdr:to>
    <cdr:sp macro="" textlink="">
      <cdr:nvSpPr>
        <cdr:cNvPr id="2" name="CasellaDiTesto 1"/>
        <cdr:cNvSpPr txBox="1"/>
      </cdr:nvSpPr>
      <cdr:spPr>
        <a:xfrm xmlns:a="http://schemas.openxmlformats.org/drawingml/2006/main">
          <a:off x="0" y="72077"/>
          <a:ext cx="515482" cy="1861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it-IT" sz="70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Per</a:t>
          </a:r>
          <a:r>
            <a:rPr lang="it-IT" sz="7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 1.000</a:t>
          </a:r>
          <a:endParaRPr lang="it-IT" sz="700">
            <a:solidFill>
              <a:schemeClr val="tx1">
                <a:lumMod val="65000"/>
                <a:lumOff val="35000"/>
              </a:schemeClr>
            </a:solidFill>
            <a:latin typeface="Arial Narrow" panose="020B060602020203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29210</xdr:colOff>
      <xdr:row>1</xdr:row>
      <xdr:rowOff>261620</xdr:rowOff>
    </xdr:from>
    <xdr:to>
      <xdr:col>10</xdr:col>
      <xdr:colOff>187960</xdr:colOff>
      <xdr:row>14</xdr:row>
      <xdr:rowOff>158750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30333</xdr:colOff>
      <xdr:row>2</xdr:row>
      <xdr:rowOff>23360</xdr:rowOff>
    </xdr:from>
    <xdr:to>
      <xdr:col>10</xdr:col>
      <xdr:colOff>186333</xdr:colOff>
      <xdr:row>13</xdr:row>
      <xdr:rowOff>171680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32531</xdr:colOff>
      <xdr:row>9</xdr:row>
      <xdr:rowOff>6448</xdr:rowOff>
    </xdr:from>
    <xdr:to>
      <xdr:col>10</xdr:col>
      <xdr:colOff>31331</xdr:colOff>
      <xdr:row>20</xdr:row>
      <xdr:rowOff>154768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165595</xdr:colOff>
      <xdr:row>9</xdr:row>
      <xdr:rowOff>1361</xdr:rowOff>
    </xdr:from>
    <xdr:to>
      <xdr:col>18</xdr:col>
      <xdr:colOff>452515</xdr:colOff>
      <xdr:row>20</xdr:row>
      <xdr:rowOff>149681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287253</xdr:colOff>
      <xdr:row>9</xdr:row>
      <xdr:rowOff>96249</xdr:rowOff>
    </xdr:from>
    <xdr:to>
      <xdr:col>19</xdr:col>
      <xdr:colOff>330453</xdr:colOff>
      <xdr:row>9</xdr:row>
      <xdr:rowOff>139449</xdr:rowOff>
    </xdr:to>
    <xdr:sp macro="" textlink="">
      <xdr:nvSpPr>
        <xdr:cNvPr id="6" name="Rombo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9326478" y="2125074"/>
          <a:ext cx="43200" cy="43200"/>
        </a:xfrm>
        <a:prstGeom prst="diamond">
          <a:avLst/>
        </a:prstGeom>
        <a:noFill/>
        <a:ln w="9525">
          <a:solidFill>
            <a:srgbClr val="C1002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25400</xdr:colOff>
      <xdr:row>2</xdr:row>
      <xdr:rowOff>82550</xdr:rowOff>
    </xdr:from>
    <xdr:to>
      <xdr:col>14</xdr:col>
      <xdr:colOff>400050</xdr:colOff>
      <xdr:row>11</xdr:row>
      <xdr:rowOff>139700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464820</xdr:colOff>
      <xdr:row>2</xdr:row>
      <xdr:rowOff>15240</xdr:rowOff>
    </xdr:from>
    <xdr:to>
      <xdr:col>17</xdr:col>
      <xdr:colOff>188580</xdr:colOff>
      <xdr:row>16</xdr:row>
      <xdr:rowOff>87360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4335</xdr:colOff>
      <xdr:row>2</xdr:row>
      <xdr:rowOff>91540</xdr:rowOff>
    </xdr:from>
    <xdr:to>
      <xdr:col>15</xdr:col>
      <xdr:colOff>589935</xdr:colOff>
      <xdr:row>14</xdr:row>
      <xdr:rowOff>56980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20954</xdr:colOff>
      <xdr:row>2</xdr:row>
      <xdr:rowOff>84454</xdr:rowOff>
    </xdr:from>
    <xdr:to>
      <xdr:col>20</xdr:col>
      <xdr:colOff>606554</xdr:colOff>
      <xdr:row>14</xdr:row>
      <xdr:rowOff>49894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7135</xdr:colOff>
      <xdr:row>2</xdr:row>
      <xdr:rowOff>4837</xdr:rowOff>
    </xdr:from>
    <xdr:to>
      <xdr:col>16</xdr:col>
      <xdr:colOff>137575</xdr:colOff>
      <xdr:row>15</xdr:row>
      <xdr:rowOff>84577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200977</xdr:colOff>
      <xdr:row>1</xdr:row>
      <xdr:rowOff>323850</xdr:rowOff>
    </xdr:from>
    <xdr:to>
      <xdr:col>19</xdr:col>
      <xdr:colOff>339037</xdr:colOff>
      <xdr:row>15</xdr:row>
      <xdr:rowOff>75930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599748</xdr:colOff>
      <xdr:row>2</xdr:row>
      <xdr:rowOff>63044</xdr:rowOff>
    </xdr:from>
    <xdr:to>
      <xdr:col>10</xdr:col>
      <xdr:colOff>393348</xdr:colOff>
      <xdr:row>12</xdr:row>
      <xdr:rowOff>28484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146050</xdr:colOff>
      <xdr:row>2</xdr:row>
      <xdr:rowOff>79374</xdr:rowOff>
    </xdr:from>
    <xdr:to>
      <xdr:col>20</xdr:col>
      <xdr:colOff>547900</xdr:colOff>
      <xdr:row>14</xdr:row>
      <xdr:rowOff>10524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107950</xdr:colOff>
      <xdr:row>2</xdr:row>
      <xdr:rowOff>114300</xdr:rowOff>
    </xdr:from>
    <xdr:to>
      <xdr:col>13</xdr:col>
      <xdr:colOff>355600</xdr:colOff>
      <xdr:row>14</xdr:row>
      <xdr:rowOff>25400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51500" y="482600"/>
          <a:ext cx="2076450" cy="2076450"/>
        </a:xfrm>
        <a:prstGeom prst="rect">
          <a:avLst/>
        </a:prstGeom>
        <a:ln>
          <a:solidFill>
            <a:schemeClr val="bg1">
              <a:lumMod val="85000"/>
            </a:schemeClr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461924</xdr:colOff>
      <xdr:row>9</xdr:row>
      <xdr:rowOff>107065</xdr:rowOff>
    </xdr:from>
    <xdr:to>
      <xdr:col>12</xdr:col>
      <xdr:colOff>111524</xdr:colOff>
      <xdr:row>19</xdr:row>
      <xdr:rowOff>26785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305878</xdr:colOff>
      <xdr:row>9</xdr:row>
      <xdr:rowOff>94912</xdr:rowOff>
    </xdr:from>
    <xdr:to>
      <xdr:col>15</xdr:col>
      <xdr:colOff>368299</xdr:colOff>
      <xdr:row>19</xdr:row>
      <xdr:rowOff>60960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500062</xdr:colOff>
      <xdr:row>2</xdr:row>
      <xdr:rowOff>147637</xdr:rowOff>
    </xdr:from>
    <xdr:to>
      <xdr:col>10</xdr:col>
      <xdr:colOff>152062</xdr:colOff>
      <xdr:row>14</xdr:row>
      <xdr:rowOff>113077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175260</xdr:colOff>
      <xdr:row>2</xdr:row>
      <xdr:rowOff>60960</xdr:rowOff>
    </xdr:from>
    <xdr:to>
      <xdr:col>18</xdr:col>
      <xdr:colOff>159909</xdr:colOff>
      <xdr:row>14</xdr:row>
      <xdr:rowOff>26437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114300</xdr:colOff>
      <xdr:row>2</xdr:row>
      <xdr:rowOff>45720</xdr:rowOff>
    </xdr:from>
    <xdr:to>
      <xdr:col>13</xdr:col>
      <xdr:colOff>95825</xdr:colOff>
      <xdr:row>14</xdr:row>
      <xdr:rowOff>27237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53974</xdr:colOff>
      <xdr:row>1</xdr:row>
      <xdr:rowOff>160337</xdr:rowOff>
    </xdr:from>
    <xdr:to>
      <xdr:col>14</xdr:col>
      <xdr:colOff>396874</xdr:colOff>
      <xdr:row>13</xdr:row>
      <xdr:rowOff>110537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603250</xdr:colOff>
      <xdr:row>5</xdr:row>
      <xdr:rowOff>19050</xdr:rowOff>
    </xdr:from>
    <xdr:to>
      <xdr:col>18</xdr:col>
      <xdr:colOff>488950</xdr:colOff>
      <xdr:row>16</xdr:row>
      <xdr:rowOff>153400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605790</xdr:colOff>
      <xdr:row>5</xdr:row>
      <xdr:rowOff>27940</xdr:rowOff>
    </xdr:from>
    <xdr:to>
      <xdr:col>23</xdr:col>
      <xdr:colOff>491490</xdr:colOff>
      <xdr:row>16</xdr:row>
      <xdr:rowOff>162290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23</xdr:col>
      <xdr:colOff>598170</xdr:colOff>
      <xdr:row>4</xdr:row>
      <xdr:rowOff>171450</xdr:rowOff>
    </xdr:from>
    <xdr:to>
      <xdr:col>28</xdr:col>
      <xdr:colOff>483870</xdr:colOff>
      <xdr:row>16</xdr:row>
      <xdr:rowOff>121650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</xdr:colOff>
      <xdr:row>2</xdr:row>
      <xdr:rowOff>155575</xdr:rowOff>
    </xdr:from>
    <xdr:to>
      <xdr:col>12</xdr:col>
      <xdr:colOff>352425</xdr:colOff>
      <xdr:row>17</xdr:row>
      <xdr:rowOff>155575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594360</xdr:colOff>
      <xdr:row>2</xdr:row>
      <xdr:rowOff>22860</xdr:rowOff>
    </xdr:from>
    <xdr:to>
      <xdr:col>12</xdr:col>
      <xdr:colOff>289560</xdr:colOff>
      <xdr:row>17</xdr:row>
      <xdr:rowOff>5080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339725</xdr:colOff>
      <xdr:row>2</xdr:row>
      <xdr:rowOff>523875</xdr:rowOff>
    </xdr:from>
    <xdr:to>
      <xdr:col>18</xdr:col>
      <xdr:colOff>34925</xdr:colOff>
      <xdr:row>14</xdr:row>
      <xdr:rowOff>124825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57149</xdr:colOff>
      <xdr:row>6</xdr:row>
      <xdr:rowOff>161925</xdr:rowOff>
    </xdr:from>
    <xdr:to>
      <xdr:col>18</xdr:col>
      <xdr:colOff>19050</xdr:colOff>
      <xdr:row>23</xdr:row>
      <xdr:rowOff>76199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247650</xdr:colOff>
      <xdr:row>6</xdr:row>
      <xdr:rowOff>142875</xdr:rowOff>
    </xdr:from>
    <xdr:to>
      <xdr:col>26</xdr:col>
      <xdr:colOff>390525</xdr:colOff>
      <xdr:row>23</xdr:row>
      <xdr:rowOff>57150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476250</xdr:colOff>
      <xdr:row>8</xdr:row>
      <xdr:rowOff>0</xdr:rowOff>
    </xdr:to>
    <xdr:sp macro="" textlink="">
      <xdr:nvSpPr>
        <xdr:cNvPr id="2" name="Testo 5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 txBox="1">
          <a:spLocks noChangeArrowheads="1"/>
        </xdr:cNvSpPr>
      </xdr:nvSpPr>
      <xdr:spPr bwMode="auto">
        <a:xfrm>
          <a:off x="0" y="1473200"/>
          <a:ext cx="4762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CLASSI DI ETÀ</a:t>
          </a: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0</xdr:colOff>
      <xdr:row>4</xdr:row>
      <xdr:rowOff>0</xdr:rowOff>
    </xdr:from>
    <xdr:to>
      <xdr:col>14</xdr:col>
      <xdr:colOff>304800</xdr:colOff>
      <xdr:row>18</xdr:row>
      <xdr:rowOff>165100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rray66\dedalo%202000-08\B-Indicatori%20di%20contesto%20e%20rottura\DATI\Dati%20Asse%20V\Delitti%20capoluog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entenario\Storie%20di%20dati\Innovazione\CIS2006_pr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F2020\ENT2%202020%20TF%20draft%20-%20v0.9_fin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88"/>
      <sheetName val="1989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S 2006 implementation"/>
      <sheetName val="CIS 2006 information"/>
      <sheetName val="Exchange rates &amp; flags"/>
      <sheetName val="INN_BASIC1"/>
      <sheetName val="INN_BASIC2"/>
      <sheetName val="INN_GEN"/>
      <sheetName val="INN_ENTER"/>
      <sheetName val="INN_TYPES"/>
      <sheetName val="INN_DEVELOP"/>
      <sheetName val="INN_DEVELOP_RD"/>
      <sheetName val="INN_NEWPROD"/>
      <sheetName val="INN_EXPEND"/>
      <sheetName val="INN_FUNDING"/>
      <sheetName val="INN_SOURCES"/>
      <sheetName val="INN_COOP"/>
      <sheetName val="INN_EFFECTS"/>
      <sheetName val="INN_DELAY"/>
      <sheetName val="INN_HAMP1"/>
      <sheetName val="INN_HAMP2"/>
      <sheetName val="INN_HAMP3"/>
      <sheetName val="INN_PATENT"/>
      <sheetName val="INN_ORGMKT"/>
      <sheetName val="INN_EFFORG"/>
      <sheetName val="Pilot studies"/>
      <sheetName val="INN_ORGMKT_pilot"/>
      <sheetName val="INN_ORG-type"/>
      <sheetName val="INN_ORGMKT_DEVELOP"/>
      <sheetName val="INN_MKT-type"/>
      <sheetName val="INN_EFFORG_pilot"/>
      <sheetName val="INN_EFFMKT"/>
      <sheetName val="INN_ORGMKTlink_pilot"/>
      <sheetName val="INN_HAM_ORGMKT"/>
      <sheetName val="HiddenSettings"/>
      <sheetName val="HiddenErro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4">
          <cell r="B4">
            <v>0.03</v>
          </cell>
        </row>
      </sheetData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tion 5"/>
      <sheetName val="Structure"/>
      <sheetName val="Filters"/>
      <sheetName val="Annex 1"/>
      <sheetName val="Feedback CNECT Mar 5"/>
      <sheetName val="Feuil1"/>
      <sheetName val="VarVal"/>
      <sheetName val="Ratios % emp"/>
      <sheetName val="Ratios % ent"/>
      <sheetName val="Ratios others"/>
      <sheetName val="Annex 1 to MS 2019"/>
      <sheetName val="Section 5 2019"/>
      <sheetName val="Structure 2019"/>
      <sheetName val="Filters 2019"/>
      <sheetName val="Annex 1 2019"/>
      <sheetName val="Section 5 2018"/>
      <sheetName val="Structure 2018"/>
      <sheetName val="Filters 2018"/>
      <sheetName val="Annex 1 to MS 2018"/>
      <sheetName val="Annex 1 2018"/>
      <sheetName val="Section 5 2017"/>
      <sheetName val="Structure 2017"/>
      <sheetName val="Filters 2017"/>
      <sheetName val="Annex 1 2017"/>
      <sheetName val="Section 5 2016"/>
      <sheetName val="Structure 2016"/>
      <sheetName val="Filters 2016"/>
      <sheetName val="Section 5 2015"/>
      <sheetName val="Structure 2015"/>
      <sheetName val="Filters 2015"/>
      <sheetName val="Annex 1 (deleted)"/>
      <sheetName val="VarVal v3"/>
      <sheetName val="VarVal v2"/>
      <sheetName val="VarVal v1"/>
      <sheetName val="Countries"/>
      <sheetName val="Exchange Rates"/>
      <sheetName val="kkk"/>
      <sheetName val="Annex 1 2016"/>
      <sheetName val="Annex 1 2015"/>
      <sheetName val="VarVal 2015"/>
      <sheetName val="3Y comparison"/>
      <sheetName val="Annex 1 Stefano"/>
      <sheetName val="Annex 1 MS"/>
      <sheetName val="Section 5 of 2014"/>
      <sheetName val="Annex 1 of 2014"/>
      <sheetName val="Annex 1 of 2013"/>
      <sheetName val="Sheet1"/>
    </sheetNames>
    <sheetDataSet>
      <sheetData sheetId="0" refreshError="1"/>
      <sheetData sheetId="1">
        <row r="2">
          <cell r="C2" t="str">
            <v>ENT_ID</v>
          </cell>
          <cell r="D2" t="b">
            <v>0</v>
          </cell>
          <cell r="E2" t="str">
            <v>Text</v>
          </cell>
          <cell r="F2">
            <v>24</v>
          </cell>
          <cell r="G2">
            <v>10</v>
          </cell>
          <cell r="H2" t="b">
            <v>0</v>
          </cell>
          <cell r="I2" t="str">
            <v/>
          </cell>
          <cell r="J2" t="str">
            <v/>
          </cell>
          <cell r="K2" t="str">
            <v/>
          </cell>
          <cell r="L2">
            <v>2019</v>
          </cell>
        </row>
        <row r="3">
          <cell r="C3" t="str">
            <v>NACE2</v>
          </cell>
          <cell r="D3" t="b">
            <v>0</v>
          </cell>
          <cell r="E3" t="str">
            <v>Integer</v>
          </cell>
          <cell r="F3">
            <v>4</v>
          </cell>
          <cell r="G3">
            <v>20</v>
          </cell>
          <cell r="H3" t="b">
            <v>0</v>
          </cell>
          <cell r="I3" t="str">
            <v/>
          </cell>
          <cell r="J3" t="str">
            <v/>
          </cell>
          <cell r="K3" t="str">
            <v/>
          </cell>
          <cell r="L3">
            <v>2019</v>
          </cell>
        </row>
        <row r="4">
          <cell r="C4" t="str">
            <v>EMP</v>
          </cell>
          <cell r="D4" t="b">
            <v>0</v>
          </cell>
          <cell r="E4" t="str">
            <v>Integer</v>
          </cell>
          <cell r="G4">
            <v>30</v>
          </cell>
          <cell r="H4" t="b">
            <v>0</v>
          </cell>
          <cell r="I4" t="str">
            <v/>
          </cell>
          <cell r="J4" t="str">
            <v/>
          </cell>
          <cell r="K4" t="str">
            <v/>
          </cell>
          <cell r="L4">
            <v>2019</v>
          </cell>
        </row>
        <row r="5">
          <cell r="C5" t="str">
            <v>TURN</v>
          </cell>
          <cell r="D5" t="b">
            <v>0</v>
          </cell>
          <cell r="E5" t="str">
            <v>Double</v>
          </cell>
          <cell r="G5">
            <v>40</v>
          </cell>
          <cell r="H5" t="b">
            <v>1</v>
          </cell>
          <cell r="I5" t="str">
            <v/>
          </cell>
          <cell r="J5" t="str">
            <v/>
          </cell>
          <cell r="K5" t="str">
            <v/>
          </cell>
          <cell r="L5">
            <v>2019</v>
          </cell>
        </row>
        <row r="6">
          <cell r="C6" t="str">
            <v>ENT_WGHT</v>
          </cell>
          <cell r="D6" t="b">
            <v>0</v>
          </cell>
          <cell r="E6" t="str">
            <v>Double</v>
          </cell>
          <cell r="G6">
            <v>50</v>
          </cell>
          <cell r="H6" t="b">
            <v>0</v>
          </cell>
          <cell r="I6" t="str">
            <v/>
          </cell>
          <cell r="J6" t="str">
            <v/>
          </cell>
          <cell r="K6" t="str">
            <v/>
          </cell>
          <cell r="L6">
            <v>2019</v>
          </cell>
        </row>
        <row r="7">
          <cell r="C7" t="str">
            <v>EMPIUSEVAL</v>
          </cell>
          <cell r="D7" t="b">
            <v>0</v>
          </cell>
          <cell r="E7" t="str">
            <v>Integer</v>
          </cell>
          <cell r="G7">
            <v>60</v>
          </cell>
          <cell r="H7" t="b">
            <v>1</v>
          </cell>
          <cell r="I7" t="str">
            <v/>
          </cell>
          <cell r="J7" t="str">
            <v/>
          </cell>
          <cell r="K7" t="str">
            <v/>
          </cell>
          <cell r="L7">
            <v>2019</v>
          </cell>
        </row>
        <row r="8">
          <cell r="C8" t="str">
            <v>EMPIUSEPCT</v>
          </cell>
          <cell r="D8" t="b">
            <v>0</v>
          </cell>
          <cell r="E8" t="str">
            <v>Integer</v>
          </cell>
          <cell r="F8">
            <v>3</v>
          </cell>
          <cell r="G8">
            <v>70</v>
          </cell>
          <cell r="H8" t="b">
            <v>1</v>
          </cell>
          <cell r="I8" t="str">
            <v/>
          </cell>
          <cell r="J8" t="str">
            <v/>
          </cell>
          <cell r="K8" t="str">
            <v/>
          </cell>
          <cell r="L8">
            <v>2019</v>
          </cell>
        </row>
        <row r="9">
          <cell r="C9" t="str">
            <v>EMPIUSE</v>
          </cell>
          <cell r="D9" t="b">
            <v>0</v>
          </cell>
          <cell r="E9" t="str">
            <v>Integer</v>
          </cell>
          <cell r="G9">
            <v>80</v>
          </cell>
          <cell r="H9" t="b">
            <v>1</v>
          </cell>
          <cell r="I9" t="str">
            <v/>
          </cell>
          <cell r="J9" t="str">
            <v/>
          </cell>
          <cell r="K9" t="str">
            <v/>
          </cell>
          <cell r="L9">
            <v>2019</v>
          </cell>
        </row>
        <row r="10">
          <cell r="C10" t="str">
            <v>FIXBB</v>
          </cell>
          <cell r="D10" t="b">
            <v>0</v>
          </cell>
          <cell r="E10" t="str">
            <v>Byte</v>
          </cell>
          <cell r="G10">
            <v>90</v>
          </cell>
          <cell r="H10" t="b">
            <v>1</v>
          </cell>
          <cell r="I10" t="str">
            <v>0,1</v>
          </cell>
          <cell r="J10" t="str">
            <v>EMPIUSE is not NULL and EMPIUSE &gt; 0</v>
          </cell>
          <cell r="K10" t="str">
            <v>9</v>
          </cell>
          <cell r="L10">
            <v>2019</v>
          </cell>
        </row>
        <row r="11">
          <cell r="C11" t="str">
            <v>ISPDF</v>
          </cell>
          <cell r="D11" t="b">
            <v>0</v>
          </cell>
          <cell r="E11" t="str">
            <v>Byte</v>
          </cell>
          <cell r="G11">
            <v>100</v>
          </cell>
          <cell r="H11" t="b">
            <v>1</v>
          </cell>
          <cell r="I11" t="str">
            <v>1,2,3,4,5</v>
          </cell>
          <cell r="J11" t="str">
            <v>FIXBB is not NULL and FIXBB=1</v>
          </cell>
          <cell r="K11" t="str">
            <v>9</v>
          </cell>
          <cell r="L11">
            <v>2019</v>
          </cell>
        </row>
        <row r="12">
          <cell r="C12" t="str">
            <v>ISPDFOK</v>
          </cell>
          <cell r="D12" t="b">
            <v>0</v>
          </cell>
          <cell r="E12" t="str">
            <v>Byte</v>
          </cell>
          <cell r="G12">
            <v>110</v>
          </cell>
          <cell r="H12" t="b">
            <v>1</v>
          </cell>
          <cell r="I12" t="str">
            <v>0,1</v>
          </cell>
          <cell r="J12" t="str">
            <v>FIXBB is not NULL and FIXBB=1</v>
          </cell>
          <cell r="K12" t="str">
            <v>9</v>
          </cell>
          <cell r="L12">
            <v>2017</v>
          </cell>
        </row>
        <row r="13">
          <cell r="C13" t="str">
            <v>PMD</v>
          </cell>
          <cell r="D13" t="b">
            <v>1</v>
          </cell>
          <cell r="E13" t="str">
            <v>Byte</v>
          </cell>
          <cell r="G13">
            <v>120</v>
          </cell>
          <cell r="H13" t="b">
            <v>1</v>
          </cell>
          <cell r="I13" t="str">
            <v>0,1</v>
          </cell>
          <cell r="J13" t="str">
            <v>EMPIUSE is not NULL and EMPIUSE &gt; 0</v>
          </cell>
          <cell r="K13" t="str">
            <v>9</v>
          </cell>
          <cell r="L13">
            <v>2019</v>
          </cell>
        </row>
        <row r="14">
          <cell r="C14" t="str">
            <v>EMPMD2VAL</v>
          </cell>
          <cell r="D14" t="b">
            <v>1</v>
          </cell>
          <cell r="E14" t="str">
            <v>Integer</v>
          </cell>
          <cell r="G14">
            <v>130</v>
          </cell>
          <cell r="H14" t="b">
            <v>1</v>
          </cell>
          <cell r="I14" t="str">
            <v/>
          </cell>
          <cell r="J14" t="str">
            <v>PMD is not NULL and PMD=1</v>
          </cell>
          <cell r="K14" t="str">
            <v>-1</v>
          </cell>
          <cell r="L14">
            <v>2019</v>
          </cell>
        </row>
        <row r="15">
          <cell r="C15" t="str">
            <v>EMPMD2PCT</v>
          </cell>
          <cell r="D15" t="b">
            <v>1</v>
          </cell>
          <cell r="E15" t="str">
            <v>Integer</v>
          </cell>
          <cell r="F15">
            <v>3</v>
          </cell>
          <cell r="G15">
            <v>140</v>
          </cell>
          <cell r="H15" t="b">
            <v>1</v>
          </cell>
          <cell r="I15" t="str">
            <v/>
          </cell>
          <cell r="J15" t="str">
            <v>PMD is not NULL and PMD=1</v>
          </cell>
          <cell r="K15" t="str">
            <v>-1</v>
          </cell>
          <cell r="L15">
            <v>2019</v>
          </cell>
        </row>
        <row r="16">
          <cell r="C16" t="str">
            <v>EMPMD2</v>
          </cell>
          <cell r="D16" t="b">
            <v>1</v>
          </cell>
          <cell r="E16" t="str">
            <v>Integer</v>
          </cell>
          <cell r="G16">
            <v>150</v>
          </cell>
          <cell r="H16" t="b">
            <v>1</v>
          </cell>
          <cell r="I16" t="str">
            <v/>
          </cell>
          <cell r="J16" t="str">
            <v>PMD is not NULL and PMD=1</v>
          </cell>
          <cell r="K16" t="str">
            <v>-1</v>
          </cell>
          <cell r="L16">
            <v>2019</v>
          </cell>
        </row>
        <row r="17">
          <cell r="C17" t="str">
            <v>WEB</v>
          </cell>
          <cell r="D17" t="b">
            <v>0</v>
          </cell>
          <cell r="E17" t="str">
            <v>Byte</v>
          </cell>
          <cell r="G17">
            <v>160</v>
          </cell>
          <cell r="H17" t="b">
            <v>1</v>
          </cell>
          <cell r="I17" t="str">
            <v>0,1</v>
          </cell>
          <cell r="J17" t="str">
            <v>EMPIUSE is not NULL and EMPIUSE &gt; 0</v>
          </cell>
          <cell r="K17" t="str">
            <v>9</v>
          </cell>
          <cell r="L17">
            <v>2019</v>
          </cell>
        </row>
        <row r="18">
          <cell r="C18" t="str">
            <v>WEBACC</v>
          </cell>
          <cell r="D18" t="b">
            <v>0</v>
          </cell>
          <cell r="E18" t="str">
            <v>Byte</v>
          </cell>
          <cell r="G18">
            <v>170</v>
          </cell>
          <cell r="H18" t="b">
            <v>1</v>
          </cell>
          <cell r="I18" t="str">
            <v>0,1</v>
          </cell>
          <cell r="J18" t="str">
            <v>WEB is not NULL and WEB=1</v>
          </cell>
          <cell r="K18" t="str">
            <v>9</v>
          </cell>
          <cell r="L18">
            <v>2019</v>
          </cell>
        </row>
        <row r="19">
          <cell r="C19" t="str">
            <v>WEBORD</v>
          </cell>
          <cell r="D19" t="b">
            <v>0</v>
          </cell>
          <cell r="E19" t="str">
            <v>Byte</v>
          </cell>
          <cell r="G19">
            <v>180</v>
          </cell>
          <cell r="H19" t="b">
            <v>1</v>
          </cell>
          <cell r="I19" t="str">
            <v>0,1</v>
          </cell>
          <cell r="J19" t="str">
            <v>WEB is not NULL and WEB=1</v>
          </cell>
          <cell r="K19" t="str">
            <v>9</v>
          </cell>
          <cell r="L19">
            <v>2019</v>
          </cell>
        </row>
        <row r="20">
          <cell r="C20" t="str">
            <v>WEBCTM</v>
          </cell>
          <cell r="D20" t="b">
            <v>0</v>
          </cell>
          <cell r="E20" t="str">
            <v>Byte</v>
          </cell>
          <cell r="G20">
            <v>190</v>
          </cell>
          <cell r="H20" t="b">
            <v>1</v>
          </cell>
          <cell r="I20" t="str">
            <v>0,1</v>
          </cell>
          <cell r="J20" t="str">
            <v>WEB is not NULL and WEB=1</v>
          </cell>
          <cell r="K20" t="str">
            <v>9</v>
          </cell>
          <cell r="L20">
            <v>2019</v>
          </cell>
        </row>
        <row r="21">
          <cell r="C21" t="str">
            <v>WEBOT</v>
          </cell>
          <cell r="D21" t="b">
            <v>0</v>
          </cell>
          <cell r="E21" t="str">
            <v>Byte</v>
          </cell>
          <cell r="G21">
            <v>200</v>
          </cell>
          <cell r="H21" t="b">
            <v>1</v>
          </cell>
          <cell r="I21" t="str">
            <v>0,1</v>
          </cell>
          <cell r="J21" t="str">
            <v>WEB is not NULL and WEB=1</v>
          </cell>
          <cell r="K21" t="str">
            <v>9</v>
          </cell>
          <cell r="L21">
            <v>2019</v>
          </cell>
        </row>
        <row r="22">
          <cell r="C22" t="str">
            <v>WEBPER</v>
          </cell>
          <cell r="D22" t="b">
            <v>0</v>
          </cell>
          <cell r="E22" t="str">
            <v>Byte</v>
          </cell>
          <cell r="G22">
            <v>210</v>
          </cell>
          <cell r="H22" t="b">
            <v>1</v>
          </cell>
          <cell r="I22" t="str">
            <v>0,1</v>
          </cell>
          <cell r="J22" t="str">
            <v>WEB is not NULL and WEB=1</v>
          </cell>
          <cell r="K22" t="str">
            <v>9</v>
          </cell>
          <cell r="L22">
            <v>2019</v>
          </cell>
        </row>
        <row r="23">
          <cell r="C23" t="str">
            <v>WEBSM</v>
          </cell>
          <cell r="D23" t="b">
            <v>0</v>
          </cell>
          <cell r="E23" t="str">
            <v>Byte</v>
          </cell>
          <cell r="G23">
            <v>220</v>
          </cell>
          <cell r="H23" t="b">
            <v>1</v>
          </cell>
          <cell r="I23" t="str">
            <v>0,1</v>
          </cell>
          <cell r="J23" t="str">
            <v>WEB is not NULL and WEB=1</v>
          </cell>
          <cell r="K23" t="str">
            <v>9</v>
          </cell>
          <cell r="L23">
            <v>2019</v>
          </cell>
        </row>
        <row r="24">
          <cell r="C24" t="str">
            <v>CHTP</v>
          </cell>
          <cell r="D24" t="b">
            <v>0</v>
          </cell>
          <cell r="E24" t="str">
            <v>Byte</v>
          </cell>
          <cell r="G24">
            <v>230</v>
          </cell>
          <cell r="H24" t="b">
            <v>1</v>
          </cell>
          <cell r="I24" t="str">
            <v>0,1</v>
          </cell>
          <cell r="J24" t="str">
            <v>EMPIUSE is not NULL and EMPIUSE &gt; 0</v>
          </cell>
          <cell r="K24" t="str">
            <v>9</v>
          </cell>
          <cell r="L24" t="str">
            <v>new</v>
          </cell>
        </row>
        <row r="25">
          <cell r="C25" t="str">
            <v>CHTB</v>
          </cell>
          <cell r="D25" t="b">
            <v>0</v>
          </cell>
          <cell r="E25" t="str">
            <v>Byte</v>
          </cell>
          <cell r="G25">
            <v>240</v>
          </cell>
          <cell r="H25" t="b">
            <v>1</v>
          </cell>
          <cell r="I25" t="str">
            <v>0,1</v>
          </cell>
          <cell r="J25" t="str">
            <v>EMPIUSE is not NULL and EMPIUSE &gt; 0</v>
          </cell>
          <cell r="K25" t="str">
            <v>9</v>
          </cell>
          <cell r="L25" t="str">
            <v>new</v>
          </cell>
        </row>
        <row r="26">
          <cell r="C26" t="str">
            <v>AWS_COWN</v>
          </cell>
          <cell r="D26" t="b">
            <v>0</v>
          </cell>
          <cell r="E26" t="str">
            <v>Byte</v>
          </cell>
          <cell r="G26">
            <v>250</v>
          </cell>
          <cell r="H26" t="b">
            <v>1</v>
          </cell>
          <cell r="I26" t="str">
            <v>0,1</v>
          </cell>
          <cell r="J26" t="str">
            <v>EMPIUSE is not NULL and EMPIUSE &gt; 0</v>
          </cell>
          <cell r="K26" t="str">
            <v>9</v>
          </cell>
          <cell r="L26">
            <v>2019</v>
          </cell>
        </row>
        <row r="27">
          <cell r="C27" t="str">
            <v>AWS_CMP</v>
          </cell>
          <cell r="D27" t="b">
            <v>0</v>
          </cell>
          <cell r="E27" t="str">
            <v>Byte</v>
          </cell>
          <cell r="G27">
            <v>260</v>
          </cell>
          <cell r="H27" t="b">
            <v>1</v>
          </cell>
          <cell r="I27" t="str">
            <v>0,1</v>
          </cell>
          <cell r="J27" t="str">
            <v>EMPIUSE is not NULL and EMPIUSE &gt; 0</v>
          </cell>
          <cell r="K27" t="str">
            <v>9</v>
          </cell>
          <cell r="L27">
            <v>2019</v>
          </cell>
        </row>
        <row r="28">
          <cell r="C28" t="str">
            <v>AWSVALVAL</v>
          </cell>
          <cell r="D28" t="b">
            <v>0</v>
          </cell>
          <cell r="E28" t="str">
            <v>Double</v>
          </cell>
          <cell r="G28">
            <v>270</v>
          </cell>
          <cell r="H28" t="b">
            <v>1</v>
          </cell>
          <cell r="I28" t="str">
            <v/>
          </cell>
          <cell r="J28" t="str">
            <v>(AWS_COWN is not NULL and AWS_COWN=1) or (AWS_CMP is not NULL and AWS_CMP=1)</v>
          </cell>
          <cell r="K28" t="str">
            <v>-1</v>
          </cell>
          <cell r="L28">
            <v>2019</v>
          </cell>
        </row>
        <row r="29">
          <cell r="C29" t="str">
            <v>AWSVALPCT</v>
          </cell>
          <cell r="D29" t="b">
            <v>0</v>
          </cell>
          <cell r="E29" t="str">
            <v>Integer</v>
          </cell>
          <cell r="F29">
            <v>3</v>
          </cell>
          <cell r="G29">
            <v>280</v>
          </cell>
          <cell r="H29" t="b">
            <v>1</v>
          </cell>
          <cell r="I29" t="str">
            <v/>
          </cell>
          <cell r="J29" t="str">
            <v>(AWS_COWN is not NULL and AWS_COWN=1) or (AWS_CMP is not NULL and AWS_CMP=1)</v>
          </cell>
          <cell r="K29" t="str">
            <v>-1</v>
          </cell>
          <cell r="L29">
            <v>2019</v>
          </cell>
        </row>
        <row r="30">
          <cell r="C30" t="str">
            <v>AWSVAL</v>
          </cell>
          <cell r="D30" t="b">
            <v>0</v>
          </cell>
          <cell r="E30" t="str">
            <v>Double</v>
          </cell>
          <cell r="G30">
            <v>290</v>
          </cell>
          <cell r="H30" t="b">
            <v>1</v>
          </cell>
          <cell r="I30" t="str">
            <v/>
          </cell>
          <cell r="J30" t="str">
            <v>(AWS_COWN is not NULL and AWS_COWN=1) or (AWS_CMP is not NULL and AWS_CMP=1)</v>
          </cell>
          <cell r="K30" t="str">
            <v>-1</v>
          </cell>
          <cell r="L30">
            <v>2019</v>
          </cell>
        </row>
        <row r="31">
          <cell r="C31" t="str">
            <v>AWS_COWNPCT</v>
          </cell>
          <cell r="D31" t="b">
            <v>0</v>
          </cell>
          <cell r="E31" t="str">
            <v>Integer</v>
          </cell>
          <cell r="F31">
            <v>3</v>
          </cell>
          <cell r="G31">
            <v>300</v>
          </cell>
          <cell r="H31" t="b">
            <v>1</v>
          </cell>
          <cell r="I31" t="str">
            <v/>
          </cell>
          <cell r="J31" t="str">
            <v>(AWS_COWN is not NULL and AWS_COWN=1) and (AWS_CMP is not NULL and AWS_CMP=1)</v>
          </cell>
          <cell r="K31" t="str">
            <v>-1</v>
          </cell>
          <cell r="L31">
            <v>2019</v>
          </cell>
        </row>
        <row r="32">
          <cell r="C32" t="str">
            <v>AWS_CMPPCT</v>
          </cell>
          <cell r="D32" t="b">
            <v>0</v>
          </cell>
          <cell r="E32" t="str">
            <v>Integer</v>
          </cell>
          <cell r="F32">
            <v>3</v>
          </cell>
          <cell r="G32">
            <v>310</v>
          </cell>
          <cell r="H32" t="b">
            <v>1</v>
          </cell>
          <cell r="I32" t="str">
            <v/>
          </cell>
          <cell r="J32" t="str">
            <v>(AWS_COWN is not NULL and AWS_COWN=1) and (AWS_CMP is not NULL and AWS_CMP=1)</v>
          </cell>
          <cell r="K32" t="str">
            <v>-1</v>
          </cell>
          <cell r="L32">
            <v>2019</v>
          </cell>
        </row>
        <row r="33">
          <cell r="C33" t="str">
            <v>AWSVAL_COWN</v>
          </cell>
          <cell r="D33" t="b">
            <v>0</v>
          </cell>
          <cell r="E33" t="str">
            <v>Double</v>
          </cell>
          <cell r="G33">
            <v>320</v>
          </cell>
          <cell r="H33" t="b">
            <v>1</v>
          </cell>
          <cell r="I33" t="str">
            <v/>
          </cell>
          <cell r="J33" t="str">
            <v>(AWS_COWN is not NULL and AWS_COWN=1) or (AWS_CMP is not NULL and AWS_CMP=1)</v>
          </cell>
          <cell r="K33" t="str">
            <v>-1</v>
          </cell>
          <cell r="L33">
            <v>2019</v>
          </cell>
        </row>
        <row r="34">
          <cell r="C34" t="str">
            <v>AWSVAL_CMP</v>
          </cell>
          <cell r="D34" t="b">
            <v>0</v>
          </cell>
          <cell r="E34" t="str">
            <v>Double</v>
          </cell>
          <cell r="G34">
            <v>330</v>
          </cell>
          <cell r="H34" t="b">
            <v>1</v>
          </cell>
          <cell r="I34" t="str">
            <v/>
          </cell>
          <cell r="J34" t="str">
            <v>(AWS_COWN is not NULL and AWS_COWN=1) or (AWS_CMP is not NULL and AWS_CMP=1)</v>
          </cell>
          <cell r="K34" t="str">
            <v>-1</v>
          </cell>
          <cell r="L34">
            <v>2019</v>
          </cell>
        </row>
        <row r="35">
          <cell r="C35" t="str">
            <v>AWS_CMPCNT</v>
          </cell>
          <cell r="D35" t="b">
            <v>1</v>
          </cell>
          <cell r="E35" t="str">
            <v>Byte</v>
          </cell>
          <cell r="G35">
            <v>340</v>
          </cell>
          <cell r="H35" t="b">
            <v>1</v>
          </cell>
          <cell r="I35" t="str">
            <v>1,2,3</v>
          </cell>
          <cell r="J35" t="str">
            <v>AWS_CMP is not NULL and AWS_CMP=1</v>
          </cell>
          <cell r="K35" t="str">
            <v>9</v>
          </cell>
          <cell r="L35" t="str">
            <v>new</v>
          </cell>
        </row>
        <row r="36">
          <cell r="C36" t="str">
            <v>AWS_CMPDM</v>
          </cell>
          <cell r="D36" t="b">
            <v>1</v>
          </cell>
          <cell r="E36" t="str">
            <v>Byte</v>
          </cell>
          <cell r="G36">
            <v>350</v>
          </cell>
          <cell r="H36" t="b">
            <v>1</v>
          </cell>
          <cell r="I36" t="str">
            <v>0,1</v>
          </cell>
          <cell r="J36" t="str">
            <v>AWS_CMPCNT is not NULL and (AWS_CMPCNT=2 or AWS_CMPCNT=3)</v>
          </cell>
          <cell r="K36" t="str">
            <v>9</v>
          </cell>
          <cell r="L36" t="str">
            <v>new</v>
          </cell>
        </row>
        <row r="37">
          <cell r="C37" t="str">
            <v>AWSVALCPCT</v>
          </cell>
          <cell r="D37" t="b">
            <v>0</v>
          </cell>
          <cell r="E37" t="str">
            <v>Integer</v>
          </cell>
          <cell r="F37">
            <v>3</v>
          </cell>
          <cell r="G37">
            <v>360</v>
          </cell>
          <cell r="H37" t="b">
            <v>1</v>
          </cell>
          <cell r="I37" t="str">
            <v/>
          </cell>
          <cell r="J37" t="str">
            <v>(AWS_COWN is not NULL and AWS_COWN=1) or (AWS_CMP is not NULL and AWS_CMP=1)</v>
          </cell>
          <cell r="K37" t="str">
            <v>-1</v>
          </cell>
          <cell r="L37">
            <v>2019</v>
          </cell>
        </row>
        <row r="38">
          <cell r="C38" t="str">
            <v>AWSVALBGPCT</v>
          </cell>
          <cell r="D38" t="b">
            <v>0</v>
          </cell>
          <cell r="E38" t="str">
            <v>Integer</v>
          </cell>
          <cell r="F38">
            <v>3</v>
          </cell>
          <cell r="G38">
            <v>370</v>
          </cell>
          <cell r="H38" t="b">
            <v>1</v>
          </cell>
          <cell r="I38" t="str">
            <v/>
          </cell>
          <cell r="J38" t="str">
            <v>(AWS_COWN is not NULL and AWS_COWN=1) or (AWS_CMP is not NULL and AWS_CMP=1)</v>
          </cell>
          <cell r="K38" t="str">
            <v>-1</v>
          </cell>
          <cell r="L38">
            <v>2019</v>
          </cell>
        </row>
        <row r="39">
          <cell r="C39" t="str">
            <v>AWSVALC</v>
          </cell>
          <cell r="D39" t="b">
            <v>0</v>
          </cell>
          <cell r="E39" t="str">
            <v>Double</v>
          </cell>
          <cell r="G39">
            <v>380</v>
          </cell>
          <cell r="H39" t="b">
            <v>1</v>
          </cell>
          <cell r="I39" t="str">
            <v/>
          </cell>
          <cell r="J39" t="str">
            <v>(AWS_COWN is not NULL and AWS_COWN=1) or (AWS_CMP is not NULL and AWS_CMP=1)</v>
          </cell>
          <cell r="K39" t="str">
            <v>-1</v>
          </cell>
          <cell r="L39">
            <v>2019</v>
          </cell>
        </row>
        <row r="40">
          <cell r="C40" t="str">
            <v>AWSVALBG</v>
          </cell>
          <cell r="D40" t="b">
            <v>0</v>
          </cell>
          <cell r="E40" t="str">
            <v>Double</v>
          </cell>
          <cell r="G40">
            <v>390</v>
          </cell>
          <cell r="H40" t="b">
            <v>1</v>
          </cell>
          <cell r="I40" t="str">
            <v/>
          </cell>
          <cell r="J40" t="str">
            <v>(AWS_COWN is not NULL and AWS_COWN=1) or (AWS_CMP is not NULL and AWS_CMP=1)</v>
          </cell>
          <cell r="K40" t="str">
            <v>-1</v>
          </cell>
          <cell r="L40">
            <v>2019</v>
          </cell>
        </row>
        <row r="41">
          <cell r="C41" t="str">
            <v>AXSELL</v>
          </cell>
          <cell r="D41" t="b">
            <v>0</v>
          </cell>
          <cell r="E41" t="str">
            <v>Byte</v>
          </cell>
          <cell r="G41">
            <v>400</v>
          </cell>
          <cell r="H41" t="b">
            <v>1</v>
          </cell>
          <cell r="I41" t="str">
            <v>0,1</v>
          </cell>
          <cell r="J41" t="str">
            <v>EMPIUSE is not NULL and EMPIUSE &gt; 0</v>
          </cell>
          <cell r="K41" t="str">
            <v>9</v>
          </cell>
          <cell r="L41">
            <v>2019</v>
          </cell>
        </row>
        <row r="42">
          <cell r="C42" t="str">
            <v>AXSVALVAL</v>
          </cell>
          <cell r="D42" t="b">
            <v>0</v>
          </cell>
          <cell r="E42" t="str">
            <v>Double</v>
          </cell>
          <cell r="G42">
            <v>410</v>
          </cell>
          <cell r="H42" t="b">
            <v>1</v>
          </cell>
          <cell r="I42" t="str">
            <v/>
          </cell>
          <cell r="J42" t="str">
            <v>AXSELL is not NULL and AXSELL=1</v>
          </cell>
          <cell r="K42" t="str">
            <v>-1</v>
          </cell>
          <cell r="L42">
            <v>2019</v>
          </cell>
        </row>
        <row r="43">
          <cell r="C43" t="str">
            <v>AXSVALPCT</v>
          </cell>
          <cell r="D43" t="b">
            <v>0</v>
          </cell>
          <cell r="E43" t="str">
            <v>Integer</v>
          </cell>
          <cell r="F43">
            <v>3</v>
          </cell>
          <cell r="G43">
            <v>420</v>
          </cell>
          <cell r="H43" t="b">
            <v>1</v>
          </cell>
          <cell r="I43" t="str">
            <v/>
          </cell>
          <cell r="J43" t="str">
            <v>AXSELL is not NULL and AXSELL=1</v>
          </cell>
          <cell r="K43" t="str">
            <v>-1</v>
          </cell>
          <cell r="L43">
            <v>2019</v>
          </cell>
        </row>
        <row r="44">
          <cell r="C44" t="str">
            <v>AXSVAL</v>
          </cell>
          <cell r="D44" t="b">
            <v>0</v>
          </cell>
          <cell r="E44" t="str">
            <v>Double</v>
          </cell>
          <cell r="G44">
            <v>430</v>
          </cell>
          <cell r="H44" t="b">
            <v>1</v>
          </cell>
          <cell r="I44" t="str">
            <v/>
          </cell>
          <cell r="J44" t="str">
            <v>AXSELL is not NULL and AXSELL=1</v>
          </cell>
          <cell r="K44" t="str">
            <v>-1</v>
          </cell>
          <cell r="L44">
            <v>2019</v>
          </cell>
        </row>
        <row r="45">
          <cell r="C45" t="str">
            <v>INV4S_AP</v>
          </cell>
          <cell r="D45" t="b">
            <v>0</v>
          </cell>
          <cell r="E45" t="str">
            <v>Byte</v>
          </cell>
          <cell r="G45">
            <v>440</v>
          </cell>
          <cell r="H45" t="b">
            <v>1</v>
          </cell>
          <cell r="I45" t="str">
            <v>0,1</v>
          </cell>
          <cell r="J45" t="str">
            <v>EMPIUSE is not NULL and EMPIUSE &gt; 0</v>
          </cell>
          <cell r="K45" t="str">
            <v>9</v>
          </cell>
          <cell r="L45">
            <v>2018</v>
          </cell>
        </row>
        <row r="46">
          <cell r="C46" t="str">
            <v>INV4S_EMP</v>
          </cell>
          <cell r="D46" t="b">
            <v>0</v>
          </cell>
          <cell r="E46" t="str">
            <v>Byte</v>
          </cell>
          <cell r="G46">
            <v>450</v>
          </cell>
          <cell r="H46" t="b">
            <v>1</v>
          </cell>
          <cell r="I46" t="str">
            <v>0,1</v>
          </cell>
          <cell r="J46" t="str">
            <v>EMPIUSE is not NULL and EMPIUSE &gt; 0</v>
          </cell>
          <cell r="K46" t="str">
            <v>9</v>
          </cell>
          <cell r="L46">
            <v>2018</v>
          </cell>
        </row>
        <row r="47">
          <cell r="C47" t="str">
            <v>INV4S_PMP</v>
          </cell>
          <cell r="D47" t="b">
            <v>0</v>
          </cell>
          <cell r="E47" t="str">
            <v>Byte</v>
          </cell>
          <cell r="G47">
            <v>460</v>
          </cell>
          <cell r="H47" t="b">
            <v>1</v>
          </cell>
          <cell r="I47" t="str">
            <v>0,1</v>
          </cell>
          <cell r="J47" t="str">
            <v>EMPIUSE is not NULL and EMPIUSE &gt; 0</v>
          </cell>
          <cell r="K47" t="str">
            <v>9</v>
          </cell>
          <cell r="L47">
            <v>2018</v>
          </cell>
        </row>
        <row r="48">
          <cell r="C48" t="str">
            <v>INV4S_AP_P</v>
          </cell>
          <cell r="D48" t="b">
            <v>1</v>
          </cell>
          <cell r="E48" t="str">
            <v>Byte</v>
          </cell>
          <cell r="G48">
            <v>470</v>
          </cell>
          <cell r="H48" t="b">
            <v>1</v>
          </cell>
          <cell r="I48" t="str">
            <v>1,2,3,4,5</v>
          </cell>
          <cell r="J48" t="str">
            <v>INV4S_AP is not NULL and INV4S_AP=1</v>
          </cell>
          <cell r="K48" t="str">
            <v>9</v>
          </cell>
          <cell r="L48">
            <v>2018</v>
          </cell>
        </row>
        <row r="49">
          <cell r="C49" t="str">
            <v>CC</v>
          </cell>
          <cell r="D49" t="b">
            <v>0</v>
          </cell>
          <cell r="E49" t="str">
            <v>Byte</v>
          </cell>
          <cell r="G49">
            <v>480</v>
          </cell>
          <cell r="H49" t="b">
            <v>1</v>
          </cell>
          <cell r="I49" t="str">
            <v>0,1</v>
          </cell>
          <cell r="J49" t="str">
            <v>EMPIUSE is not NULL and EMPIUSE &gt; 0</v>
          </cell>
          <cell r="K49" t="str">
            <v>9</v>
          </cell>
          <cell r="L49">
            <v>2018</v>
          </cell>
        </row>
        <row r="50">
          <cell r="C50" t="str">
            <v>CC_PEM</v>
          </cell>
          <cell r="D50" t="b">
            <v>0</v>
          </cell>
          <cell r="E50" t="str">
            <v>Byte</v>
          </cell>
          <cell r="G50">
            <v>490</v>
          </cell>
          <cell r="H50" t="b">
            <v>1</v>
          </cell>
          <cell r="I50" t="str">
            <v>0,1</v>
          </cell>
          <cell r="J50" t="str">
            <v>CC is not NULL and CC=1</v>
          </cell>
          <cell r="K50" t="str">
            <v>9</v>
          </cell>
          <cell r="L50">
            <v>2018</v>
          </cell>
        </row>
        <row r="51">
          <cell r="C51" t="str">
            <v>CC_PSOFT</v>
          </cell>
          <cell r="D51" t="b">
            <v>0</v>
          </cell>
          <cell r="E51" t="str">
            <v>Byte</v>
          </cell>
          <cell r="G51">
            <v>500</v>
          </cell>
          <cell r="H51" t="b">
            <v>1</v>
          </cell>
          <cell r="I51" t="str">
            <v>0,1</v>
          </cell>
          <cell r="J51" t="str">
            <v>CC is not NULL and CC=1</v>
          </cell>
          <cell r="K51" t="str">
            <v>9</v>
          </cell>
          <cell r="L51">
            <v>2018</v>
          </cell>
        </row>
        <row r="52">
          <cell r="C52" t="str">
            <v>CC_PDB</v>
          </cell>
          <cell r="D52" t="b">
            <v>0</v>
          </cell>
          <cell r="E52" t="str">
            <v>Byte</v>
          </cell>
          <cell r="G52">
            <v>510</v>
          </cell>
          <cell r="H52" t="b">
            <v>1</v>
          </cell>
          <cell r="I52" t="str">
            <v>0,1</v>
          </cell>
          <cell r="J52" t="str">
            <v>CC is not NULL and CC=1</v>
          </cell>
          <cell r="K52" t="str">
            <v>9</v>
          </cell>
          <cell r="L52">
            <v>2018</v>
          </cell>
        </row>
        <row r="53">
          <cell r="C53" t="str">
            <v>CC_PFIL</v>
          </cell>
          <cell r="D53" t="b">
            <v>0</v>
          </cell>
          <cell r="E53" t="str">
            <v>Byte</v>
          </cell>
          <cell r="G53">
            <v>520</v>
          </cell>
          <cell r="H53" t="b">
            <v>1</v>
          </cell>
          <cell r="I53" t="str">
            <v>0,1</v>
          </cell>
          <cell r="J53" t="str">
            <v>CC is not NULL and CC=1</v>
          </cell>
          <cell r="K53" t="str">
            <v>9</v>
          </cell>
          <cell r="L53">
            <v>2018</v>
          </cell>
        </row>
        <row r="54">
          <cell r="C54" t="str">
            <v>CC_PFACC</v>
          </cell>
          <cell r="D54" t="b">
            <v>0</v>
          </cell>
          <cell r="E54" t="str">
            <v>Byte</v>
          </cell>
          <cell r="G54">
            <v>530</v>
          </cell>
          <cell r="H54" t="b">
            <v>1</v>
          </cell>
          <cell r="I54" t="str">
            <v>0,1</v>
          </cell>
          <cell r="J54" t="str">
            <v>CC is not NULL and CC=1</v>
          </cell>
          <cell r="K54" t="str">
            <v>9</v>
          </cell>
          <cell r="L54">
            <v>2018</v>
          </cell>
        </row>
        <row r="55">
          <cell r="C55" t="str">
            <v>CC_PCRM</v>
          </cell>
          <cell r="D55" t="b">
            <v>0</v>
          </cell>
          <cell r="E55" t="str">
            <v>Byte</v>
          </cell>
          <cell r="G55">
            <v>540</v>
          </cell>
          <cell r="H55" t="b">
            <v>1</v>
          </cell>
          <cell r="I55" t="str">
            <v>0,1</v>
          </cell>
          <cell r="J55" t="str">
            <v>CC is not NULL and CC=1</v>
          </cell>
          <cell r="K55" t="str">
            <v>9</v>
          </cell>
          <cell r="L55">
            <v>2018</v>
          </cell>
        </row>
        <row r="56">
          <cell r="C56" t="str">
            <v>CC_PCPU</v>
          </cell>
          <cell r="D56" t="b">
            <v>0</v>
          </cell>
          <cell r="E56" t="str">
            <v>Byte</v>
          </cell>
          <cell r="G56">
            <v>550</v>
          </cell>
          <cell r="H56" t="b">
            <v>1</v>
          </cell>
          <cell r="I56" t="str">
            <v>0,1</v>
          </cell>
          <cell r="J56" t="str">
            <v>CC is not NULL and CC=1</v>
          </cell>
          <cell r="K56" t="str">
            <v>9</v>
          </cell>
          <cell r="L56">
            <v>2018</v>
          </cell>
        </row>
        <row r="57">
          <cell r="C57" t="str">
            <v>BDASDS</v>
          </cell>
          <cell r="D57" t="b">
            <v>0</v>
          </cell>
          <cell r="E57" t="str">
            <v>Byte</v>
          </cell>
          <cell r="G57">
            <v>560</v>
          </cell>
          <cell r="H57" t="b">
            <v>1</v>
          </cell>
          <cell r="I57" t="str">
            <v>0,1</v>
          </cell>
          <cell r="J57" t="str">
            <v>EMPIUSE is not NULL and EMPIUSE &gt; 0</v>
          </cell>
          <cell r="K57" t="str">
            <v>9</v>
          </cell>
          <cell r="L57">
            <v>2018</v>
          </cell>
        </row>
        <row r="58">
          <cell r="C58" t="str">
            <v>BDALOC</v>
          </cell>
          <cell r="D58" t="b">
            <v>0</v>
          </cell>
          <cell r="E58" t="str">
            <v>Byte</v>
          </cell>
          <cell r="G58">
            <v>570</v>
          </cell>
          <cell r="H58" t="b">
            <v>1</v>
          </cell>
          <cell r="I58" t="str">
            <v>0,1</v>
          </cell>
          <cell r="J58" t="str">
            <v>EMPIUSE is not NULL and EMPIUSE &gt; 0</v>
          </cell>
          <cell r="K58" t="str">
            <v>9</v>
          </cell>
          <cell r="L58">
            <v>2018</v>
          </cell>
        </row>
        <row r="59">
          <cell r="C59" t="str">
            <v>BDASM</v>
          </cell>
          <cell r="D59" t="b">
            <v>0</v>
          </cell>
          <cell r="E59" t="str">
            <v>Byte</v>
          </cell>
          <cell r="G59">
            <v>580</v>
          </cell>
          <cell r="H59" t="b">
            <v>1</v>
          </cell>
          <cell r="I59" t="str">
            <v>0,1</v>
          </cell>
          <cell r="J59" t="str">
            <v>EMPIUSE is not NULL and EMPIUSE &gt; 0</v>
          </cell>
          <cell r="K59" t="str">
            <v>9</v>
          </cell>
          <cell r="L59">
            <v>2018</v>
          </cell>
        </row>
        <row r="60">
          <cell r="C60" t="str">
            <v>BDAOS</v>
          </cell>
          <cell r="D60" t="b">
            <v>0</v>
          </cell>
          <cell r="E60" t="str">
            <v>Byte</v>
          </cell>
          <cell r="G60">
            <v>590</v>
          </cell>
          <cell r="H60" t="b">
            <v>1</v>
          </cell>
          <cell r="I60" t="str">
            <v>0,1</v>
          </cell>
          <cell r="J60" t="str">
            <v>EMPIUSE is not NULL and EMPIUSE &gt; 0</v>
          </cell>
          <cell r="K60" t="str">
            <v>9</v>
          </cell>
          <cell r="L60">
            <v>2018</v>
          </cell>
        </row>
        <row r="61">
          <cell r="C61" t="str">
            <v>BDAML</v>
          </cell>
          <cell r="D61" t="b">
            <v>0</v>
          </cell>
          <cell r="E61" t="str">
            <v>Byte</v>
          </cell>
          <cell r="G61">
            <v>600</v>
          </cell>
          <cell r="H61" t="b">
            <v>1</v>
          </cell>
          <cell r="I61" t="str">
            <v>0,1</v>
          </cell>
          <cell r="J61" t="str">
            <v>(BDASDS is not NULL and BDASDS=1) or (BDALOC is not NULL and BDALOC=1) or (BDASM is not NULL and BDASM=1) or (BDAOS is not NULL and BDAOS=1)</v>
          </cell>
          <cell r="K61" t="str">
            <v>9</v>
          </cell>
          <cell r="L61" t="str">
            <v>new</v>
          </cell>
        </row>
        <row r="62">
          <cell r="C62" t="str">
            <v>BDANL</v>
          </cell>
          <cell r="D62" t="b">
            <v>0</v>
          </cell>
          <cell r="E62" t="str">
            <v>Byte</v>
          </cell>
          <cell r="G62">
            <v>610</v>
          </cell>
          <cell r="H62" t="b">
            <v>1</v>
          </cell>
          <cell r="I62" t="str">
            <v>0,1</v>
          </cell>
          <cell r="J62" t="str">
            <v>(BDASDS is not NULL and BDASDS=1) or (BDALOC is not NULL and BDALOC=1) or (BDASM is not NULL and BDASM=1) or (BDAOS is not NULL and BDAOS=1)</v>
          </cell>
          <cell r="K62" t="str">
            <v>9</v>
          </cell>
          <cell r="L62" t="str">
            <v>new</v>
          </cell>
        </row>
        <row r="63">
          <cell r="C63" t="str">
            <v>BDAOM</v>
          </cell>
          <cell r="D63" t="b">
            <v>0</v>
          </cell>
          <cell r="E63" t="str">
            <v>Byte</v>
          </cell>
          <cell r="G63">
            <v>620</v>
          </cell>
          <cell r="H63" t="b">
            <v>1</v>
          </cell>
          <cell r="I63" t="str">
            <v>0,1</v>
          </cell>
          <cell r="J63" t="str">
            <v>(BDASDS is not NULL and BDASDS=1) or (BDALOC is not NULL and BDALOC=1) or (BDASM is not NULL and BDASM=1) or (BDAOS is not NULL and BDAOS=1)</v>
          </cell>
          <cell r="K63" t="str">
            <v>9</v>
          </cell>
          <cell r="L63" t="str">
            <v>new</v>
          </cell>
        </row>
        <row r="64">
          <cell r="C64" t="str">
            <v>BDAEXT</v>
          </cell>
          <cell r="D64" t="b">
            <v>0</v>
          </cell>
          <cell r="E64" t="str">
            <v>Byte</v>
          </cell>
          <cell r="G64">
            <v>630</v>
          </cell>
          <cell r="H64" t="b">
            <v>1</v>
          </cell>
          <cell r="I64" t="str">
            <v>0,1</v>
          </cell>
          <cell r="J64" t="str">
            <v>EMPIUSE is not NULL and EMPIUSE &gt; 0</v>
          </cell>
          <cell r="K64" t="str">
            <v>9</v>
          </cell>
          <cell r="L64" t="str">
            <v>new</v>
          </cell>
        </row>
        <row r="65">
          <cell r="C65" t="str">
            <v>BDAEC</v>
          </cell>
          <cell r="D65" t="b">
            <v>1</v>
          </cell>
          <cell r="E65" t="str">
            <v>Byte</v>
          </cell>
          <cell r="G65">
            <v>640</v>
          </cell>
          <cell r="H65" t="b">
            <v>1</v>
          </cell>
          <cell r="I65" t="str">
            <v>0,1</v>
          </cell>
          <cell r="J65" t="str">
            <v>(BDASDS is NULL or BDASDS=0) and (BDALOC is NULL or BDALOC=0) and (BDASM is NULL or BDASM=0) and (BDAOS is NULL or BDAOS=0) and (BDAEXT is NULL or BDAEXT=0)</v>
          </cell>
          <cell r="K65" t="str">
            <v>9</v>
          </cell>
          <cell r="L65" t="str">
            <v>new</v>
          </cell>
        </row>
        <row r="66">
          <cell r="C66" t="str">
            <v>BDAXCST</v>
          </cell>
          <cell r="D66" t="b">
            <v>1</v>
          </cell>
          <cell r="E66" t="str">
            <v>Byte</v>
          </cell>
          <cell r="G66">
            <v>650</v>
          </cell>
          <cell r="H66" t="b">
            <v>1</v>
          </cell>
          <cell r="I66" t="str">
            <v>0,1</v>
          </cell>
          <cell r="J66" t="str">
            <v>BDAEC is not NULL and BDAEC=1</v>
          </cell>
          <cell r="K66" t="str">
            <v>9</v>
          </cell>
          <cell r="L66" t="str">
            <v>new</v>
          </cell>
        </row>
        <row r="67">
          <cell r="C67" t="str">
            <v>BDAXSKL</v>
          </cell>
          <cell r="D67" t="b">
            <v>1</v>
          </cell>
          <cell r="E67" t="str">
            <v>Byte</v>
          </cell>
          <cell r="G67">
            <v>660</v>
          </cell>
          <cell r="H67" t="b">
            <v>1</v>
          </cell>
          <cell r="I67" t="str">
            <v>0,1</v>
          </cell>
          <cell r="J67" t="str">
            <v>BDAEC is not NULL and BDAEC=1</v>
          </cell>
          <cell r="K67" t="str">
            <v>9</v>
          </cell>
          <cell r="L67" t="str">
            <v>new</v>
          </cell>
        </row>
        <row r="68">
          <cell r="C68" t="str">
            <v>BDAXSRC</v>
          </cell>
          <cell r="D68" t="b">
            <v>1</v>
          </cell>
          <cell r="E68" t="str">
            <v>Byte</v>
          </cell>
          <cell r="G68">
            <v>670</v>
          </cell>
          <cell r="H68" t="b">
            <v>1</v>
          </cell>
          <cell r="I68" t="str">
            <v>0,1</v>
          </cell>
          <cell r="J68" t="str">
            <v>BDAEC is not NULL and BDAEC=1</v>
          </cell>
          <cell r="K68" t="str">
            <v>9</v>
          </cell>
          <cell r="L68" t="str">
            <v>new</v>
          </cell>
        </row>
        <row r="69">
          <cell r="C69" t="str">
            <v>BDAXICT</v>
          </cell>
          <cell r="D69" t="b">
            <v>1</v>
          </cell>
          <cell r="E69" t="str">
            <v>Byte</v>
          </cell>
          <cell r="G69">
            <v>680</v>
          </cell>
          <cell r="H69" t="b">
            <v>1</v>
          </cell>
          <cell r="I69" t="str">
            <v>0,1</v>
          </cell>
          <cell r="J69" t="str">
            <v>BDAEC is not NULL and BDAEC=1</v>
          </cell>
          <cell r="K69" t="str">
            <v>9</v>
          </cell>
          <cell r="L69" t="str">
            <v>new</v>
          </cell>
        </row>
        <row r="70">
          <cell r="C70" t="str">
            <v>BDAXPRV</v>
          </cell>
          <cell r="D70" t="b">
            <v>1</v>
          </cell>
          <cell r="E70" t="str">
            <v>Byte</v>
          </cell>
          <cell r="G70">
            <v>690</v>
          </cell>
          <cell r="H70" t="b">
            <v>1</v>
          </cell>
          <cell r="I70" t="str">
            <v>0,1</v>
          </cell>
          <cell r="J70" t="str">
            <v>BDAEC is not NULL and BDAEC=1</v>
          </cell>
          <cell r="K70" t="str">
            <v>9</v>
          </cell>
          <cell r="L70" t="str">
            <v>new</v>
          </cell>
        </row>
        <row r="71">
          <cell r="C71" t="str">
            <v>BDAXPRI</v>
          </cell>
          <cell r="D71" t="b">
            <v>1</v>
          </cell>
          <cell r="E71" t="str">
            <v>Byte</v>
          </cell>
          <cell r="G71">
            <v>700</v>
          </cell>
          <cell r="H71" t="b">
            <v>1</v>
          </cell>
          <cell r="I71" t="str">
            <v>0,1</v>
          </cell>
          <cell r="J71" t="str">
            <v>BDAEC is not NULL and BDAEC=1</v>
          </cell>
          <cell r="K71" t="str">
            <v>9</v>
          </cell>
          <cell r="L71" t="str">
            <v>new</v>
          </cell>
        </row>
        <row r="72">
          <cell r="C72" t="str">
            <v>BDAXQLT</v>
          </cell>
          <cell r="D72" t="b">
            <v>1</v>
          </cell>
          <cell r="E72" t="str">
            <v>Byte</v>
          </cell>
          <cell r="G72">
            <v>710</v>
          </cell>
          <cell r="H72" t="b">
            <v>1</v>
          </cell>
          <cell r="I72" t="str">
            <v>0,1</v>
          </cell>
          <cell r="J72" t="str">
            <v>BDAEC is not NULL and BDAEC=1</v>
          </cell>
          <cell r="K72" t="str">
            <v>9</v>
          </cell>
          <cell r="L72" t="str">
            <v>new</v>
          </cell>
        </row>
        <row r="73">
          <cell r="C73" t="str">
            <v>BDAXUSF</v>
          </cell>
          <cell r="D73" t="b">
            <v>1</v>
          </cell>
          <cell r="E73" t="str">
            <v>Byte</v>
          </cell>
          <cell r="G73">
            <v>720</v>
          </cell>
          <cell r="H73" t="b">
            <v>1</v>
          </cell>
          <cell r="I73" t="str">
            <v>0,1</v>
          </cell>
          <cell r="J73" t="str">
            <v>BDAEC is not NULL and BDAEC=1</v>
          </cell>
          <cell r="K73" t="str">
            <v>9</v>
          </cell>
          <cell r="L73" t="str">
            <v>new</v>
          </cell>
        </row>
        <row r="74">
          <cell r="C74" t="str">
            <v>BDAXOTH</v>
          </cell>
          <cell r="D74" t="b">
            <v>1</v>
          </cell>
          <cell r="E74" t="str">
            <v>Byte</v>
          </cell>
          <cell r="G74">
            <v>730</v>
          </cell>
          <cell r="H74" t="b">
            <v>1</v>
          </cell>
          <cell r="I74" t="str">
            <v>0,1</v>
          </cell>
          <cell r="J74" t="str">
            <v>BDAEC is not NULL and BDAEC=1</v>
          </cell>
          <cell r="K74" t="str">
            <v>9</v>
          </cell>
          <cell r="L74" t="str">
            <v>new</v>
          </cell>
        </row>
        <row r="75">
          <cell r="C75" t="str">
            <v>BDSELL</v>
          </cell>
          <cell r="D75" t="b">
            <v>0</v>
          </cell>
          <cell r="E75" t="str">
            <v>Byte</v>
          </cell>
          <cell r="G75">
            <v>740</v>
          </cell>
          <cell r="H75" t="b">
            <v>1</v>
          </cell>
          <cell r="I75" t="str">
            <v>0,1</v>
          </cell>
          <cell r="J75" t="str">
            <v>(BDASDS is not NULL and BDASDS=1) or (BDALOC is not NULL and BDALOC=1) or (BDASM is not NULL and BDASM=1) or (BDAOS is not NULL and BDAOS=1) or (BDAEXT is not NULL or BDAEXT=1)</v>
          </cell>
          <cell r="K75" t="str">
            <v>9</v>
          </cell>
          <cell r="L75" t="str">
            <v>new</v>
          </cell>
        </row>
        <row r="76">
          <cell r="C76" t="str">
            <v>BDBUY</v>
          </cell>
          <cell r="D76" t="b">
            <v>0</v>
          </cell>
          <cell r="E76" t="str">
            <v>Byte</v>
          </cell>
          <cell r="G76">
            <v>750</v>
          </cell>
          <cell r="H76" t="b">
            <v>1</v>
          </cell>
          <cell r="I76" t="str">
            <v>0,1</v>
          </cell>
          <cell r="J76" t="str">
            <v>(BDASDS is not NULL and BDASDS=1) or (BDALOC is not NULL and BDALOC=1) or (BDASM is not NULL and BDASM=1) or (BDAOS is not NULL and BDAOS=1) or (BDAEXT is not NULL or BDAEXT=1)</v>
          </cell>
          <cell r="K76" t="str">
            <v>9</v>
          </cell>
          <cell r="L76" t="str">
            <v>new</v>
          </cell>
        </row>
        <row r="77">
          <cell r="C77" t="str">
            <v>ITSP2</v>
          </cell>
          <cell r="D77" t="b">
            <v>0</v>
          </cell>
          <cell r="E77" t="str">
            <v>Byte</v>
          </cell>
          <cell r="G77">
            <v>760</v>
          </cell>
          <cell r="H77" t="b">
            <v>1</v>
          </cell>
          <cell r="I77" t="str">
            <v>0,1</v>
          </cell>
          <cell r="J77" t="str">
            <v/>
          </cell>
          <cell r="K77" t="str">
            <v/>
          </cell>
          <cell r="L77">
            <v>2019</v>
          </cell>
        </row>
        <row r="78">
          <cell r="C78" t="str">
            <v>ITSPT2</v>
          </cell>
          <cell r="D78" t="b">
            <v>0</v>
          </cell>
          <cell r="E78" t="str">
            <v>Byte</v>
          </cell>
          <cell r="G78">
            <v>770</v>
          </cell>
          <cell r="H78" t="b">
            <v>1</v>
          </cell>
          <cell r="I78" t="str">
            <v>0,1</v>
          </cell>
          <cell r="J78" t="str">
            <v/>
          </cell>
          <cell r="K78" t="str">
            <v/>
          </cell>
          <cell r="L78">
            <v>2019</v>
          </cell>
        </row>
        <row r="79">
          <cell r="C79" t="str">
            <v>ITUST2</v>
          </cell>
          <cell r="D79" t="b">
            <v>0</v>
          </cell>
          <cell r="E79" t="str">
            <v>Byte</v>
          </cell>
          <cell r="G79">
            <v>780</v>
          </cell>
          <cell r="H79" t="b">
            <v>1</v>
          </cell>
          <cell r="I79" t="str">
            <v>0,1</v>
          </cell>
          <cell r="J79" t="str">
            <v/>
          </cell>
          <cell r="K79" t="str">
            <v/>
          </cell>
          <cell r="L79">
            <v>2019</v>
          </cell>
        </row>
        <row r="80">
          <cell r="C80" t="str">
            <v>ITSPRCR2</v>
          </cell>
          <cell r="D80" t="b">
            <v>0</v>
          </cell>
          <cell r="E80" t="str">
            <v>Byte</v>
          </cell>
          <cell r="G80">
            <v>790</v>
          </cell>
          <cell r="H80" t="b">
            <v>1</v>
          </cell>
          <cell r="I80" t="str">
            <v>0,1</v>
          </cell>
          <cell r="J80" t="str">
            <v/>
          </cell>
          <cell r="K80" t="str">
            <v/>
          </cell>
          <cell r="L80">
            <v>2019</v>
          </cell>
        </row>
        <row r="81">
          <cell r="C81" t="str">
            <v>ITSPVAC2</v>
          </cell>
          <cell r="D81" t="b">
            <v>0</v>
          </cell>
          <cell r="E81" t="str">
            <v>Byte</v>
          </cell>
          <cell r="G81">
            <v>800</v>
          </cell>
          <cell r="H81" t="b">
            <v>1</v>
          </cell>
          <cell r="I81" t="str">
            <v>0,1</v>
          </cell>
          <cell r="J81" t="str">
            <v>ITSPRCR2 is not NULL and ITSPRCR2=1</v>
          </cell>
          <cell r="K81" t="str">
            <v>9</v>
          </cell>
          <cell r="L81">
            <v>2019</v>
          </cell>
        </row>
        <row r="82">
          <cell r="C82" t="str">
            <v>ITSPDLA</v>
          </cell>
          <cell r="D82" t="b">
            <v>1</v>
          </cell>
          <cell r="E82" t="str">
            <v>Byte</v>
          </cell>
          <cell r="G82">
            <v>810</v>
          </cell>
          <cell r="H82" t="b">
            <v>1</v>
          </cell>
          <cell r="I82" t="str">
            <v>0,1</v>
          </cell>
          <cell r="J82" t="str">
            <v>ITSPVAC2 is not NULL and ITSPVAC2=1</v>
          </cell>
          <cell r="K82" t="str">
            <v>9</v>
          </cell>
          <cell r="L82" t="str">
            <v>new</v>
          </cell>
        </row>
        <row r="83">
          <cell r="C83" t="str">
            <v>ITSPDLET</v>
          </cell>
          <cell r="D83" t="b">
            <v>1</v>
          </cell>
          <cell r="E83" t="str">
            <v>Byte</v>
          </cell>
          <cell r="G83">
            <v>820</v>
          </cell>
          <cell r="H83" t="b">
            <v>1</v>
          </cell>
          <cell r="I83" t="str">
            <v>0,1</v>
          </cell>
          <cell r="J83" t="str">
            <v>ITSPVAC2 is not NULL and ITSPVAC2=1</v>
          </cell>
          <cell r="K83" t="str">
            <v>9</v>
          </cell>
          <cell r="L83" t="str">
            <v>new</v>
          </cell>
        </row>
        <row r="84">
          <cell r="C84" t="str">
            <v>ITSPDLWE</v>
          </cell>
          <cell r="D84" t="b">
            <v>1</v>
          </cell>
          <cell r="E84" t="str">
            <v>Byte</v>
          </cell>
          <cell r="G84">
            <v>830</v>
          </cell>
          <cell r="H84" t="b">
            <v>1</v>
          </cell>
          <cell r="I84" t="str">
            <v>0,1</v>
          </cell>
          <cell r="J84" t="str">
            <v>ITSPVAC2 is not NULL and ITSPVAC2=1</v>
          </cell>
          <cell r="K84" t="str">
            <v>9</v>
          </cell>
          <cell r="L84" t="str">
            <v>new</v>
          </cell>
        </row>
        <row r="85">
          <cell r="C85" t="str">
            <v>ITSPDSAL</v>
          </cell>
          <cell r="D85" t="b">
            <v>1</v>
          </cell>
          <cell r="E85" t="str">
            <v>Byte</v>
          </cell>
          <cell r="G85">
            <v>840</v>
          </cell>
          <cell r="H85" t="b">
            <v>1</v>
          </cell>
          <cell r="I85" t="str">
            <v>0,1</v>
          </cell>
          <cell r="J85" t="str">
            <v>ITSPVAC2 is not NULL and ITSPVAC2=1</v>
          </cell>
          <cell r="K85" t="str">
            <v>9</v>
          </cell>
          <cell r="L85" t="str">
            <v>new</v>
          </cell>
        </row>
        <row r="86">
          <cell r="C86" t="str">
            <v>IT_OWN</v>
          </cell>
          <cell r="D86" t="b">
            <v>0</v>
          </cell>
          <cell r="E86" t="str">
            <v>Byte</v>
          </cell>
          <cell r="G86">
            <v>850</v>
          </cell>
          <cell r="H86" t="b">
            <v>1</v>
          </cell>
          <cell r="I86" t="str">
            <v>0,1</v>
          </cell>
          <cell r="J86" t="str">
            <v/>
          </cell>
          <cell r="K86" t="str">
            <v/>
          </cell>
          <cell r="L86">
            <v>2019</v>
          </cell>
        </row>
        <row r="87">
          <cell r="C87" t="str">
            <v>IT_EXT</v>
          </cell>
          <cell r="D87" t="b">
            <v>0</v>
          </cell>
          <cell r="E87" t="str">
            <v>Byte</v>
          </cell>
          <cell r="G87">
            <v>860</v>
          </cell>
          <cell r="H87" t="b">
            <v>1</v>
          </cell>
          <cell r="I87" t="str">
            <v>0,1</v>
          </cell>
          <cell r="J87" t="str">
            <v/>
          </cell>
          <cell r="K87" t="str">
            <v/>
          </cell>
          <cell r="L87">
            <v>2019</v>
          </cell>
        </row>
        <row r="88">
          <cell r="C88" t="str">
            <v>IOT</v>
          </cell>
          <cell r="D88" t="b">
            <v>1</v>
          </cell>
          <cell r="E88" t="str">
            <v>Byte</v>
          </cell>
          <cell r="G88">
            <v>870</v>
          </cell>
          <cell r="H88" t="b">
            <v>1</v>
          </cell>
          <cell r="I88" t="str">
            <v>0,1</v>
          </cell>
          <cell r="J88" t="str">
            <v>EMPIUSE is not NULL and EMPIUSE &gt; 0</v>
          </cell>
          <cell r="K88" t="str">
            <v>9</v>
          </cell>
          <cell r="L88" t="str">
            <v>new</v>
          </cell>
        </row>
        <row r="89">
          <cell r="C89" t="str">
            <v>IOTDEC</v>
          </cell>
          <cell r="D89" t="b">
            <v>1</v>
          </cell>
          <cell r="E89" t="str">
            <v>Byte</v>
          </cell>
          <cell r="G89">
            <v>880</v>
          </cell>
          <cell r="H89" t="b">
            <v>1</v>
          </cell>
          <cell r="I89" t="str">
            <v>0,1</v>
          </cell>
          <cell r="J89" t="str">
            <v>IOT is not NULL and IOT=1</v>
          </cell>
          <cell r="K89" t="str">
            <v>9</v>
          </cell>
          <cell r="L89" t="str">
            <v>new</v>
          </cell>
        </row>
        <row r="90">
          <cell r="C90" t="str">
            <v>IOTDCUS</v>
          </cell>
          <cell r="D90" t="b">
            <v>1</v>
          </cell>
          <cell r="E90" t="str">
            <v>Byte</v>
          </cell>
          <cell r="G90">
            <v>890</v>
          </cell>
          <cell r="H90" t="b">
            <v>1</v>
          </cell>
          <cell r="I90" t="str">
            <v>0,1</v>
          </cell>
          <cell r="J90" t="str">
            <v>IOT is not NULL and IOT=1</v>
          </cell>
          <cell r="K90" t="str">
            <v>9</v>
          </cell>
          <cell r="L90" t="str">
            <v>new</v>
          </cell>
        </row>
        <row r="91">
          <cell r="C91" t="str">
            <v>IOTDMTN</v>
          </cell>
          <cell r="D91" t="b">
            <v>1</v>
          </cell>
          <cell r="E91" t="str">
            <v>Byte</v>
          </cell>
          <cell r="G91">
            <v>900</v>
          </cell>
          <cell r="H91" t="b">
            <v>1</v>
          </cell>
          <cell r="I91" t="str">
            <v>0,1</v>
          </cell>
          <cell r="J91" t="str">
            <v>IOT is not NULL and IOT=1</v>
          </cell>
          <cell r="K91" t="str">
            <v>9</v>
          </cell>
          <cell r="L91" t="str">
            <v>new</v>
          </cell>
        </row>
        <row r="92">
          <cell r="C92" t="str">
            <v>IOTDPRD</v>
          </cell>
          <cell r="D92" t="b">
            <v>1</v>
          </cell>
          <cell r="E92" t="str">
            <v>Byte</v>
          </cell>
          <cell r="G92">
            <v>910</v>
          </cell>
          <cell r="H92" t="b">
            <v>1</v>
          </cell>
          <cell r="I92" t="str">
            <v>0,1</v>
          </cell>
          <cell r="J92" t="str">
            <v>IOT is not NULL and IOT=1</v>
          </cell>
          <cell r="K92" t="str">
            <v>9</v>
          </cell>
          <cell r="L92" t="str">
            <v>new</v>
          </cell>
        </row>
        <row r="93">
          <cell r="C93" t="str">
            <v>IOTDOTH</v>
          </cell>
          <cell r="D93" t="b">
            <v>1</v>
          </cell>
          <cell r="E93" t="str">
            <v>Byte</v>
          </cell>
          <cell r="G93">
            <v>920</v>
          </cell>
          <cell r="H93" t="b">
            <v>1</v>
          </cell>
          <cell r="I93" t="str">
            <v>0,1</v>
          </cell>
          <cell r="J93" t="str">
            <v>IOT is not NULL and IOT=1</v>
          </cell>
          <cell r="K93" t="str">
            <v>9</v>
          </cell>
          <cell r="L93" t="str">
            <v>new</v>
          </cell>
        </row>
        <row r="94">
          <cell r="C94" t="str">
            <v>P3D1_OWN</v>
          </cell>
          <cell r="D94" t="b">
            <v>0</v>
          </cell>
          <cell r="E94" t="str">
            <v>Byte</v>
          </cell>
          <cell r="G94">
            <v>930</v>
          </cell>
          <cell r="H94" t="b">
            <v>1</v>
          </cell>
          <cell r="I94" t="str">
            <v>0,1</v>
          </cell>
          <cell r="J94" t="str">
            <v/>
          </cell>
          <cell r="K94" t="str">
            <v/>
          </cell>
          <cell r="L94">
            <v>2018</v>
          </cell>
        </row>
        <row r="95">
          <cell r="C95" t="str">
            <v>P3D1_OTH</v>
          </cell>
          <cell r="D95" t="b">
            <v>0</v>
          </cell>
          <cell r="E95" t="str">
            <v>Byte</v>
          </cell>
          <cell r="G95">
            <v>940</v>
          </cell>
          <cell r="H95" t="b">
            <v>1</v>
          </cell>
          <cell r="I95" t="str">
            <v>0,1</v>
          </cell>
          <cell r="J95" t="str">
            <v/>
          </cell>
          <cell r="K95" t="str">
            <v/>
          </cell>
          <cell r="L95">
            <v>2018</v>
          </cell>
        </row>
        <row r="96">
          <cell r="C96" t="str">
            <v>P3D_PPMS</v>
          </cell>
          <cell r="D96" t="b">
            <v>0</v>
          </cell>
          <cell r="E96" t="str">
            <v>Byte</v>
          </cell>
          <cell r="G96">
            <v>950</v>
          </cell>
          <cell r="H96" t="b">
            <v>1</v>
          </cell>
          <cell r="I96" t="str">
            <v>0,1</v>
          </cell>
          <cell r="J96" t="str">
            <v>(P3D1_OWN is not NULL and P3D1_OWN=1) or (P3D1_OTH is not NULL and P3D1_OTH=1)</v>
          </cell>
          <cell r="K96" t="str">
            <v>9</v>
          </cell>
          <cell r="L96">
            <v>2018</v>
          </cell>
        </row>
        <row r="97">
          <cell r="C97" t="str">
            <v>P3D_PPMI</v>
          </cell>
          <cell r="D97" t="b">
            <v>0</v>
          </cell>
          <cell r="E97" t="str">
            <v>Byte</v>
          </cell>
          <cell r="G97">
            <v>960</v>
          </cell>
          <cell r="H97" t="b">
            <v>1</v>
          </cell>
          <cell r="I97" t="str">
            <v>0,1</v>
          </cell>
          <cell r="J97" t="str">
            <v>(P3D1_OWN is not NULL and P3D1_OWN=1) or (P3D1_OTH is not NULL and P3D1_OTH=1)</v>
          </cell>
          <cell r="K97" t="str">
            <v>9</v>
          </cell>
          <cell r="L97">
            <v>2018</v>
          </cell>
        </row>
        <row r="98">
          <cell r="C98" t="str">
            <v>P3D_PGS</v>
          </cell>
          <cell r="D98" t="b">
            <v>0</v>
          </cell>
          <cell r="E98" t="str">
            <v>Byte</v>
          </cell>
          <cell r="G98">
            <v>970</v>
          </cell>
          <cell r="H98" t="b">
            <v>1</v>
          </cell>
          <cell r="I98" t="str">
            <v>0,1</v>
          </cell>
          <cell r="J98" t="str">
            <v>(P3D1_OWN is not NULL and P3D1_OWN=1) or (P3D1_OTH is not NULL and P3D1_OTH=1)</v>
          </cell>
          <cell r="K98" t="str">
            <v>9</v>
          </cell>
          <cell r="L98">
            <v>2018</v>
          </cell>
        </row>
        <row r="99">
          <cell r="C99" t="str">
            <v>P3D_PGPP</v>
          </cell>
          <cell r="D99" t="b">
            <v>0</v>
          </cell>
          <cell r="E99" t="str">
            <v>Byte</v>
          </cell>
          <cell r="G99">
            <v>980</v>
          </cell>
          <cell r="H99" t="b">
            <v>1</v>
          </cell>
          <cell r="I99" t="str">
            <v>0,1</v>
          </cell>
          <cell r="J99" t="str">
            <v>(P3D1_OWN is not NULL and P3D1_OWN=1) or (P3D1_OTH is not NULL and P3D1_OTH=1)</v>
          </cell>
          <cell r="K99" t="str">
            <v>9</v>
          </cell>
          <cell r="L99">
            <v>2018</v>
          </cell>
        </row>
        <row r="100">
          <cell r="C100" t="str">
            <v>RBTI</v>
          </cell>
          <cell r="D100" t="b">
            <v>0</v>
          </cell>
          <cell r="E100" t="str">
            <v>Byte</v>
          </cell>
          <cell r="G100">
            <v>990</v>
          </cell>
          <cell r="H100" t="b">
            <v>1</v>
          </cell>
          <cell r="I100" t="str">
            <v>0,1</v>
          </cell>
          <cell r="J100" t="str">
            <v/>
          </cell>
          <cell r="K100" t="str">
            <v/>
          </cell>
          <cell r="L100">
            <v>2018</v>
          </cell>
        </row>
        <row r="101">
          <cell r="C101" t="str">
            <v>RBTS</v>
          </cell>
          <cell r="D101" t="b">
            <v>0</v>
          </cell>
          <cell r="E101" t="str">
            <v>Byte</v>
          </cell>
          <cell r="G101">
            <v>1000</v>
          </cell>
          <cell r="H101" t="b">
            <v>1</v>
          </cell>
          <cell r="I101" t="str">
            <v>0,1</v>
          </cell>
          <cell r="J101" t="str">
            <v/>
          </cell>
          <cell r="K101" t="str">
            <v/>
          </cell>
          <cell r="L101">
            <v>2018</v>
          </cell>
        </row>
        <row r="102">
          <cell r="C102" t="str">
            <v>RBTS_SSI</v>
          </cell>
          <cell r="D102" t="b">
            <v>0</v>
          </cell>
          <cell r="E102" t="str">
            <v>Byte</v>
          </cell>
          <cell r="G102">
            <v>1010</v>
          </cell>
          <cell r="H102" t="b">
            <v>1</v>
          </cell>
          <cell r="I102" t="str">
            <v>0,1</v>
          </cell>
          <cell r="J102" t="str">
            <v>RBTS is not NULL and RBTS=1</v>
          </cell>
          <cell r="K102" t="str">
            <v>9</v>
          </cell>
          <cell r="L102">
            <v>2018</v>
          </cell>
        </row>
        <row r="103">
          <cell r="C103" t="str">
            <v>RBTS_TPG</v>
          </cell>
          <cell r="D103" t="b">
            <v>0</v>
          </cell>
          <cell r="E103" t="str">
            <v>Byte</v>
          </cell>
          <cell r="G103">
            <v>1020</v>
          </cell>
          <cell r="H103" t="b">
            <v>1</v>
          </cell>
          <cell r="I103" t="str">
            <v>0,1</v>
          </cell>
          <cell r="J103" t="str">
            <v>RBTS is not NULL and RBTS=1</v>
          </cell>
          <cell r="K103" t="str">
            <v>9</v>
          </cell>
          <cell r="L103">
            <v>2018</v>
          </cell>
        </row>
        <row r="104">
          <cell r="C104" t="str">
            <v>RBTS_CWD</v>
          </cell>
          <cell r="D104" t="b">
            <v>0</v>
          </cell>
          <cell r="E104" t="str">
            <v>Byte</v>
          </cell>
          <cell r="G104">
            <v>1030</v>
          </cell>
          <cell r="H104" t="b">
            <v>1</v>
          </cell>
          <cell r="I104" t="str">
            <v>0,1</v>
          </cell>
          <cell r="J104" t="str">
            <v>RBTS is not NULL and RBTS=1</v>
          </cell>
          <cell r="K104" t="str">
            <v>9</v>
          </cell>
          <cell r="L104">
            <v>2018</v>
          </cell>
        </row>
        <row r="105">
          <cell r="C105" t="str">
            <v>RBTS_WMS</v>
          </cell>
          <cell r="D105" t="b">
            <v>0</v>
          </cell>
          <cell r="E105" t="str">
            <v>Byte</v>
          </cell>
          <cell r="G105">
            <v>1040</v>
          </cell>
          <cell r="H105" t="b">
            <v>1</v>
          </cell>
          <cell r="I105" t="str">
            <v>0,1</v>
          </cell>
          <cell r="J105" t="str">
            <v>RBTS is not NULL and RBTS=1</v>
          </cell>
          <cell r="K105" t="str">
            <v>9</v>
          </cell>
          <cell r="L105">
            <v>2018</v>
          </cell>
        </row>
        <row r="106">
          <cell r="C106" t="str">
            <v>RBTS_AW</v>
          </cell>
          <cell r="D106" t="b">
            <v>0</v>
          </cell>
          <cell r="E106" t="str">
            <v>Byte</v>
          </cell>
          <cell r="G106">
            <v>1050</v>
          </cell>
          <cell r="H106" t="b">
            <v>1</v>
          </cell>
          <cell r="I106" t="str">
            <v>0,1</v>
          </cell>
          <cell r="J106" t="str">
            <v>RBTS is not NULL and RBTS=1</v>
          </cell>
          <cell r="K106" t="str">
            <v>9</v>
          </cell>
          <cell r="L106">
            <v>2018</v>
          </cell>
        </row>
        <row r="107">
          <cell r="C107" t="str">
            <v>RBTS_SC</v>
          </cell>
          <cell r="D107" t="b">
            <v>0</v>
          </cell>
          <cell r="E107" t="str">
            <v>Byte</v>
          </cell>
          <cell r="G107">
            <v>1060</v>
          </cell>
          <cell r="H107" t="b">
            <v>1</v>
          </cell>
          <cell r="I107" t="str">
            <v>0,1</v>
          </cell>
          <cell r="J107" t="str">
            <v>RBTS is not NULL and RBTS=1</v>
          </cell>
          <cell r="K107" t="str">
            <v>9</v>
          </cell>
          <cell r="L107">
            <v>2018</v>
          </cell>
        </row>
        <row r="108">
          <cell r="C108" t="str">
            <v>RBTS_CDR</v>
          </cell>
          <cell r="D108" t="b">
            <v>0</v>
          </cell>
          <cell r="E108" t="str">
            <v>Byte</v>
          </cell>
          <cell r="G108">
            <v>1070</v>
          </cell>
          <cell r="H108" t="b">
            <v>1</v>
          </cell>
          <cell r="I108" t="str">
            <v>0,1</v>
          </cell>
          <cell r="J108" t="str">
            <v>RBTS is not NULL and RBTS=1</v>
          </cell>
          <cell r="K108" t="str">
            <v>9</v>
          </cell>
          <cell r="L108">
            <v>2018</v>
          </cell>
        </row>
      </sheetData>
      <sheetData sheetId="2">
        <row r="2">
          <cell r="A2" t="str">
            <v>(AWS_COWN is not NULL and AWS_COWN=1) and (AWS_CMP is not NULL and AWS_CMP=1)</v>
          </cell>
          <cell r="B2" t="str">
            <v>AWS_COWN=1 and AWS_CMP=1</v>
          </cell>
          <cell r="C2" t="str">
            <v>(AWS_COWN=Blank or AWS_COWN&lt;&gt;1) or (AWS_CMP=Blank or AWS_CMP&lt;&gt;1)</v>
          </cell>
        </row>
        <row r="3">
          <cell r="A3" t="str">
            <v>(AWS_COWN is not NULL and AWS_COWN=1) or (AWS_CMP is not NULL and AWS_CMP=1)</v>
          </cell>
          <cell r="B3" t="str">
            <v>AWS_COWN=1 or AWS_CMP=1</v>
          </cell>
          <cell r="C3" t="str">
            <v>(AWS_COWN=Blank or AWS_COWN&lt;&gt;1) and (AWS_CMP=Blank or AWS_CMP&lt;&gt;1)</v>
          </cell>
        </row>
        <row r="4">
          <cell r="A4" t="str">
            <v>(BDASDS is not NULL and BDASDS=1) or (BDALOC is not NULL and BDALOC=1) or (BDASM is not NULL and BDASM=1) or (BDAOS is not NULL and BDAOS=1)</v>
          </cell>
          <cell r="B4" t="str">
            <v>BDASDS=1 or BDALOC=1 or BDASM=1 or BDAOS=1</v>
          </cell>
          <cell r="C4" t="str">
            <v>(BDASDS=Blank or BDASDS&lt;&gt;1) and (BDALOC=Blank or BDALOC&lt;&gt;1) and (BDASM=Blank or BDASM&lt;&gt;1) and (BDAOS=Blank or BDAOS&lt;&gt;1)</v>
          </cell>
        </row>
        <row r="5">
          <cell r="A5" t="str">
            <v>(BDASDS is not NULL and BDASDS=1) or (BDALOC is not NULL and BDALOC=1) or (BDASM is not NULL and BDASM=1) or (BDAOS is not NULL and BDAOS=1) or (BDAEXT is not NULL or BDAEXT=1)</v>
          </cell>
          <cell r="B5" t="str">
            <v>BDASDS=1 or BDALOC=1 or BDASM=1 or BDAOS=1 or BDAEXT=1</v>
          </cell>
          <cell r="C5" t="str">
            <v>(BDASDS=Blank or BDASDS&lt;&gt;1) and (BDALOC=Blank or BDALOC&lt;&gt;1) and (BDASM=Blank or BDASM&lt;&gt;1) and (BDAOS=Blank or BDAOS&lt;&gt;1) and (BDAEXT=Blank or BDAEXT&lt;&gt;1)</v>
          </cell>
        </row>
        <row r="6">
          <cell r="A6" t="str">
            <v>(BDASDS is NULL or BDASDS=0) and (BDALOC is NULL or BDALOC=0) and (BDASM is NULL or BDASM=0) and (BDAOS is NULL or BDAOS=0) and (BDAEXT is NULL or BDAEXT=0)</v>
          </cell>
          <cell r="B6" t="str">
            <v>(BDASDS=Blank or BDASDS=0) and (BDALOC=Blank or BDALOC=0) and (BDASM=Blank or BDASM=0) and (BDAOS=Blank or BDAOS=0) and (BDAEXT=Blank or BDAEXT=0)</v>
          </cell>
          <cell r="C6" t="str">
            <v>BDASDS=1 or BDALOC=1 or BDASM=1 or BDAOS=1 or BDAEXT=1</v>
          </cell>
        </row>
        <row r="7">
          <cell r="A7" t="str">
            <v>BDAEC is not NULL and BDAEC=1</v>
          </cell>
          <cell r="B7" t="str">
            <v>BDAEC=1</v>
          </cell>
          <cell r="C7" t="str">
            <v>BDAEC=Blank or BDAEC&lt;&gt;1</v>
          </cell>
        </row>
        <row r="8">
          <cell r="A8" t="str">
            <v>(P3D1_OWN is not NULL and P3D1_OWN=1) or (P3D1_OTH is not NULL and P3D1_OTH=1)</v>
          </cell>
          <cell r="B8" t="str">
            <v>P3D1_OWN=1 or P3D1_OTH=1</v>
          </cell>
          <cell r="C8" t="str">
            <v>(P3D1_OWN=Blank or P3D1_OWN&lt;&gt;1) and (P3D1_OTH=Blank or P3D1_OTH&lt;&gt;1)</v>
          </cell>
        </row>
        <row r="9">
          <cell r="A9" t="str">
            <v>AWS_CMP is not NULL and AWS_CMP=1</v>
          </cell>
          <cell r="B9" t="str">
            <v>AWS_CMP=1</v>
          </cell>
          <cell r="C9" t="str">
            <v>AWS_CMP=Blank or AWS_CMP&lt;&gt;1</v>
          </cell>
        </row>
        <row r="10">
          <cell r="A10" t="str">
            <v>AWS_CMPCNT is not NULL and (AWS_CMPCNT=2 or AWS_CMPCNT=3)</v>
          </cell>
          <cell r="B10" t="str">
            <v>AWS_CMPCNT=2 or AWS_CMPCNT=3</v>
          </cell>
          <cell r="C10" t="str">
            <v>AWS_CMPCNT=Blank or (AWS_CMPCNT&lt;&gt;2 and AWS_CMPCNT&lt;&gt;3)</v>
          </cell>
        </row>
        <row r="11">
          <cell r="A11" t="str">
            <v>AXSELL is not NULL and AXSELL=1</v>
          </cell>
          <cell r="B11" t="str">
            <v>AXSELL=1</v>
          </cell>
          <cell r="C11" t="str">
            <v>AXSELL=Blank or AXSELL&lt;&gt;1</v>
          </cell>
        </row>
        <row r="12">
          <cell r="A12" t="str">
            <v>CC is not NULL and CC=1</v>
          </cell>
          <cell r="B12" t="str">
            <v>CC=1</v>
          </cell>
          <cell r="C12" t="str">
            <v>CC=Blank or CC&lt;&gt;1</v>
          </cell>
        </row>
        <row r="13">
          <cell r="A13" t="str">
            <v>EMPIUSE is not NULL and EMPIUSE &gt; 0</v>
          </cell>
          <cell r="B13" t="str">
            <v>EMPIUSE &gt; 0</v>
          </cell>
          <cell r="C13" t="str">
            <v>EMPIUSE = Blank or EMPIUSE = 0</v>
          </cell>
        </row>
        <row r="14">
          <cell r="A14" t="str">
            <v>FIXBB is not NULL and FIXBB=1</v>
          </cell>
          <cell r="B14" t="str">
            <v>FIXBB=1</v>
          </cell>
          <cell r="C14" t="str">
            <v>FIXBB=Blank or FIXBB&lt;&gt;1</v>
          </cell>
        </row>
        <row r="15">
          <cell r="A15" t="str">
            <v>INV4S_AP is not NULL and INV4S_AP=1</v>
          </cell>
          <cell r="B15" t="str">
            <v>INV4S_AP=1</v>
          </cell>
          <cell r="C15" t="str">
            <v>INV4S_AP=Blank or INV4S_AP&lt;&gt;1</v>
          </cell>
        </row>
        <row r="16">
          <cell r="A16" t="str">
            <v>IOT is not NULL and IOT=1</v>
          </cell>
          <cell r="B16" t="str">
            <v>IOT=1</v>
          </cell>
          <cell r="C16" t="str">
            <v>IOT=Blank or IOT&lt;&gt;1</v>
          </cell>
        </row>
        <row r="17">
          <cell r="A17" t="str">
            <v>ITSPRCR2 is not NULL and ITSPRCR2=1</v>
          </cell>
          <cell r="B17" t="str">
            <v>ITSPRCR2=1</v>
          </cell>
          <cell r="C17" t="str">
            <v>ITSPRCR2=Blank or ITSPRCR2&lt;&gt;1</v>
          </cell>
        </row>
        <row r="18">
          <cell r="A18" t="str">
            <v>ITSPVAC2 is not NULL and ITSPVAC2=1</v>
          </cell>
          <cell r="B18" t="str">
            <v>ITSPVAC2=1</v>
          </cell>
          <cell r="C18" t="str">
            <v>ITSPVAC2=Blank or ITSPVAC2&lt;&gt;1</v>
          </cell>
        </row>
        <row r="19">
          <cell r="A19" t="str">
            <v>PMD is not NULL and PMD=1</v>
          </cell>
          <cell r="B19" t="str">
            <v>PMD=1</v>
          </cell>
          <cell r="C19" t="str">
            <v>PMD=Blank or PMD&lt;&gt;1</v>
          </cell>
        </row>
        <row r="20">
          <cell r="A20" t="str">
            <v>RBTS is not NULL and RBTS=1</v>
          </cell>
          <cell r="B20" t="str">
            <v>RBTS=1</v>
          </cell>
          <cell r="C20" t="str">
            <v>RBTS=Blank or RBTS&lt;&gt;1</v>
          </cell>
        </row>
        <row r="21">
          <cell r="A21" t="str">
            <v>WEB is not NULL and WEB=1</v>
          </cell>
          <cell r="B21" t="str">
            <v>WEB=1</v>
          </cell>
          <cell r="C21" t="str">
            <v>WEB=Blank or WEB&lt;&gt;1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2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5"/>
  <sheetViews>
    <sheetView showGridLines="0" tabSelected="1" zoomScaleNormal="100" workbookViewId="0">
      <selection activeCell="C6" sqref="C6"/>
    </sheetView>
  </sheetViews>
  <sheetFormatPr defaultColWidth="8.88671875" defaultRowHeight="14.4"/>
  <cols>
    <col min="1" max="1" width="2.109375" customWidth="1"/>
    <col min="2" max="2" width="6.5546875" customWidth="1"/>
    <col min="3" max="3" width="131.88671875" customWidth="1"/>
  </cols>
  <sheetData>
    <row r="3" spans="1:6" ht="17.399999999999999">
      <c r="C3" s="52"/>
    </row>
    <row r="4" spans="1:6" ht="48.9" customHeight="1">
      <c r="B4" s="53" t="s">
        <v>0</v>
      </c>
      <c r="C4" s="54"/>
      <c r="D4" s="55"/>
      <c r="E4" s="55"/>
      <c r="F4" s="55"/>
    </row>
    <row r="5" spans="1:6">
      <c r="A5" s="56"/>
      <c r="B5">
        <v>1</v>
      </c>
      <c r="C5" s="92" t="s">
        <v>254</v>
      </c>
    </row>
    <row r="6" spans="1:6">
      <c r="B6">
        <v>2</v>
      </c>
      <c r="C6" s="93" t="s">
        <v>229</v>
      </c>
    </row>
    <row r="7" spans="1:6">
      <c r="B7">
        <v>3</v>
      </c>
      <c r="C7" s="92" t="s">
        <v>231</v>
      </c>
    </row>
    <row r="8" spans="1:6">
      <c r="B8">
        <v>4</v>
      </c>
      <c r="C8" s="93" t="s">
        <v>227</v>
      </c>
    </row>
    <row r="9" spans="1:6">
      <c r="B9">
        <v>5</v>
      </c>
      <c r="C9" s="94" t="s">
        <v>233</v>
      </c>
    </row>
    <row r="10" spans="1:6">
      <c r="B10">
        <v>6</v>
      </c>
      <c r="C10" s="93" t="s">
        <v>234</v>
      </c>
    </row>
    <row r="11" spans="1:6">
      <c r="B11">
        <v>7</v>
      </c>
      <c r="C11" s="93" t="s">
        <v>250</v>
      </c>
    </row>
    <row r="12" spans="1:6">
      <c r="B12">
        <v>8</v>
      </c>
      <c r="C12" s="93" t="s">
        <v>236</v>
      </c>
    </row>
    <row r="13" spans="1:6">
      <c r="B13">
        <v>9</v>
      </c>
      <c r="C13" s="93" t="s">
        <v>238</v>
      </c>
    </row>
    <row r="14" spans="1:6">
      <c r="B14">
        <v>10</v>
      </c>
      <c r="C14" s="93" t="s">
        <v>240</v>
      </c>
    </row>
    <row r="15" spans="1:6">
      <c r="B15">
        <v>11</v>
      </c>
      <c r="C15" s="92" t="s">
        <v>223</v>
      </c>
    </row>
    <row r="16" spans="1:6">
      <c r="B16">
        <v>12</v>
      </c>
      <c r="C16" s="92" t="s">
        <v>224</v>
      </c>
    </row>
    <row r="17" spans="2:3">
      <c r="B17">
        <v>13</v>
      </c>
      <c r="C17" s="93" t="s">
        <v>225</v>
      </c>
    </row>
    <row r="18" spans="2:3">
      <c r="B18">
        <v>14</v>
      </c>
      <c r="C18" s="92" t="s">
        <v>228</v>
      </c>
    </row>
    <row r="19" spans="2:3">
      <c r="B19" t="s">
        <v>1</v>
      </c>
      <c r="C19" s="92" t="s">
        <v>241</v>
      </c>
    </row>
    <row r="20" spans="2:3">
      <c r="B20" t="s">
        <v>2</v>
      </c>
      <c r="C20" s="92" t="s">
        <v>242</v>
      </c>
    </row>
    <row r="21" spans="2:3">
      <c r="B21" t="s">
        <v>3</v>
      </c>
      <c r="C21" s="92" t="s">
        <v>243</v>
      </c>
    </row>
    <row r="22" spans="2:3">
      <c r="B22" t="s">
        <v>4</v>
      </c>
      <c r="C22" s="165" t="s">
        <v>244</v>
      </c>
    </row>
    <row r="23" spans="2:3">
      <c r="B23" t="s">
        <v>5</v>
      </c>
      <c r="C23" s="92" t="s">
        <v>6</v>
      </c>
    </row>
    <row r="24" spans="2:3">
      <c r="B24" t="s">
        <v>7</v>
      </c>
      <c r="C24" s="92" t="s">
        <v>8</v>
      </c>
    </row>
    <row r="25" spans="2:3">
      <c r="B25" t="s">
        <v>221</v>
      </c>
      <c r="C25" s="92" t="s">
        <v>245</v>
      </c>
    </row>
  </sheetData>
  <hyperlinks>
    <hyperlink ref="C5" location="'1'!A1" display="POPOLAZIONE RESIDENTE nelle MARCHE E in ITALIA. ANNI 1861-2024. Valori assoluti e indici base 1861=100 (a)"/>
    <hyperlink ref="C6" location="'2'!A1" display="TASSO DI CRESCITA Naturale, Migratorio e totale della popolazione nelle MARCHE (sinistra) e confronto con l’Italia (destra). ANNI 1925-2024 E MEDIA 2020-2024. Valori per 1.000 (a)"/>
    <hyperlink ref="C7" location="'3'!A1" display="INDICE DI VECCHIAIA NELLE MARCHE E IN ITALIA. ANNI 1881-2024. Valori percentuali (a)"/>
    <hyperlink ref="C8" location="'4'!A1" display="SPERANZA DI VITA ALLA NASCITA PER REGIONE. ANNI 1974 e 2025 (a). Valori in anni"/>
    <hyperlink ref="C9" location="'5'!A1" display="ANDAMENTO DEL PIL (SINISTRA) NELLE MARCHE E IN ITALIA, E LIVELLI DEL PIL PROCAPITE RISPETTO ALL’ITALIA NELLE REGIONI (DESTRA). ANNI 1980-2024. Numeri indice 1980=100 e italia=100, su dati in volume (a)"/>
    <hyperlink ref="C10" location="'6'!A1" display="POPOLAZIONE CON ALMENO 6 ANNI PER LIVELLO DI ISTRUZIONE nelle MARCHE E in ITALIA. ANNI 1951 E 2024. Valori percentuali (a)"/>
    <hyperlink ref="C11" location="'7'!A1" display="TASSO DI OCCUPAZIONE (15-64 ANNI) PER GENERE NELLE MARCHE E ITALIA. Anni 1977 e 2025. Valori percentuali (a) "/>
    <hyperlink ref="C12" location="'8'!A1" display="POPOLAZIONE ATTIVA IN CONDIZIONE PROFESSIONALE NELLE MARCHE E IN ITALIA. Anni 1861-2024 Valori percentuali (a)"/>
    <hyperlink ref="C13" location="'9'!A1" display="AZIENDE AGRICOLE. (sinistra) e unità locali delle imprese (destra) NELLE MARCHE E ITALIA. Anni 1961-2020 e 1951-2023. Valori per 1.000 abitanti (a) "/>
    <hyperlink ref="C14" location="'10'!A1" display="ADETTI PER MACRO-SETTORE NELLE MARCHE E IN ITALIA. ANNO 2023. Composizione percentuale"/>
    <hyperlink ref="C15" location="'11'!A1" display="FIGURA 11. INDICE COMPOSITO DI FRAGILITA’ NEI COMUNI DELLE MARCHE (SINISTRA) (DECILI 2018) E COMUNI E POPOLAZIONE PER LIVELLO DI FRAGILITA’. MARCHE E ITALIA (DESTRA) (VALORI PERCENTUALI). ANNO 2022  Valori percentuali"/>
    <hyperlink ref="C16" location="'12'!A1" display="POPOLAZIONE TOTALE (SINISTRA) E ULTRA 65ENNE (DESTRA) AD ANCONA E NEGLI ALTRI COMUNI DELLE MARCHE. ANNI 1861 – 2024. Numeri indice 1861=100 e valori per 100 abitanti (a)"/>
    <hyperlink ref="C17" location="'13'!A1" display="POPOLAZIONE DIPLOMATA E LAUREATA AD ANCONA E NEGLI ALTRI COMUNI DELLE MARCHE. ANNI 1951, 1991, 2024 Valori per 100 residenti di 6 anni e più (a)"/>
    <hyperlink ref="C18" location="'14'!A1" display="OCCUPATI SULLA POPOLAZIONE IN ETA’ DI LAVORO, PER GENERE (SINISTRA) E PER SETTORE DI ATTIVITA’ (DESTRA) AD ANCONA E NEGLI ALTRI COMUNI DELLE MARCHE ANNI 1951 E 2024. Valori percentuali (a)"/>
    <hyperlink ref="C19" location="App_1!A1" display="POPOLAZIONE PER GRANDI CLASSI DI ETA'. VENETO. ANNI 1881-2024. Valori assoluti "/>
    <hyperlink ref="C20" location="App_2!A1" display="PIRAMIDI PER ETA' E PER GENERE. VENETO. ANNI 1881, 1951 E 2024. Valori percentuali"/>
    <hyperlink ref="C21" location="App_3!A1" display="SPERANZA DI VITA ALLA NASCITA. VENETO. ANNI 1974-2025. Valori assoluti "/>
    <hyperlink ref="C23" location="App_5!A1" display="POPOLAZIONE RESIDENTE IN ETA' DI 6 ANNI E OLTRE PER GRADO DI ISTRUZIONE. VENETO. Censimenti dal 1951 a 2011, 2021, 2024"/>
    <hyperlink ref="C24" location="App_6!A1" display="AZIENDE E RELATIVE SUPERFICI PER UBICAZIONE DEL CENTRO AZIENDALE IN VENETO (Universo Italia). Censimenti Agricoltura 1961-2020"/>
    <hyperlink ref="C22" location="App_4!A1" display=" NUMERO MEDIO DI FIGLI PER DONNA (TFT) E ETA' MEDIA AL PARTO. VENETO. ANNI 1952-2025. Valori assoluti "/>
    <hyperlink ref="C25" location="App_7!A1" display="TASSO DI OCCUPAZIONE 15-64 ANNI. VENETO. ANNI 1977-2025. Percentuali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V44"/>
  <sheetViews>
    <sheetView zoomScaleNormal="100" workbookViewId="0">
      <selection activeCell="H3" sqref="H3"/>
    </sheetView>
  </sheetViews>
  <sheetFormatPr defaultRowHeight="14.4"/>
  <cols>
    <col min="1" max="1" width="3.44140625" style="8" customWidth="1"/>
    <col min="2" max="2" width="6.44140625" style="20" customWidth="1"/>
    <col min="3" max="6" width="9.5546875" style="20" customWidth="1"/>
  </cols>
  <sheetData>
    <row r="1" spans="2:8">
      <c r="B1" s="29"/>
      <c r="C1" s="29"/>
      <c r="D1" s="29"/>
    </row>
    <row r="2" spans="2:8" ht="36">
      <c r="B2" s="30"/>
      <c r="C2" s="21" t="s">
        <v>196</v>
      </c>
      <c r="D2" s="21" t="s">
        <v>10</v>
      </c>
      <c r="E2" s="21" t="s">
        <v>182</v>
      </c>
      <c r="F2" s="21" t="s">
        <v>183</v>
      </c>
      <c r="H2" s="57" t="s">
        <v>253</v>
      </c>
    </row>
    <row r="3" spans="2:8">
      <c r="B3" s="31">
        <v>1871</v>
      </c>
      <c r="C3" s="20">
        <v>2.1960000000000002</v>
      </c>
      <c r="D3" s="33">
        <v>28151</v>
      </c>
      <c r="E3" s="34">
        <f>C3/C$3*100</f>
        <v>100</v>
      </c>
      <c r="F3" s="34">
        <f>D3/D$3*100</f>
        <v>100</v>
      </c>
    </row>
    <row r="4" spans="2:8">
      <c r="B4" s="31">
        <v>1881</v>
      </c>
      <c r="C4" s="20">
        <v>2.3460000000000001</v>
      </c>
      <c r="D4" s="33">
        <v>29791</v>
      </c>
      <c r="E4" s="34">
        <f>C4/C$3*100</f>
        <v>106.83060109289617</v>
      </c>
      <c r="F4" s="34">
        <f>D4/D$3*100</f>
        <v>105.82572555149017</v>
      </c>
    </row>
    <row r="5" spans="2:8">
      <c r="B5" s="31"/>
      <c r="D5" s="35"/>
      <c r="E5" s="34"/>
      <c r="F5" s="34"/>
    </row>
    <row r="6" spans="2:8">
      <c r="B6" s="31">
        <v>1901</v>
      </c>
      <c r="C6" s="20">
        <v>2.58</v>
      </c>
      <c r="D6" s="33">
        <v>33778</v>
      </c>
      <c r="E6" s="34">
        <f t="shared" ref="E6:F10" si="0">C6/C$3*100</f>
        <v>117.4863387978142</v>
      </c>
      <c r="F6" s="34">
        <f t="shared" si="0"/>
        <v>119.98863273063122</v>
      </c>
    </row>
    <row r="7" spans="2:8">
      <c r="B7" s="31">
        <v>1911</v>
      </c>
      <c r="C7" s="20">
        <v>3.0089999999999999</v>
      </c>
      <c r="D7" s="33">
        <v>36921</v>
      </c>
      <c r="E7" s="34">
        <f t="shared" si="0"/>
        <v>137.02185792349727</v>
      </c>
      <c r="F7" s="34">
        <f t="shared" si="0"/>
        <v>131.15342261376151</v>
      </c>
    </row>
    <row r="8" spans="2:8">
      <c r="B8" s="31">
        <v>1921</v>
      </c>
      <c r="C8" s="20">
        <v>3.319</v>
      </c>
      <c r="D8" s="33">
        <v>37856</v>
      </c>
      <c r="E8" s="34">
        <f t="shared" si="0"/>
        <v>151.13843351548269</v>
      </c>
      <c r="F8" s="34">
        <f t="shared" si="0"/>
        <v>134.47479663244647</v>
      </c>
    </row>
    <row r="9" spans="2:8">
      <c r="B9" s="37">
        <v>1931</v>
      </c>
      <c r="C9" s="20">
        <v>3.4870000000000001</v>
      </c>
      <c r="D9" s="33">
        <v>41043</v>
      </c>
      <c r="E9" s="34">
        <f t="shared" si="0"/>
        <v>158.78870673952642</v>
      </c>
      <c r="F9" s="34">
        <f t="shared" si="0"/>
        <v>145.79588646939717</v>
      </c>
    </row>
    <row r="10" spans="2:8">
      <c r="B10" s="37">
        <v>1936</v>
      </c>
      <c r="C10" s="20">
        <v>3.5659999999999998</v>
      </c>
      <c r="D10" s="33">
        <v>42399</v>
      </c>
      <c r="E10" s="34">
        <f t="shared" si="0"/>
        <v>162.3861566484517</v>
      </c>
      <c r="F10" s="34">
        <f t="shared" si="0"/>
        <v>150.61276686440979</v>
      </c>
    </row>
    <row r="11" spans="2:8">
      <c r="B11" s="31"/>
      <c r="D11" s="35"/>
      <c r="E11" s="34"/>
      <c r="F11" s="34"/>
    </row>
    <row r="12" spans="2:8">
      <c r="B12" s="37">
        <v>1951</v>
      </c>
      <c r="C12" s="20">
        <v>3.9180000000000001</v>
      </c>
      <c r="D12" s="33">
        <v>47516</v>
      </c>
      <c r="E12" s="34">
        <f t="shared" ref="E12:E20" si="1">C12/C$3*100</f>
        <v>178.41530054644807</v>
      </c>
      <c r="F12" s="34">
        <f t="shared" ref="F12:F20" si="2">D12/D$3*100</f>
        <v>168.7897410393947</v>
      </c>
    </row>
    <row r="13" spans="2:8">
      <c r="B13" s="37">
        <v>1961</v>
      </c>
      <c r="C13" s="20">
        <v>3.847</v>
      </c>
      <c r="D13" s="33">
        <v>50624</v>
      </c>
      <c r="E13" s="34">
        <f t="shared" si="1"/>
        <v>175.18214936247722</v>
      </c>
      <c r="F13" s="34">
        <f t="shared" si="2"/>
        <v>179.83020141380413</v>
      </c>
    </row>
    <row r="14" spans="2:8">
      <c r="B14" s="37">
        <v>1971</v>
      </c>
      <c r="C14" s="20">
        <v>4.1230000000000002</v>
      </c>
      <c r="D14" s="33">
        <v>54137</v>
      </c>
      <c r="E14" s="34">
        <f t="shared" si="1"/>
        <v>187.75045537340617</v>
      </c>
      <c r="F14" s="34">
        <f t="shared" si="2"/>
        <v>192.30933181769743</v>
      </c>
    </row>
    <row r="15" spans="2:8">
      <c r="B15" s="37">
        <v>1981</v>
      </c>
      <c r="C15" s="20">
        <v>4.3449999999999998</v>
      </c>
      <c r="D15" s="33">
        <v>56557</v>
      </c>
      <c r="E15" s="34">
        <f t="shared" si="1"/>
        <v>197.85974499089249</v>
      </c>
      <c r="F15" s="34">
        <f t="shared" si="2"/>
        <v>200.90582927782319</v>
      </c>
    </row>
    <row r="16" spans="2:8">
      <c r="B16" s="37">
        <v>1991</v>
      </c>
      <c r="C16" s="20">
        <v>4.3810000000000002</v>
      </c>
      <c r="D16" s="33">
        <v>56778.031000000003</v>
      </c>
      <c r="E16" s="34">
        <f t="shared" si="1"/>
        <v>199.49908925318761</v>
      </c>
      <c r="F16" s="34">
        <f t="shared" si="2"/>
        <v>201.69099143902525</v>
      </c>
      <c r="H16" s="17" t="s">
        <v>11</v>
      </c>
    </row>
    <row r="17" spans="2:22">
      <c r="B17" s="37">
        <v>2001</v>
      </c>
      <c r="C17" s="20">
        <v>4.5279999999999996</v>
      </c>
      <c r="D17" s="33">
        <v>56996</v>
      </c>
      <c r="E17" s="34">
        <f t="shared" si="1"/>
        <v>206.19307832422584</v>
      </c>
      <c r="F17" s="34">
        <f t="shared" si="2"/>
        <v>202.4652765443501</v>
      </c>
      <c r="H17" s="17" t="s">
        <v>184</v>
      </c>
    </row>
    <row r="18" spans="2:22">
      <c r="B18" s="37">
        <v>2011</v>
      </c>
      <c r="C18" s="20">
        <v>4.8570000000000002</v>
      </c>
      <c r="D18" s="33">
        <v>59433.743999999999</v>
      </c>
      <c r="E18" s="34">
        <f t="shared" si="1"/>
        <v>221.17486338797812</v>
      </c>
      <c r="F18" s="34">
        <f t="shared" si="2"/>
        <v>211.12480551312564</v>
      </c>
    </row>
    <row r="19" spans="2:22">
      <c r="B19" s="37">
        <v>2021</v>
      </c>
      <c r="C19" s="20">
        <v>4.8479999999999999</v>
      </c>
      <c r="D19" s="33">
        <v>59030</v>
      </c>
      <c r="E19" s="34">
        <f t="shared" si="1"/>
        <v>220.76502732240436</v>
      </c>
      <c r="F19" s="34">
        <f t="shared" si="2"/>
        <v>209.69059713686903</v>
      </c>
    </row>
    <row r="20" spans="2:22">
      <c r="B20" s="37">
        <v>2024</v>
      </c>
      <c r="C20" s="20">
        <v>4.8529999999999998</v>
      </c>
      <c r="D20" s="33">
        <v>58943</v>
      </c>
      <c r="E20" s="34">
        <f t="shared" si="1"/>
        <v>220.9927140255009</v>
      </c>
      <c r="F20" s="34">
        <f t="shared" si="2"/>
        <v>209.38154950090583</v>
      </c>
    </row>
    <row r="22" spans="2:22">
      <c r="Q22" s="133"/>
      <c r="R22" s="133"/>
      <c r="S22" s="133"/>
      <c r="T22" s="133"/>
      <c r="U22" s="133"/>
      <c r="V22" s="133"/>
    </row>
    <row r="23" spans="2:22">
      <c r="Q23" s="133"/>
      <c r="R23" s="133"/>
      <c r="S23" s="133"/>
      <c r="T23" s="133"/>
      <c r="U23" s="133"/>
      <c r="V23" s="133"/>
    </row>
    <row r="27" spans="2:22">
      <c r="C27" s="32">
        <v>2196</v>
      </c>
      <c r="D27" s="20">
        <v>2.1960000000000002</v>
      </c>
    </row>
    <row r="28" spans="2:22">
      <c r="C28" s="32">
        <v>2346</v>
      </c>
      <c r="D28" s="20">
        <v>2.3460000000000001</v>
      </c>
    </row>
    <row r="29" spans="2:22">
      <c r="C29" s="35"/>
    </row>
    <row r="30" spans="2:22">
      <c r="C30" s="36">
        <v>2580</v>
      </c>
      <c r="D30" s="20">
        <v>2.58</v>
      </c>
    </row>
    <row r="31" spans="2:22">
      <c r="C31" s="36">
        <v>3009</v>
      </c>
      <c r="D31" s="20">
        <v>3.0089999999999999</v>
      </c>
    </row>
    <row r="32" spans="2:22">
      <c r="C32" s="36">
        <v>3319</v>
      </c>
      <c r="D32" s="20">
        <v>3.319</v>
      </c>
    </row>
    <row r="33" spans="3:4">
      <c r="C33" s="36">
        <v>3487</v>
      </c>
      <c r="D33" s="20">
        <v>3.4870000000000001</v>
      </c>
    </row>
    <row r="34" spans="3:4">
      <c r="C34" s="36">
        <v>3566</v>
      </c>
      <c r="D34" s="20">
        <v>3.5659999999999998</v>
      </c>
    </row>
    <row r="35" spans="3:4">
      <c r="C35" s="38"/>
    </row>
    <row r="36" spans="3:4">
      <c r="C36" s="36">
        <v>3918</v>
      </c>
      <c r="D36" s="20">
        <v>3.9180000000000001</v>
      </c>
    </row>
    <row r="37" spans="3:4">
      <c r="C37" s="36">
        <v>3847</v>
      </c>
      <c r="D37" s="20">
        <v>3.847</v>
      </c>
    </row>
    <row r="38" spans="3:4">
      <c r="C38" s="36">
        <v>4123</v>
      </c>
      <c r="D38" s="20">
        <v>4.1230000000000002</v>
      </c>
    </row>
    <row r="39" spans="3:4">
      <c r="C39" s="36">
        <v>4345</v>
      </c>
      <c r="D39" s="20">
        <v>4.3449999999999998</v>
      </c>
    </row>
    <row r="40" spans="3:4">
      <c r="C40" s="36">
        <v>4381</v>
      </c>
      <c r="D40" s="20">
        <v>4.3810000000000002</v>
      </c>
    </row>
    <row r="41" spans="3:4">
      <c r="C41" s="36">
        <v>4528</v>
      </c>
      <c r="D41" s="20">
        <v>4.5279999999999996</v>
      </c>
    </row>
    <row r="42" spans="3:4">
      <c r="C42" s="36">
        <v>4857</v>
      </c>
      <c r="D42" s="20">
        <v>4.8570000000000002</v>
      </c>
    </row>
    <row r="43" spans="3:4">
      <c r="C43" s="36">
        <v>4848</v>
      </c>
      <c r="D43" s="20">
        <v>4.8479999999999999</v>
      </c>
    </row>
    <row r="44" spans="3:4">
      <c r="C44" s="36">
        <v>4853</v>
      </c>
      <c r="D44" s="20">
        <v>4.8529999999999998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2"/>
  <sheetViews>
    <sheetView zoomScaleNormal="100" workbookViewId="0">
      <selection activeCell="M3" sqref="M3"/>
    </sheetView>
  </sheetViews>
  <sheetFormatPr defaultColWidth="8.88671875" defaultRowHeight="12"/>
  <cols>
    <col min="1" max="1" width="3.44140625" style="18" customWidth="1"/>
    <col min="2" max="2" width="3.44140625" style="24" customWidth="1"/>
    <col min="3" max="3" width="6" style="23" bestFit="1" customWidth="1"/>
    <col min="4" max="7" width="8.44140625" style="24" customWidth="1"/>
    <col min="8" max="8" width="3.44140625" style="24" customWidth="1"/>
    <col min="9" max="11" width="7.5546875" style="24" customWidth="1"/>
    <col min="12" max="19" width="8.88671875" style="20"/>
    <col min="20" max="20" width="9.44140625" style="20" bestFit="1" customWidth="1"/>
    <col min="21" max="16384" width="8.88671875" style="20"/>
  </cols>
  <sheetData>
    <row r="2" spans="2:13" ht="14.4" customHeight="1">
      <c r="B2" s="60"/>
      <c r="C2" s="208" t="s">
        <v>13</v>
      </c>
      <c r="D2" s="208"/>
      <c r="E2" s="208"/>
      <c r="F2" s="208"/>
      <c r="G2" s="208"/>
      <c r="I2" s="211" t="s">
        <v>14</v>
      </c>
      <c r="J2" s="212"/>
      <c r="K2" s="213"/>
    </row>
    <row r="3" spans="2:13" ht="53.4" customHeight="1">
      <c r="C3" s="25" t="s">
        <v>15</v>
      </c>
      <c r="D3" s="25" t="s">
        <v>16</v>
      </c>
      <c r="E3" s="25" t="s">
        <v>17</v>
      </c>
      <c r="F3" s="25" t="s">
        <v>18</v>
      </c>
      <c r="G3" s="25" t="s">
        <v>19</v>
      </c>
      <c r="I3" s="44"/>
      <c r="J3" s="41" t="s">
        <v>9</v>
      </c>
      <c r="K3" s="41" t="s">
        <v>10</v>
      </c>
      <c r="M3" s="57" t="s">
        <v>229</v>
      </c>
    </row>
    <row r="4" spans="2:13">
      <c r="C4" s="26">
        <v>1926</v>
      </c>
      <c r="D4" s="27">
        <v>18.176608874522479</v>
      </c>
      <c r="E4" s="27">
        <v>-5.696150455480459</v>
      </c>
      <c r="F4" s="27">
        <v>-5.9165442256832206</v>
      </c>
      <c r="G4" s="27">
        <v>6.5639141933588006</v>
      </c>
      <c r="I4" s="45" t="s">
        <v>20</v>
      </c>
      <c r="J4" s="46">
        <v>-4.5391832578967986</v>
      </c>
      <c r="K4" s="132">
        <v>-5.1860056371856853</v>
      </c>
      <c r="M4" s="22"/>
    </row>
    <row r="5" spans="2:13">
      <c r="C5" s="26">
        <v>1927</v>
      </c>
      <c r="D5" s="27">
        <v>19.573951693081465</v>
      </c>
      <c r="E5" s="27">
        <v>-5.2807181706532544</v>
      </c>
      <c r="F5" s="27">
        <v>-6.7805134803204865</v>
      </c>
      <c r="G5" s="27">
        <v>7.512720042107726</v>
      </c>
      <c r="I5" s="45" t="s">
        <v>21</v>
      </c>
      <c r="J5" s="47">
        <v>4.3667768943272733</v>
      </c>
      <c r="K5" s="132">
        <v>3.5610658215673934</v>
      </c>
      <c r="M5" s="22"/>
    </row>
    <row r="6" spans="2:13">
      <c r="C6" s="26">
        <v>1928</v>
      </c>
      <c r="D6" s="27">
        <v>17.709654891462492</v>
      </c>
      <c r="E6" s="27">
        <v>-4.0182156782866789</v>
      </c>
      <c r="F6" s="27">
        <v>-5.0660536576849218</v>
      </c>
      <c r="G6" s="27">
        <v>8.625385555490892</v>
      </c>
      <c r="I6" s="45" t="s">
        <v>19</v>
      </c>
      <c r="J6" s="48">
        <v>-1.05663236101209</v>
      </c>
      <c r="K6" s="132">
        <v>-2.3619615210242557</v>
      </c>
      <c r="M6" s="22"/>
    </row>
    <row r="7" spans="2:13">
      <c r="C7" s="26">
        <v>1929</v>
      </c>
      <c r="D7" s="27">
        <v>13.721549777031331</v>
      </c>
      <c r="E7" s="27">
        <v>-6.4136792726009153</v>
      </c>
      <c r="F7" s="27">
        <v>-5.4746047373602824</v>
      </c>
      <c r="G7" s="27">
        <v>1.8332657670701338</v>
      </c>
      <c r="I7" s="119"/>
      <c r="J7" s="90"/>
      <c r="K7" s="90"/>
      <c r="M7" s="22"/>
    </row>
    <row r="8" spans="2:13">
      <c r="C8" s="26">
        <v>1930</v>
      </c>
      <c r="D8" s="27">
        <v>18.215376635352428</v>
      </c>
      <c r="E8" s="27">
        <v>-7.473056307993776</v>
      </c>
      <c r="F8" s="27">
        <v>-15.14177857184024</v>
      </c>
      <c r="G8" s="27">
        <v>-4.3994582444815862</v>
      </c>
      <c r="I8" s="119"/>
      <c r="J8" s="90"/>
      <c r="K8" s="90"/>
      <c r="M8" s="22"/>
    </row>
    <row r="9" spans="2:13">
      <c r="C9" s="28">
        <v>1931</v>
      </c>
      <c r="D9" s="27">
        <v>15.719242902208201</v>
      </c>
      <c r="E9" s="27">
        <v>-4.5546314883854322</v>
      </c>
      <c r="F9" s="27">
        <v>-4.6475480355606535</v>
      </c>
      <c r="G9" s="27">
        <v>6.5170633782621161</v>
      </c>
      <c r="I9" s="119"/>
      <c r="J9" s="90"/>
      <c r="K9" s="90"/>
      <c r="M9" s="22"/>
    </row>
    <row r="10" spans="2:13">
      <c r="C10" s="26">
        <v>1932</v>
      </c>
      <c r="D10" s="27">
        <v>14.392486011191048</v>
      </c>
      <c r="E10" s="27">
        <v>-2.9813292223364165</v>
      </c>
      <c r="F10" s="27">
        <v>-1.4862395797647596</v>
      </c>
      <c r="G10" s="27">
        <v>9.9249172090898714</v>
      </c>
      <c r="I10" s="120"/>
      <c r="J10" s="90"/>
      <c r="K10" s="90"/>
      <c r="M10" s="22"/>
    </row>
    <row r="11" spans="2:13">
      <c r="C11" s="26">
        <v>1933</v>
      </c>
      <c r="D11" s="27">
        <v>14.835445915989313</v>
      </c>
      <c r="E11" s="27">
        <v>-3.4024896265560165</v>
      </c>
      <c r="F11" s="27">
        <v>-1.7248337406923209</v>
      </c>
      <c r="G11" s="27">
        <v>9.7081225487409757</v>
      </c>
      <c r="I11" s="119"/>
      <c r="J11" s="90"/>
      <c r="K11" s="90"/>
      <c r="M11" s="22"/>
    </row>
    <row r="12" spans="2:13" ht="14.4">
      <c r="C12" s="26">
        <v>1934</v>
      </c>
      <c r="D12" s="27">
        <v>16.186905839746494</v>
      </c>
      <c r="E12" s="27">
        <v>-5.6513128112267994</v>
      </c>
      <c r="F12" s="27">
        <v>-1.4418288818469895</v>
      </c>
      <c r="G12" s="27">
        <v>9.0937641466727026</v>
      </c>
      <c r="I12" s="121"/>
      <c r="J12" s="121"/>
      <c r="K12" s="121"/>
      <c r="M12" s="22"/>
    </row>
    <row r="13" spans="2:13">
      <c r="C13" s="26">
        <v>1935</v>
      </c>
      <c r="D13" s="27">
        <v>15.1811165568137</v>
      </c>
      <c r="E13" s="27">
        <v>-7.6992845473494453</v>
      </c>
      <c r="F13" s="27">
        <v>-0.50419694665089287</v>
      </c>
      <c r="G13" s="27">
        <v>6.9776350628133628</v>
      </c>
      <c r="I13" s="209"/>
      <c r="J13" s="209"/>
      <c r="K13" s="209"/>
      <c r="M13" s="22"/>
    </row>
    <row r="14" spans="2:13">
      <c r="C14" s="26">
        <v>1936</v>
      </c>
      <c r="D14" s="27">
        <v>13.708356702187325</v>
      </c>
      <c r="E14" s="27">
        <v>-3.240605720695457</v>
      </c>
      <c r="F14" s="27">
        <v>-7.2910824453168807E-2</v>
      </c>
      <c r="G14" s="27">
        <v>10.394840157038699</v>
      </c>
      <c r="I14" s="118"/>
      <c r="J14" s="118"/>
      <c r="K14" s="118"/>
      <c r="M14" s="22"/>
    </row>
    <row r="15" spans="2:13">
      <c r="C15" s="26">
        <v>1937</v>
      </c>
      <c r="D15" s="27">
        <v>14.188180231046395</v>
      </c>
      <c r="E15" s="27">
        <v>-8.4681103970877754</v>
      </c>
      <c r="F15" s="27">
        <v>-0.8522157423572676</v>
      </c>
      <c r="G15" s="27">
        <v>4.8678540916013517</v>
      </c>
      <c r="I15" s="119"/>
      <c r="J15" s="90"/>
      <c r="K15" s="90"/>
      <c r="M15" s="22"/>
    </row>
    <row r="16" spans="2:13">
      <c r="C16" s="26">
        <v>1938</v>
      </c>
      <c r="D16" s="27">
        <v>14.959312839059674</v>
      </c>
      <c r="E16" s="27">
        <v>-7.2232165922426832</v>
      </c>
      <c r="F16" s="27">
        <v>-1.5856921430416651</v>
      </c>
      <c r="G16" s="27">
        <v>6.1504041037753252</v>
      </c>
      <c r="I16" s="119"/>
      <c r="J16" s="90"/>
      <c r="K16" s="90"/>
      <c r="M16" s="22"/>
    </row>
    <row r="17" spans="3:17">
      <c r="C17" s="26">
        <v>1939</v>
      </c>
      <c r="D17" s="27">
        <v>15.279397206027939</v>
      </c>
      <c r="E17" s="27">
        <v>-7.3630513694863051</v>
      </c>
      <c r="F17" s="27">
        <v>2.1007039929600704</v>
      </c>
      <c r="G17" s="27">
        <v>10.017049829501705</v>
      </c>
      <c r="I17" s="119"/>
      <c r="J17" s="90"/>
      <c r="K17" s="90"/>
      <c r="M17" s="39" t="s">
        <v>22</v>
      </c>
    </row>
    <row r="18" spans="3:17">
      <c r="C18" s="26">
        <v>1940</v>
      </c>
      <c r="D18" s="27">
        <v>14.808736201683123</v>
      </c>
      <c r="E18" s="27">
        <v>-7.0467047979889976</v>
      </c>
      <c r="F18" s="27">
        <v>3.7187147072753111</v>
      </c>
      <c r="G18" s="27">
        <v>11.480746110969434</v>
      </c>
      <c r="I18" s="119"/>
      <c r="J18" s="90"/>
      <c r="K18" s="90"/>
      <c r="M18" s="39" t="s">
        <v>12</v>
      </c>
      <c r="N18" s="39"/>
      <c r="O18" s="39"/>
      <c r="P18" s="39"/>
      <c r="Q18" s="39"/>
    </row>
    <row r="19" spans="3:17">
      <c r="C19" s="28">
        <v>1941</v>
      </c>
      <c r="D19" s="27">
        <v>12.039366515837104</v>
      </c>
      <c r="E19" s="27">
        <v>-6.632307692307692</v>
      </c>
      <c r="F19" s="27">
        <v>3.9879638009049776</v>
      </c>
      <c r="G19" s="27">
        <v>9.3950226244343895</v>
      </c>
      <c r="I19" s="119"/>
      <c r="J19" s="90"/>
      <c r="K19" s="90"/>
    </row>
    <row r="20" spans="3:17">
      <c r="C20" s="26">
        <v>1942</v>
      </c>
      <c r="D20" s="27">
        <v>11.911891658573433</v>
      </c>
      <c r="E20" s="27">
        <v>-2.9799287795403044</v>
      </c>
      <c r="F20" s="27">
        <v>1.6186468112657819</v>
      </c>
      <c r="G20" s="27">
        <v>10.550609690298911</v>
      </c>
      <c r="M20" s="22"/>
    </row>
    <row r="21" spans="3:17">
      <c r="C21" s="26">
        <v>1943</v>
      </c>
      <c r="D21" s="27">
        <v>10.816921042284735</v>
      </c>
      <c r="E21" s="27">
        <v>0.56483897487221646</v>
      </c>
      <c r="F21" s="27"/>
      <c r="G21" s="27"/>
      <c r="M21" s="22"/>
    </row>
    <row r="22" spans="3:17">
      <c r="C22" s="26">
        <v>1944</v>
      </c>
      <c r="D22" s="27">
        <v>8.5333712215394453</v>
      </c>
      <c r="E22" s="27">
        <v>1.4969097431890028</v>
      </c>
      <c r="F22" s="27"/>
      <c r="G22" s="27"/>
      <c r="M22" s="22"/>
    </row>
    <row r="23" spans="3:17">
      <c r="C23" s="26">
        <v>1945</v>
      </c>
      <c r="D23" s="27">
        <v>5.1360796357089908</v>
      </c>
      <c r="E23" s="27">
        <v>0.99253415228211384</v>
      </c>
      <c r="F23" s="27"/>
      <c r="G23" s="27"/>
      <c r="I23" s="207"/>
      <c r="J23" s="210"/>
      <c r="K23" s="210"/>
      <c r="L23" s="123"/>
      <c r="M23" s="22"/>
      <c r="P23" s="89"/>
    </row>
    <row r="24" spans="3:17">
      <c r="C24" s="26">
        <v>1946</v>
      </c>
      <c r="D24" s="27">
        <v>14.30459568496755</v>
      </c>
      <c r="E24" s="27">
        <v>-0.66225223644974562</v>
      </c>
      <c r="F24" s="27">
        <v>-7.2584634274688655</v>
      </c>
      <c r="G24" s="27">
        <v>6.383880021048939</v>
      </c>
      <c r="I24" s="207"/>
      <c r="J24" s="122"/>
      <c r="K24" s="122"/>
      <c r="L24" s="122"/>
      <c r="M24" s="22"/>
    </row>
    <row r="25" spans="3:17">
      <c r="C25" s="26">
        <v>1947</v>
      </c>
      <c r="D25" s="27">
        <v>11.269220041142219</v>
      </c>
      <c r="E25" s="27">
        <v>-2.0857013353788219</v>
      </c>
      <c r="F25" s="27">
        <v>-12.749816951989121</v>
      </c>
      <c r="G25" s="27">
        <v>-3.566298246225724</v>
      </c>
      <c r="I25" s="123"/>
      <c r="J25" s="124"/>
      <c r="K25" s="124"/>
      <c r="L25" s="125"/>
      <c r="M25" s="22"/>
    </row>
    <row r="26" spans="3:17">
      <c r="C26" s="26">
        <v>1948</v>
      </c>
      <c r="D26" s="27">
        <v>11.910541636344734</v>
      </c>
      <c r="E26" s="27">
        <v>-1.6995009876286518</v>
      </c>
      <c r="F26" s="27">
        <v>-12.745867553799771</v>
      </c>
      <c r="G26" s="27">
        <v>-2.5348269050836887</v>
      </c>
      <c r="I26" s="40"/>
      <c r="J26" s="42"/>
      <c r="K26" s="42"/>
      <c r="L26" s="43"/>
      <c r="M26" s="22"/>
    </row>
    <row r="27" spans="3:17">
      <c r="C27" s="26">
        <v>1949</v>
      </c>
      <c r="D27" s="27">
        <v>10.334877553129198</v>
      </c>
      <c r="E27" s="27">
        <v>-2.6225329797127408</v>
      </c>
      <c r="F27" s="27">
        <v>-6.893190507353701</v>
      </c>
      <c r="G27" s="27">
        <v>0.8191540660627562</v>
      </c>
      <c r="I27" s="40"/>
      <c r="J27" s="42"/>
      <c r="K27" s="42"/>
      <c r="L27" s="43"/>
      <c r="M27" s="22"/>
    </row>
    <row r="28" spans="3:17">
      <c r="C28" s="26">
        <v>1950</v>
      </c>
      <c r="D28" s="27">
        <v>10.231777876681845</v>
      </c>
      <c r="E28" s="27">
        <v>-4.9189462152076411</v>
      </c>
      <c r="F28" s="27">
        <v>-5.3803622171248584</v>
      </c>
      <c r="G28" s="27">
        <v>-6.7530555650655619E-2</v>
      </c>
      <c r="L28" s="43"/>
      <c r="M28" s="22"/>
    </row>
    <row r="29" spans="3:17">
      <c r="C29" s="28">
        <v>1951</v>
      </c>
      <c r="D29" s="27">
        <v>8.4193466054109241</v>
      </c>
      <c r="E29" s="27">
        <v>-6.4479326186830015</v>
      </c>
      <c r="F29" s="27">
        <v>-10.246809596733026</v>
      </c>
      <c r="G29" s="27">
        <v>-8.2753956100051056</v>
      </c>
      <c r="L29" s="43"/>
      <c r="M29" s="22"/>
    </row>
    <row r="30" spans="3:17">
      <c r="C30" s="26">
        <v>1952</v>
      </c>
      <c r="D30" s="27">
        <v>7.8831724931296732</v>
      </c>
      <c r="E30" s="27">
        <v>-6.6190324023774529</v>
      </c>
      <c r="F30" s="27">
        <v>-10.014443663322043</v>
      </c>
      <c r="G30" s="27">
        <v>-8.7503035725698215</v>
      </c>
      <c r="L30" s="40"/>
      <c r="M30" s="22"/>
    </row>
    <row r="31" spans="3:17">
      <c r="C31" s="26">
        <v>1953</v>
      </c>
      <c r="D31" s="27">
        <v>7.7012686099056546</v>
      </c>
      <c r="E31" s="27">
        <v>-6.7188960149519312</v>
      </c>
      <c r="F31" s="27">
        <v>-7.2332526850749517</v>
      </c>
      <c r="G31" s="27">
        <v>-6.2508800901212282</v>
      </c>
      <c r="L31" s="40"/>
      <c r="M31" s="22"/>
    </row>
    <row r="32" spans="3:17">
      <c r="C32" s="26">
        <v>1954</v>
      </c>
      <c r="D32" s="27">
        <v>8.4896347482724579</v>
      </c>
      <c r="E32" s="27">
        <v>-8.7309137062345368</v>
      </c>
      <c r="F32" s="27">
        <v>-4.8509634491865485</v>
      </c>
      <c r="G32" s="27">
        <v>-5.0922424071486256</v>
      </c>
      <c r="I32" s="40"/>
      <c r="J32" s="40"/>
      <c r="K32" s="40"/>
      <c r="L32" s="40"/>
      <c r="M32" s="22"/>
    </row>
    <row r="33" spans="3:13">
      <c r="C33" s="26">
        <v>1955</v>
      </c>
      <c r="D33" s="27">
        <v>8.1787321589301794</v>
      </c>
      <c r="E33" s="27">
        <v>-9.676224765333675</v>
      </c>
      <c r="F33" s="27">
        <v>-5.4895203806094894</v>
      </c>
      <c r="G33" s="27">
        <v>-6.9870129870129869</v>
      </c>
      <c r="M33" s="22"/>
    </row>
    <row r="34" spans="3:13">
      <c r="C34" s="26">
        <v>1956</v>
      </c>
      <c r="D34" s="27">
        <v>7.6030924508576518</v>
      </c>
      <c r="E34" s="27">
        <v>-8.7435305050400753</v>
      </c>
      <c r="F34" s="27">
        <v>-5.1701751442326307</v>
      </c>
      <c r="G34" s="27">
        <v>-6.3106131984150542</v>
      </c>
      <c r="M34" s="22"/>
    </row>
    <row r="35" spans="3:13">
      <c r="C35" s="26">
        <v>1957</v>
      </c>
      <c r="D35" s="27">
        <v>7.7430461176044219</v>
      </c>
      <c r="E35" s="27">
        <v>-8.7029342859731553</v>
      </c>
      <c r="F35" s="27">
        <v>-3.9317102214628719</v>
      </c>
      <c r="G35" s="27">
        <v>-4.8915983898316053</v>
      </c>
      <c r="M35" s="22"/>
    </row>
    <row r="36" spans="3:13">
      <c r="C36" s="26">
        <v>1958</v>
      </c>
      <c r="D36" s="27">
        <v>8.1077156452177519</v>
      </c>
      <c r="E36" s="27">
        <v>-8.0460008557092664</v>
      </c>
      <c r="F36" s="27">
        <v>-1.5659479573182591</v>
      </c>
      <c r="G36" s="27">
        <v>-1.5042331678097733</v>
      </c>
      <c r="M36" s="22"/>
    </row>
    <row r="37" spans="3:13">
      <c r="C37" s="26">
        <v>1959</v>
      </c>
      <c r="D37" s="27">
        <v>9.1584177683216357</v>
      </c>
      <c r="E37" s="27">
        <v>-6.0126360581725722</v>
      </c>
      <c r="F37" s="27">
        <v>-1.9200581206782477</v>
      </c>
      <c r="G37" s="27">
        <v>1.2257235894708165</v>
      </c>
      <c r="M37" s="22"/>
    </row>
    <row r="38" spans="3:13">
      <c r="C38" s="26">
        <v>1960</v>
      </c>
      <c r="D38" s="27">
        <v>8.1584688100555756</v>
      </c>
      <c r="E38" s="27">
        <v>-9.6197995117644002</v>
      </c>
      <c r="F38" s="27">
        <v>-2.4287124084558251</v>
      </c>
      <c r="G38" s="27">
        <v>-3.8900431101646498</v>
      </c>
      <c r="M38" s="22"/>
    </row>
    <row r="39" spans="3:13">
      <c r="C39" s="28">
        <v>1961</v>
      </c>
      <c r="D39" s="27">
        <v>9.2554228454830199</v>
      </c>
      <c r="E39" s="27">
        <v>-8.9570201317858675</v>
      </c>
      <c r="F39" s="27">
        <v>-1.5133280480355589</v>
      </c>
      <c r="G39" s="27">
        <v>-1.2149253343384063</v>
      </c>
      <c r="M39" s="22"/>
    </row>
    <row r="40" spans="3:13">
      <c r="C40" s="26">
        <v>1962</v>
      </c>
      <c r="D40" s="27">
        <v>8.4129801152924415</v>
      </c>
      <c r="E40" s="27">
        <v>-4.6319062115421987</v>
      </c>
      <c r="F40" s="27">
        <v>-0.58501198264136278</v>
      </c>
      <c r="G40" s="27">
        <v>3.1960619211088801</v>
      </c>
      <c r="M40" s="22"/>
    </row>
    <row r="41" spans="3:13">
      <c r="C41" s="26">
        <v>1963</v>
      </c>
      <c r="D41" s="27">
        <v>8.2696785314586361</v>
      </c>
      <c r="E41" s="27">
        <v>-1.6391165082264558</v>
      </c>
      <c r="F41" s="27">
        <v>0.13249803825720058</v>
      </c>
      <c r="G41" s="27">
        <v>6.763060061489381</v>
      </c>
      <c r="M41" s="22"/>
    </row>
    <row r="42" spans="3:13">
      <c r="C42" s="26">
        <v>1964</v>
      </c>
      <c r="D42" s="27">
        <v>10.347325858748199</v>
      </c>
      <c r="E42" s="27">
        <v>-0.54592533068023819</v>
      </c>
      <c r="F42" s="27">
        <v>-0.53393538182884981</v>
      </c>
      <c r="G42" s="27">
        <v>9.2674651462391093</v>
      </c>
      <c r="M42" s="22"/>
    </row>
    <row r="43" spans="3:13">
      <c r="C43" s="26">
        <v>1965</v>
      </c>
      <c r="D43" s="27">
        <v>9.1270553442109126</v>
      </c>
      <c r="E43" s="27">
        <v>-0.9279223487481516</v>
      </c>
      <c r="F43" s="27">
        <v>-0.77651251848387959</v>
      </c>
      <c r="G43" s="27">
        <v>7.4226204769788815</v>
      </c>
      <c r="M43" s="22"/>
    </row>
    <row r="44" spans="3:13">
      <c r="C44" s="26">
        <v>1966</v>
      </c>
      <c r="D44" s="27">
        <v>9.5696418277063451</v>
      </c>
      <c r="E44" s="27">
        <v>-1.0657442915507431</v>
      </c>
      <c r="F44" s="27">
        <v>-0.47196531067498809</v>
      </c>
      <c r="G44" s="27">
        <v>8.0319322254806114</v>
      </c>
      <c r="M44" s="22"/>
    </row>
    <row r="45" spans="3:13">
      <c r="C45" s="26">
        <v>1967</v>
      </c>
      <c r="D45" s="27">
        <v>8.2667363106119964</v>
      </c>
      <c r="E45" s="27">
        <v>-1.0371973286572398</v>
      </c>
      <c r="F45" s="27">
        <v>-7.8100710119513986E-2</v>
      </c>
      <c r="G45" s="27">
        <v>7.1514382718352421</v>
      </c>
      <c r="M45" s="22"/>
    </row>
    <row r="46" spans="3:13">
      <c r="C46" s="26">
        <v>1968</v>
      </c>
      <c r="D46" s="27">
        <v>7.5283827689722909</v>
      </c>
      <c r="E46" s="27">
        <v>0.27820672785896944</v>
      </c>
      <c r="F46" s="27">
        <v>0.23348610819425056</v>
      </c>
      <c r="G46" s="27">
        <v>8.0400756050255104</v>
      </c>
      <c r="M46" s="22"/>
    </row>
    <row r="47" spans="3:13">
      <c r="C47" s="26">
        <v>1969</v>
      </c>
      <c r="D47" s="27">
        <v>7.4112647687357223</v>
      </c>
      <c r="E47" s="27">
        <v>0.50060180295251899</v>
      </c>
      <c r="F47" s="27">
        <v>0.83883962565400016</v>
      </c>
      <c r="G47" s="27">
        <v>8.7507061973422413</v>
      </c>
      <c r="M47" s="22"/>
    </row>
    <row r="48" spans="3:13">
      <c r="C48" s="26">
        <v>1970</v>
      </c>
      <c r="D48" s="27">
        <v>7.3932954753617874</v>
      </c>
      <c r="E48" s="27">
        <v>0.5478414850094645</v>
      </c>
      <c r="F48" s="27">
        <v>0.89979849789338706</v>
      </c>
      <c r="G48" s="27">
        <v>8.8409354582646387</v>
      </c>
      <c r="M48" s="22"/>
    </row>
    <row r="49" spans="3:13">
      <c r="C49" s="28">
        <v>1971</v>
      </c>
      <c r="D49" s="27">
        <v>7.2823524939865276</v>
      </c>
      <c r="E49" s="27">
        <v>0.84887509476979994</v>
      </c>
      <c r="F49" s="27">
        <v>0.32303401317420144</v>
      </c>
      <c r="G49" s="27">
        <v>8.4542616019305292</v>
      </c>
      <c r="M49" s="22"/>
    </row>
    <row r="50" spans="3:13">
      <c r="C50" s="26">
        <v>1972</v>
      </c>
      <c r="D50" s="27">
        <v>6.5600997171817736</v>
      </c>
      <c r="E50" s="27">
        <v>1.5797879755704483</v>
      </c>
      <c r="F50" s="27">
        <v>0.51879754739725703</v>
      </c>
      <c r="G50" s="27">
        <v>8.6586852401494792</v>
      </c>
      <c r="M50" s="22"/>
    </row>
    <row r="51" spans="3:13">
      <c r="C51" s="26">
        <v>1973</v>
      </c>
      <c r="D51" s="27">
        <v>5.8381053179558045</v>
      </c>
      <c r="E51" s="27">
        <v>2.866540094240317</v>
      </c>
      <c r="F51" s="27">
        <v>0.668907202762137</v>
      </c>
      <c r="G51" s="27">
        <v>9.3735526149582586</v>
      </c>
      <c r="M51" s="22"/>
    </row>
    <row r="52" spans="3:13">
      <c r="C52" s="26">
        <v>1974</v>
      </c>
      <c r="D52" s="27">
        <v>5.9431844103327576</v>
      </c>
      <c r="E52" s="27">
        <v>2.0881137973359398</v>
      </c>
      <c r="F52" s="27">
        <v>0.50297978135214916</v>
      </c>
      <c r="G52" s="27">
        <v>8.5342779890208451</v>
      </c>
      <c r="M52" s="22"/>
    </row>
    <row r="53" spans="3:13">
      <c r="C53" s="26">
        <v>1975</v>
      </c>
      <c r="D53" s="27">
        <v>4.1861659483294522</v>
      </c>
      <c r="E53" s="27">
        <v>1.3335581856679264</v>
      </c>
      <c r="F53" s="27">
        <v>0.50014324319323789</v>
      </c>
      <c r="G53" s="27">
        <v>6.0198673771906162</v>
      </c>
      <c r="M53" s="22"/>
    </row>
    <row r="54" spans="3:13">
      <c r="C54" s="26">
        <v>1976</v>
      </c>
      <c r="D54" s="27">
        <v>3.1278453467265548</v>
      </c>
      <c r="E54" s="27">
        <v>1.2637001430802925</v>
      </c>
      <c r="F54" s="27">
        <v>0.43427974130708125</v>
      </c>
      <c r="G54" s="27">
        <v>4.8258252311139289</v>
      </c>
      <c r="M54" s="22"/>
    </row>
    <row r="55" spans="3:13">
      <c r="C55" s="26">
        <v>1977</v>
      </c>
      <c r="D55" s="27">
        <v>2.5591837482035626</v>
      </c>
      <c r="E55" s="27">
        <v>1.2469373239059647</v>
      </c>
      <c r="F55" s="27">
        <v>0.39512005736937977</v>
      </c>
      <c r="G55" s="27">
        <v>4.2012411294789063</v>
      </c>
      <c r="M55" s="22"/>
    </row>
    <row r="56" spans="3:13">
      <c r="C56" s="26">
        <v>1978</v>
      </c>
      <c r="D56" s="27">
        <v>1.9592779125966937</v>
      </c>
      <c r="E56" s="27">
        <v>1.2617424565767918</v>
      </c>
      <c r="F56" s="27">
        <v>0.20765790798594477</v>
      </c>
      <c r="G56" s="27">
        <v>3.4286782771594306</v>
      </c>
      <c r="M56" s="22"/>
    </row>
    <row r="57" spans="3:13">
      <c r="C57" s="26">
        <v>1979</v>
      </c>
      <c r="D57" s="27">
        <v>0.96001781600461056</v>
      </c>
      <c r="E57" s="27">
        <v>1.2019321197723507</v>
      </c>
      <c r="F57" s="27">
        <v>0.28103728686510665</v>
      </c>
      <c r="G57" s="27">
        <v>2.4429872226420679</v>
      </c>
      <c r="M57" s="22"/>
    </row>
    <row r="58" spans="3:13">
      <c r="C58" s="26">
        <v>1980</v>
      </c>
      <c r="D58" s="27">
        <v>0.11199719752991913</v>
      </c>
      <c r="E58" s="27">
        <v>1.33126565723708</v>
      </c>
      <c r="F58" s="27">
        <v>0.21637396718666849</v>
      </c>
      <c r="G58" s="27">
        <v>1.6596368219536677</v>
      </c>
      <c r="M58" s="22"/>
    </row>
    <row r="59" spans="3:13">
      <c r="C59" s="28">
        <v>1981</v>
      </c>
      <c r="D59" s="27">
        <v>0.20650033556304528</v>
      </c>
      <c r="E59" s="27">
        <v>0.70154801501552444</v>
      </c>
      <c r="F59" s="27">
        <v>-7.2367305096870782E-2</v>
      </c>
      <c r="G59" s="27">
        <v>0.83568104548169897</v>
      </c>
      <c r="M59" s="22"/>
    </row>
    <row r="60" spans="3:13">
      <c r="C60" s="26">
        <v>1982</v>
      </c>
      <c r="D60" s="27">
        <v>0.24609137149322674</v>
      </c>
      <c r="E60" s="27">
        <v>1.8425774905816528</v>
      </c>
      <c r="F60" s="27">
        <v>-9.8068217264840579E-2</v>
      </c>
      <c r="G60" s="27">
        <v>1.9906006448100391</v>
      </c>
      <c r="M60" s="22"/>
    </row>
    <row r="61" spans="3:13">
      <c r="C61" s="26">
        <v>1983</v>
      </c>
      <c r="D61" s="27">
        <v>-0.583674289492781</v>
      </c>
      <c r="E61" s="27">
        <v>1.5565414904730595</v>
      </c>
      <c r="F61" s="27">
        <v>7.5490996432820257E-2</v>
      </c>
      <c r="G61" s="27">
        <v>1.0483581974130987</v>
      </c>
      <c r="M61" s="22"/>
    </row>
    <row r="62" spans="3:13">
      <c r="C62" s="26">
        <v>1984</v>
      </c>
      <c r="D62" s="27">
        <v>-0.31936972798350688</v>
      </c>
      <c r="E62" s="27">
        <v>1.1274579734288068</v>
      </c>
      <c r="F62" s="27">
        <v>-5.6372898671440339E-2</v>
      </c>
      <c r="G62" s="27">
        <v>0.75171534677385954</v>
      </c>
      <c r="M62" s="22"/>
    </row>
    <row r="63" spans="3:13">
      <c r="C63" s="26">
        <v>1985</v>
      </c>
      <c r="D63" s="27">
        <v>-0.56597631431670548</v>
      </c>
      <c r="E63" s="27">
        <v>1.1466712325002413</v>
      </c>
      <c r="F63" s="27">
        <v>2.5297600396114426E-2</v>
      </c>
      <c r="G63" s="27">
        <v>0.60599251857965009</v>
      </c>
      <c r="M63" s="22"/>
    </row>
    <row r="64" spans="3:13">
      <c r="C64" s="26">
        <v>1986</v>
      </c>
      <c r="D64" s="27">
        <v>-0.93538896686989748</v>
      </c>
      <c r="E64" s="27">
        <v>1.040444940784752</v>
      </c>
      <c r="F64" s="27">
        <v>9.7469875142009471E-2</v>
      </c>
      <c r="G64" s="27">
        <v>0.20252584905686402</v>
      </c>
      <c r="M64" s="22"/>
    </row>
    <row r="65" spans="3:13">
      <c r="C65" s="26">
        <v>1987</v>
      </c>
      <c r="D65" s="27">
        <v>-0.88698480774259603</v>
      </c>
      <c r="E65" s="27">
        <v>0.75049025442676653</v>
      </c>
      <c r="F65" s="27">
        <v>0.19692901042368002</v>
      </c>
      <c r="G65" s="27">
        <v>6.0434457107850455E-2</v>
      </c>
      <c r="M65" s="22"/>
    </row>
    <row r="66" spans="3:13">
      <c r="C66" s="26">
        <v>1988</v>
      </c>
      <c r="D66" s="27">
        <v>-0.42449776851693588</v>
      </c>
      <c r="E66" s="27">
        <v>1.0556196536727265</v>
      </c>
      <c r="F66" s="27">
        <v>0.28651877507254514</v>
      </c>
      <c r="G66" s="27">
        <v>0.91764066022833568</v>
      </c>
      <c r="M66" s="22"/>
    </row>
    <row r="67" spans="3:13">
      <c r="C67" s="26">
        <v>1989</v>
      </c>
      <c r="D67" s="27">
        <v>-0.5514233198870877</v>
      </c>
      <c r="E67" s="27">
        <v>0.90795690093674331</v>
      </c>
      <c r="F67" s="27">
        <v>0.24762460934638456</v>
      </c>
      <c r="G67" s="27">
        <v>0.60415819039604002</v>
      </c>
      <c r="M67" s="22"/>
    </row>
    <row r="68" spans="3:13">
      <c r="C68" s="26">
        <v>1990</v>
      </c>
      <c r="D68" s="27">
        <v>-0.44476847660501789</v>
      </c>
      <c r="E68" s="27">
        <v>1.1706361242192804</v>
      </c>
      <c r="F68" s="27">
        <v>0.70709718179768422</v>
      </c>
      <c r="G68" s="27">
        <v>1.4329648294119466</v>
      </c>
      <c r="M68" s="22"/>
    </row>
    <row r="69" spans="3:13">
      <c r="C69" s="28">
        <v>1991</v>
      </c>
      <c r="D69" s="27">
        <v>-0.67534756353401892</v>
      </c>
      <c r="E69" s="27">
        <v>0.70436283436244262</v>
      </c>
      <c r="F69" s="27">
        <v>0.39159192283400152</v>
      </c>
      <c r="G69" s="27">
        <v>0.42060719366242516</v>
      </c>
      <c r="M69" s="22"/>
    </row>
    <row r="70" spans="3:13">
      <c r="C70" s="26">
        <v>1992</v>
      </c>
      <c r="D70" s="27">
        <v>-0.37605824820710981</v>
      </c>
      <c r="E70" s="27">
        <v>1.1530324456853531</v>
      </c>
      <c r="F70" s="27">
        <v>0.96215266779005226</v>
      </c>
      <c r="G70" s="27">
        <v>1.7391268652682956</v>
      </c>
      <c r="M70" s="22"/>
    </row>
    <row r="71" spans="3:13">
      <c r="C71" s="26">
        <v>1993</v>
      </c>
      <c r="D71" s="27">
        <v>-0.67557413555200352</v>
      </c>
      <c r="E71" s="27">
        <v>0.81788415736528364</v>
      </c>
      <c r="F71" s="27">
        <v>1.245725006944729</v>
      </c>
      <c r="G71" s="27">
        <v>1.3880350287580092</v>
      </c>
      <c r="M71" s="22"/>
    </row>
    <row r="72" spans="3:13">
      <c r="C72" s="26">
        <v>1994</v>
      </c>
      <c r="D72" s="27">
        <v>-0.98738626552981557</v>
      </c>
      <c r="E72" s="27">
        <v>0.82524752593452344</v>
      </c>
      <c r="F72" s="27">
        <v>1.3448646647497304</v>
      </c>
      <c r="G72" s="27">
        <v>1.1827259251544384</v>
      </c>
      <c r="M72" s="22"/>
    </row>
    <row r="73" spans="3:13">
      <c r="C73" s="26">
        <v>1995</v>
      </c>
      <c r="D73" s="27">
        <v>-0.78371694105651724</v>
      </c>
      <c r="E73" s="27">
        <v>1.2321065582600577</v>
      </c>
      <c r="F73" s="27">
        <v>1.6323652393384585</v>
      </c>
      <c r="G73" s="27">
        <v>2.0807548565419989</v>
      </c>
      <c r="M73" s="22"/>
    </row>
    <row r="74" spans="3:13">
      <c r="C74" s="26">
        <v>1996</v>
      </c>
      <c r="D74" s="27">
        <v>-0.4379963534257087</v>
      </c>
      <c r="E74" s="27">
        <v>1.6940386093219657</v>
      </c>
      <c r="F74" s="27">
        <v>2.6422384669448564</v>
      </c>
      <c r="G74" s="27">
        <v>3.8982807228411134</v>
      </c>
      <c r="M74" s="22"/>
    </row>
    <row r="75" spans="3:13">
      <c r="C75" s="26">
        <v>1997</v>
      </c>
      <c r="D75" s="27">
        <v>-0.36997840552609307</v>
      </c>
      <c r="E75" s="27">
        <v>1.756101036345362</v>
      </c>
      <c r="F75" s="27">
        <v>2.6441844850761851</v>
      </c>
      <c r="G75" s="27">
        <v>4.0303071158954538</v>
      </c>
      <c r="M75" s="22"/>
    </row>
    <row r="76" spans="3:13">
      <c r="C76" s="26">
        <v>1998</v>
      </c>
      <c r="D76" s="27">
        <v>-0.38771567666712692</v>
      </c>
      <c r="E76" s="27">
        <v>2.1446716034748485</v>
      </c>
      <c r="F76" s="27">
        <v>2.7164792632728636</v>
      </c>
      <c r="G76" s="27">
        <v>4.4734351900805853</v>
      </c>
      <c r="M76" s="22"/>
    </row>
    <row r="77" spans="3:13">
      <c r="C77" s="26">
        <v>1999</v>
      </c>
      <c r="D77" s="27">
        <v>-0.29745333239918237</v>
      </c>
      <c r="E77" s="27">
        <v>1.946520304430412</v>
      </c>
      <c r="F77" s="27">
        <v>2.9964344709303061</v>
      </c>
      <c r="G77" s="27">
        <v>4.6455014429615353</v>
      </c>
      <c r="M77" s="22"/>
    </row>
    <row r="78" spans="3:13">
      <c r="C78" s="26">
        <v>2000</v>
      </c>
      <c r="D78" s="27">
        <v>0.27908657521299812</v>
      </c>
      <c r="E78" s="27">
        <v>1.9945238988728127</v>
      </c>
      <c r="F78" s="27">
        <v>2.9600967351874243</v>
      </c>
      <c r="G78" s="27">
        <v>5.2337072092732351</v>
      </c>
      <c r="M78" s="22"/>
    </row>
    <row r="79" spans="3:13">
      <c r="C79" s="28">
        <v>2001</v>
      </c>
      <c r="D79" s="27">
        <v>0.27254492021766491</v>
      </c>
      <c r="E79" s="27">
        <v>1.4309712626339148</v>
      </c>
      <c r="F79" s="27">
        <v>2.7972296714398102</v>
      </c>
      <c r="G79" s="27">
        <v>4.5007458542913898</v>
      </c>
      <c r="M79" s="22"/>
    </row>
    <row r="80" spans="3:13">
      <c r="C80" s="26">
        <v>2002</v>
      </c>
      <c r="D80" s="27">
        <v>0.24180178634094932</v>
      </c>
      <c r="E80" s="27">
        <v>1.9751179581280274</v>
      </c>
      <c r="F80" s="27">
        <v>5.4600119470764312</v>
      </c>
      <c r="G80" s="27">
        <v>7.6769316915454073</v>
      </c>
      <c r="M80" s="22"/>
    </row>
    <row r="81" spans="3:13">
      <c r="C81" s="26">
        <v>2003</v>
      </c>
      <c r="D81" s="27">
        <v>2.721833810488946E-2</v>
      </c>
      <c r="E81" s="27">
        <v>1.3151900972282586</v>
      </c>
      <c r="F81" s="27">
        <v>11.72282934842347</v>
      </c>
      <c r="G81" s="27">
        <v>13.065237783756618</v>
      </c>
      <c r="M81" s="22"/>
    </row>
    <row r="82" spans="3:13">
      <c r="C82" s="26">
        <v>2004</v>
      </c>
      <c r="D82" s="27">
        <v>1.1487049051312799</v>
      </c>
      <c r="E82" s="27">
        <v>0.57327688617506756</v>
      </c>
      <c r="F82" s="27">
        <v>9.5587736262946734</v>
      </c>
      <c r="G82" s="27">
        <v>11.280755417601021</v>
      </c>
      <c r="M82" s="22"/>
    </row>
    <row r="83" spans="3:13">
      <c r="C83" s="26">
        <v>2005</v>
      </c>
      <c r="D83" s="27">
        <v>0.71051803243193012</v>
      </c>
      <c r="E83" s="27">
        <v>0.43794677763875722</v>
      </c>
      <c r="F83" s="27">
        <v>6.2751060182837985</v>
      </c>
      <c r="G83" s="27">
        <v>7.4235708283544861</v>
      </c>
      <c r="M83" s="22"/>
    </row>
    <row r="84" spans="3:13">
      <c r="C84" s="26">
        <v>2006</v>
      </c>
      <c r="D84" s="27">
        <v>1.0464449920548282</v>
      </c>
      <c r="E84" s="27">
        <v>0.20742639405617552</v>
      </c>
      <c r="F84" s="27">
        <v>5.0110406931428111</v>
      </c>
      <c r="G84" s="27">
        <v>6.2649120792538149</v>
      </c>
      <c r="M84" s="22"/>
    </row>
    <row r="85" spans="3:13">
      <c r="C85" s="26">
        <v>2007</v>
      </c>
      <c r="D85" s="27">
        <v>0.86645288848566748</v>
      </c>
      <c r="E85" s="27">
        <v>0.44906212400092327</v>
      </c>
      <c r="F85" s="27">
        <v>10.575926893273497</v>
      </c>
      <c r="G85" s="27">
        <v>11.891441905760088</v>
      </c>
      <c r="M85" s="22"/>
    </row>
    <row r="86" spans="3:13">
      <c r="C86" s="26">
        <v>2008</v>
      </c>
      <c r="D86" s="27">
        <v>0.79726974012802998</v>
      </c>
      <c r="E86" s="27">
        <v>0.34230941223295586</v>
      </c>
      <c r="F86" s="27">
        <v>8.8759793290756264</v>
      </c>
      <c r="G86" s="27">
        <v>10.015558481436612</v>
      </c>
      <c r="M86" s="22"/>
    </row>
    <row r="87" spans="3:13">
      <c r="C87" s="26">
        <v>2009</v>
      </c>
      <c r="D87" s="27">
        <v>0.6813140605442416</v>
      </c>
      <c r="E87" s="27">
        <v>-0.46251891923853111</v>
      </c>
      <c r="F87" s="27">
        <v>3.7024175936016226</v>
      </c>
      <c r="G87" s="27">
        <v>3.9212127349073329</v>
      </c>
      <c r="M87" s="22"/>
    </row>
    <row r="88" spans="3:13">
      <c r="C88" s="26">
        <v>2010</v>
      </c>
      <c r="D88" s="27">
        <v>0.40747295128861011</v>
      </c>
      <c r="E88" s="27">
        <v>-0.48342508830462311</v>
      </c>
      <c r="F88" s="27">
        <v>3.4084034676050794</v>
      </c>
      <c r="G88" s="27">
        <v>3.3324513305890662</v>
      </c>
      <c r="M88" s="22"/>
    </row>
    <row r="89" spans="3:13">
      <c r="C89" s="28">
        <v>2011</v>
      </c>
      <c r="D89" s="27">
        <v>3.2763608313519883E-2</v>
      </c>
      <c r="E89" s="27">
        <v>0.27685249024924302</v>
      </c>
      <c r="F89" s="27">
        <v>1.2716375476684905</v>
      </c>
      <c r="G89" s="27">
        <v>1.5812536462312534</v>
      </c>
      <c r="M89" s="22"/>
    </row>
    <row r="90" spans="3:13">
      <c r="C90" s="26">
        <v>2012</v>
      </c>
      <c r="D90" s="27">
        <v>-0.53878215006768493</v>
      </c>
      <c r="E90" s="27">
        <v>0.34733775317218973</v>
      </c>
      <c r="F90" s="27">
        <v>3.0696484727405755</v>
      </c>
      <c r="G90" s="27">
        <v>2.8782040758450802</v>
      </c>
      <c r="M90" s="22"/>
    </row>
    <row r="91" spans="3:13">
      <c r="C91" s="26">
        <v>2013</v>
      </c>
      <c r="D91" s="27">
        <v>-0.8903728890224426</v>
      </c>
      <c r="E91" s="27">
        <v>0.29407185203169084</v>
      </c>
      <c r="F91" s="27">
        <v>1.472602526713481</v>
      </c>
      <c r="G91" s="27">
        <v>0.87630148972272925</v>
      </c>
      <c r="M91" s="22"/>
    </row>
    <row r="92" spans="3:13">
      <c r="C92" s="26">
        <v>2014</v>
      </c>
      <c r="D92" s="27">
        <v>-1.085803340522405</v>
      </c>
      <c r="E92" s="27">
        <v>0.65698748604003543</v>
      </c>
      <c r="F92" s="27">
        <v>-0.18657465851230057</v>
      </c>
      <c r="G92" s="27">
        <v>-0.61539051299467018</v>
      </c>
      <c r="M92" s="22"/>
    </row>
    <row r="93" spans="3:13">
      <c r="C93" s="26">
        <v>2015</v>
      </c>
      <c r="D93" s="27">
        <v>-2.163306458612392</v>
      </c>
      <c r="E93" s="27">
        <v>0.96003999451872502</v>
      </c>
      <c r="F93" s="27">
        <v>-1.2567722029926045</v>
      </c>
      <c r="G93" s="27">
        <v>-2.4600386670862715</v>
      </c>
      <c r="M93" s="22"/>
    </row>
    <row r="94" spans="3:13">
      <c r="C94" s="26">
        <v>2016</v>
      </c>
      <c r="D94" s="27">
        <v>-2.0441945029584039</v>
      </c>
      <c r="E94" s="27">
        <v>1.0898278200957416</v>
      </c>
      <c r="F94" s="27">
        <v>-0.53427345818061978</v>
      </c>
      <c r="G94" s="27">
        <v>-1.4886401410432819</v>
      </c>
      <c r="M94" s="22"/>
    </row>
    <row r="95" spans="3:13">
      <c r="C95" s="26">
        <v>2017</v>
      </c>
      <c r="D95" s="27">
        <v>-2.6318298611811652</v>
      </c>
      <c r="E95" s="27">
        <v>1.6244877133650728</v>
      </c>
      <c r="F95" s="27">
        <v>0.50817728115732508</v>
      </c>
      <c r="G95" s="27">
        <v>-0.49916486665876719</v>
      </c>
      <c r="M95" s="22"/>
    </row>
    <row r="96" spans="3:13">
      <c r="C96" s="26">
        <v>2018</v>
      </c>
      <c r="D96" s="27">
        <v>-2.8145949332375952</v>
      </c>
      <c r="E96" s="27">
        <v>2.0320462000715578</v>
      </c>
      <c r="F96" s="27">
        <v>1.5308955196064196</v>
      </c>
      <c r="G96" s="27">
        <v>0.74834678644038222</v>
      </c>
      <c r="M96" s="22"/>
    </row>
    <row r="97" spans="3:13">
      <c r="C97" s="26">
        <v>2019</v>
      </c>
      <c r="D97" s="27">
        <v>-3.1430633581063292</v>
      </c>
      <c r="E97" s="27">
        <v>1.658998314474919</v>
      </c>
      <c r="F97" s="27">
        <v>2.5793439654115544</v>
      </c>
      <c r="G97" s="27">
        <v>-1.1178113102962877</v>
      </c>
      <c r="M97" s="22"/>
    </row>
    <row r="98" spans="3:13">
      <c r="C98" s="26">
        <v>2020</v>
      </c>
      <c r="D98" s="27">
        <v>-5.06002535859455</v>
      </c>
      <c r="E98" s="27">
        <v>1.3550159129745389</v>
      </c>
      <c r="F98" s="27">
        <v>1.1234015351171196</v>
      </c>
      <c r="G98" s="27">
        <v>-1.908510679546122</v>
      </c>
      <c r="M98" s="22"/>
    </row>
    <row r="99" spans="3:13">
      <c r="C99" s="26">
        <v>2021</v>
      </c>
      <c r="D99" s="27">
        <v>-4.2636151508992723</v>
      </c>
      <c r="E99" s="27">
        <v>1.3910877971098758</v>
      </c>
      <c r="F99" s="27">
        <v>2.4812774792064891</v>
      </c>
      <c r="G99" s="27">
        <v>-4.5453726881449334</v>
      </c>
      <c r="M99" s="22"/>
    </row>
    <row r="100" spans="3:13">
      <c r="C100" s="26">
        <v>2022</v>
      </c>
      <c r="D100" s="27">
        <v>-4.8916718863336985</v>
      </c>
      <c r="E100" s="27">
        <v>1.6862429101384737</v>
      </c>
      <c r="F100" s="27">
        <v>3.7822906958206297</v>
      </c>
      <c r="G100" s="27">
        <v>0.37288737543179556</v>
      </c>
      <c r="M100" s="22"/>
    </row>
    <row r="101" spans="3:13">
      <c r="C101" s="26">
        <v>2023</v>
      </c>
      <c r="D101" s="27">
        <v>-4.2534510974235724</v>
      </c>
      <c r="E101" s="27">
        <v>1.2131808126950869</v>
      </c>
      <c r="F101" s="27">
        <v>3.9382508488915784</v>
      </c>
      <c r="G101" s="27">
        <v>0.54897204829346069</v>
      </c>
      <c r="M101" s="22"/>
    </row>
    <row r="102" spans="3:13">
      <c r="C102" s="26">
        <v>2024</v>
      </c>
      <c r="D102" s="27">
        <v>-4.2253573368523698</v>
      </c>
      <c r="E102" s="27">
        <v>1.1418046819555707</v>
      </c>
      <c r="F102" s="27">
        <v>3.7316262381399445</v>
      </c>
      <c r="G102" s="27">
        <v>0.25881730383255674</v>
      </c>
      <c r="M102" s="22"/>
    </row>
  </sheetData>
  <mergeCells count="5">
    <mergeCell ref="I23:I24"/>
    <mergeCell ref="C2:G2"/>
    <mergeCell ref="I13:K13"/>
    <mergeCell ref="J23:K23"/>
    <mergeCell ref="I2:K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topLeftCell="A7" zoomScaleNormal="100" workbookViewId="0">
      <selection activeCell="F17" sqref="F17"/>
    </sheetView>
  </sheetViews>
  <sheetFormatPr defaultRowHeight="14.4"/>
  <cols>
    <col min="1" max="1" width="3.44140625" style="18" customWidth="1"/>
    <col min="2" max="2" width="8.88671875" style="20"/>
    <col min="3" max="4" width="8.88671875" style="19"/>
    <col min="5" max="5" width="8.88671875" style="20"/>
  </cols>
  <sheetData>
    <row r="2" spans="2:6" ht="21" customHeight="1">
      <c r="B2" s="113" t="s">
        <v>23</v>
      </c>
      <c r="C2" s="29"/>
      <c r="D2" s="29"/>
      <c r="F2" s="57" t="s">
        <v>230</v>
      </c>
    </row>
    <row r="3" spans="2:6">
      <c r="B3" s="30"/>
      <c r="C3" s="49" t="s">
        <v>9</v>
      </c>
      <c r="D3" s="49" t="s">
        <v>10</v>
      </c>
    </row>
    <row r="4" spans="2:6">
      <c r="B4" s="30">
        <v>1881</v>
      </c>
      <c r="C4" s="50">
        <v>16.612010516852695</v>
      </c>
      <c r="D4" s="50">
        <v>15.913783293408484</v>
      </c>
    </row>
    <row r="5" spans="2:6">
      <c r="B5" s="30"/>
      <c r="C5" s="50"/>
      <c r="D5" s="50"/>
    </row>
    <row r="6" spans="2:6">
      <c r="B6" s="30">
        <v>1901</v>
      </c>
      <c r="C6" s="50">
        <v>17.816541139690209</v>
      </c>
      <c r="D6" s="50">
        <v>18.0854183246778</v>
      </c>
    </row>
    <row r="7" spans="2:6">
      <c r="B7" s="30">
        <v>1911</v>
      </c>
      <c r="C7" s="50">
        <v>17.029557578953263</v>
      </c>
      <c r="D7" s="50">
        <v>19.129833000447871</v>
      </c>
    </row>
    <row r="8" spans="2:6">
      <c r="B8" s="30">
        <v>1921</v>
      </c>
      <c r="C8" s="50">
        <v>16.980844243054179</v>
      </c>
      <c r="D8" s="50">
        <v>21.610463789294357</v>
      </c>
    </row>
    <row r="9" spans="2:6">
      <c r="B9" s="30">
        <v>1931</v>
      </c>
      <c r="C9" s="50">
        <v>20.16305765526511</v>
      </c>
      <c r="D9" s="50">
        <v>24.626870770154216</v>
      </c>
    </row>
    <row r="10" spans="2:6">
      <c r="B10" s="30">
        <v>1936</v>
      </c>
      <c r="C10" s="50">
        <v>20.898967990106996</v>
      </c>
      <c r="D10" s="50">
        <v>24.276084370347093</v>
      </c>
    </row>
    <row r="11" spans="2:6">
      <c r="B11" s="30"/>
      <c r="C11" s="50"/>
      <c r="D11" s="50"/>
    </row>
    <row r="12" spans="2:6">
      <c r="B12" s="30">
        <v>1951</v>
      </c>
      <c r="C12" s="51">
        <v>29.623435998524052</v>
      </c>
      <c r="D12" s="50">
        <v>33.531266062719183</v>
      </c>
    </row>
    <row r="13" spans="2:6">
      <c r="B13" s="30">
        <v>1961</v>
      </c>
      <c r="C13" s="51">
        <v>40.043325599063671</v>
      </c>
      <c r="D13" s="50">
        <v>41.871290228037921</v>
      </c>
    </row>
    <row r="14" spans="2:6">
      <c r="B14" s="30">
        <v>1971</v>
      </c>
      <c r="C14" s="51">
        <v>43.372955737949034</v>
      </c>
      <c r="D14" s="50">
        <v>47.600159347126329</v>
      </c>
    </row>
    <row r="15" spans="2:6">
      <c r="B15" s="30">
        <v>1981</v>
      </c>
      <c r="C15" s="51">
        <v>61.772945836037771</v>
      </c>
      <c r="D15" s="50">
        <v>61.719691936105484</v>
      </c>
    </row>
    <row r="16" spans="2:6">
      <c r="B16" s="30">
        <v>1991</v>
      </c>
      <c r="C16" s="51">
        <v>107.35194064146754</v>
      </c>
      <c r="D16" s="50">
        <v>96.572418060878178</v>
      </c>
    </row>
    <row r="17" spans="2:6">
      <c r="B17" s="30">
        <v>2001</v>
      </c>
      <c r="C17" s="51">
        <v>135.67817607309348</v>
      </c>
      <c r="D17" s="50">
        <v>131.37888373522264</v>
      </c>
      <c r="F17" s="39" t="s">
        <v>11</v>
      </c>
    </row>
    <row r="18" spans="2:6">
      <c r="B18" s="30">
        <v>2011</v>
      </c>
      <c r="C18" s="51">
        <v>144.50080471095418</v>
      </c>
      <c r="D18" s="50">
        <v>148.74979627177038</v>
      </c>
      <c r="F18" s="39" t="s">
        <v>185</v>
      </c>
    </row>
    <row r="19" spans="2:6">
      <c r="B19" s="30">
        <v>2021</v>
      </c>
      <c r="C19" s="51">
        <v>189.04677033160013</v>
      </c>
      <c r="D19" s="50">
        <v>187.60732436602069</v>
      </c>
    </row>
    <row r="20" spans="2:6">
      <c r="B20" s="30">
        <v>2024</v>
      </c>
      <c r="C20" s="51">
        <v>211.96497440572188</v>
      </c>
      <c r="D20" s="50">
        <v>207.68896342461426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"/>
  <sheetViews>
    <sheetView zoomScaleNormal="100" workbookViewId="0">
      <selection activeCell="F16" sqref="F16"/>
    </sheetView>
  </sheetViews>
  <sheetFormatPr defaultRowHeight="14.4"/>
  <cols>
    <col min="1" max="1" width="3.44140625" style="18" customWidth="1"/>
    <col min="2" max="2" width="14.44140625" style="20" customWidth="1"/>
    <col min="3" max="4" width="8.5546875" style="20"/>
  </cols>
  <sheetData>
    <row r="2" spans="2:6" ht="26.1" customHeight="1">
      <c r="B2" s="113" t="s">
        <v>24</v>
      </c>
      <c r="F2" s="10" t="s">
        <v>222</v>
      </c>
    </row>
    <row r="3" spans="2:6">
      <c r="B3" s="95"/>
      <c r="C3" s="95">
        <v>2025</v>
      </c>
      <c r="D3" s="95">
        <v>1974</v>
      </c>
      <c r="E3" s="7"/>
    </row>
    <row r="4" spans="2:6">
      <c r="B4" s="30" t="s">
        <v>25</v>
      </c>
      <c r="C4" s="34">
        <v>82.075000000000003</v>
      </c>
      <c r="D4" s="34">
        <v>71.314999999999998</v>
      </c>
      <c r="E4" s="7"/>
    </row>
    <row r="5" spans="2:6">
      <c r="B5" s="30" t="s">
        <v>26</v>
      </c>
      <c r="C5" s="34">
        <v>82.593999999999994</v>
      </c>
      <c r="D5" s="34">
        <v>73.768000000000001</v>
      </c>
      <c r="E5" s="7"/>
    </row>
    <row r="6" spans="2:6">
      <c r="B6" s="30" t="s">
        <v>27</v>
      </c>
      <c r="C6" s="34">
        <v>82.605999999999995</v>
      </c>
      <c r="D6" s="34">
        <v>73.165000000000006</v>
      </c>
      <c r="E6" s="7"/>
    </row>
    <row r="7" spans="2:6">
      <c r="B7" s="30" t="s">
        <v>28</v>
      </c>
      <c r="C7" s="34">
        <v>82.864999999999995</v>
      </c>
      <c r="D7" s="34">
        <v>73.873000000000005</v>
      </c>
      <c r="E7" s="7"/>
    </row>
    <row r="8" spans="2:6">
      <c r="B8" s="30" t="s">
        <v>29</v>
      </c>
      <c r="C8" s="34">
        <v>83.091999999999999</v>
      </c>
      <c r="D8" s="34">
        <v>73.375</v>
      </c>
      <c r="E8" s="7"/>
    </row>
    <row r="9" spans="2:6">
      <c r="B9" s="30" t="s">
        <v>30</v>
      </c>
      <c r="C9" s="34">
        <v>83.106999999999999</v>
      </c>
      <c r="D9" s="34">
        <v>73.777000000000001</v>
      </c>
      <c r="E9" s="7"/>
    </row>
    <row r="10" spans="2:6">
      <c r="B10" s="30" t="s">
        <v>31</v>
      </c>
      <c r="C10" s="34">
        <v>83.507000000000005</v>
      </c>
      <c r="D10" s="34">
        <v>73.149000000000001</v>
      </c>
      <c r="E10" s="7"/>
    </row>
    <row r="11" spans="2:6">
      <c r="B11" s="30" t="s">
        <v>32</v>
      </c>
      <c r="C11" s="34">
        <v>83.591999999999999</v>
      </c>
      <c r="D11" s="34">
        <v>71.960999999999999</v>
      </c>
      <c r="E11" s="7"/>
    </row>
    <row r="12" spans="2:6">
      <c r="B12" s="30" t="s">
        <v>33</v>
      </c>
      <c r="C12" s="34">
        <v>83.641000000000005</v>
      </c>
      <c r="D12" s="34">
        <v>73.552999999999997</v>
      </c>
      <c r="E12" s="7"/>
    </row>
    <row r="13" spans="2:6">
      <c r="B13" s="30" t="s">
        <v>34</v>
      </c>
      <c r="C13" s="34">
        <v>83.688999999999993</v>
      </c>
      <c r="D13" s="34">
        <v>72.671999999999997</v>
      </c>
      <c r="E13" s="7"/>
    </row>
    <row r="14" spans="2:6">
      <c r="B14" s="30" t="s">
        <v>35</v>
      </c>
      <c r="C14" s="34">
        <v>83.695999999999998</v>
      </c>
      <c r="D14" s="34">
        <v>73.768000000000001</v>
      </c>
      <c r="E14" s="7"/>
    </row>
    <row r="15" spans="2:6">
      <c r="B15" s="30" t="s">
        <v>36</v>
      </c>
      <c r="C15" s="34">
        <v>83.72</v>
      </c>
      <c r="D15" s="34">
        <v>71.960999999999999</v>
      </c>
      <c r="E15" s="7"/>
      <c r="F15" s="39" t="s">
        <v>37</v>
      </c>
    </row>
    <row r="16" spans="2:6">
      <c r="B16" s="30" t="s">
        <v>38</v>
      </c>
      <c r="C16" s="34">
        <v>83.741</v>
      </c>
      <c r="D16" s="34">
        <v>72.430999999999997</v>
      </c>
      <c r="E16" s="7"/>
      <c r="F16" s="17" t="s">
        <v>39</v>
      </c>
    </row>
    <row r="17" spans="2:5">
      <c r="B17" s="30" t="s">
        <v>40</v>
      </c>
      <c r="C17" s="34">
        <v>84.102000000000004</v>
      </c>
      <c r="D17" s="34">
        <v>74.335999999999999</v>
      </c>
      <c r="E17" s="7"/>
    </row>
    <row r="18" spans="2:5">
      <c r="B18" s="30" t="s">
        <v>41</v>
      </c>
      <c r="C18" s="34">
        <v>84.105000000000004</v>
      </c>
      <c r="D18" s="34">
        <v>71.858999999999995</v>
      </c>
      <c r="E18" s="7"/>
    </row>
    <row r="19" spans="2:5">
      <c r="B19" s="30" t="s">
        <v>42</v>
      </c>
      <c r="C19" s="34">
        <v>84.218999999999994</v>
      </c>
      <c r="D19" s="34">
        <v>73.224000000000004</v>
      </c>
      <c r="E19" s="7"/>
    </row>
    <row r="20" spans="2:5">
      <c r="B20" s="30" t="s">
        <v>43</v>
      </c>
      <c r="C20" s="34">
        <v>84.262</v>
      </c>
      <c r="D20" s="34">
        <v>71.712000000000003</v>
      </c>
      <c r="E20" s="7"/>
    </row>
    <row r="21" spans="2:5">
      <c r="B21" s="30" t="s">
        <v>44</v>
      </c>
      <c r="C21" s="34">
        <v>84.308999999999997</v>
      </c>
      <c r="D21" s="34">
        <v>74.197999999999993</v>
      </c>
      <c r="E21" s="7"/>
    </row>
    <row r="22" spans="2:5">
      <c r="B22" s="30" t="s">
        <v>9</v>
      </c>
      <c r="C22" s="34">
        <v>84.424000000000007</v>
      </c>
      <c r="D22" s="34">
        <v>72.384</v>
      </c>
      <c r="E22" s="7"/>
    </row>
    <row r="23" spans="2:5">
      <c r="B23" s="30" t="s">
        <v>45</v>
      </c>
      <c r="C23" s="34">
        <v>84.448999999999998</v>
      </c>
      <c r="D23" s="34">
        <v>74.316999999999993</v>
      </c>
      <c r="E23" s="7"/>
    </row>
    <row r="24" spans="2:5">
      <c r="B24" s="30" t="s">
        <v>46</v>
      </c>
      <c r="C24" s="34">
        <v>84.799000000000007</v>
      </c>
      <c r="D24" s="34">
        <v>71.965999999999994</v>
      </c>
    </row>
  </sheetData>
  <sortState ref="B4:D24">
    <sortCondition ref="D4:D24"/>
  </sortState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4"/>
  <sheetViews>
    <sheetView topLeftCell="A7" zoomScaleNormal="100" workbookViewId="0"/>
  </sheetViews>
  <sheetFormatPr defaultColWidth="8.88671875" defaultRowHeight="14.4"/>
  <cols>
    <col min="1" max="1" width="3.44140625" style="24" customWidth="1"/>
    <col min="2" max="47" width="7.44140625" style="24" customWidth="1"/>
    <col min="48" max="48" width="9.109375" style="24" customWidth="1"/>
    <col min="49" max="49" width="8.88671875" style="24"/>
  </cols>
  <sheetData>
    <row r="1" spans="2:47" ht="12" customHeight="1"/>
    <row r="2" spans="2:47">
      <c r="B2" s="60" t="s">
        <v>47</v>
      </c>
    </row>
    <row r="3" spans="2:47">
      <c r="B3" s="61"/>
      <c r="C3" s="61">
        <v>1980</v>
      </c>
      <c r="D3" s="61">
        <v>1981</v>
      </c>
      <c r="E3" s="61">
        <v>1982</v>
      </c>
      <c r="F3" s="61">
        <v>1983</v>
      </c>
      <c r="G3" s="61">
        <v>1984</v>
      </c>
      <c r="H3" s="61">
        <v>1985</v>
      </c>
      <c r="I3" s="61">
        <v>1986</v>
      </c>
      <c r="J3" s="61">
        <v>1987</v>
      </c>
      <c r="K3" s="61">
        <v>1988</v>
      </c>
      <c r="L3" s="61">
        <v>1989</v>
      </c>
      <c r="M3" s="61">
        <v>1990</v>
      </c>
      <c r="N3" s="61">
        <v>1991</v>
      </c>
      <c r="O3" s="61">
        <v>1992</v>
      </c>
      <c r="P3" s="61">
        <v>1993</v>
      </c>
      <c r="Q3" s="61">
        <v>1994</v>
      </c>
      <c r="R3" s="61">
        <v>1995</v>
      </c>
      <c r="S3" s="136">
        <v>1996</v>
      </c>
      <c r="T3" s="136">
        <v>1997</v>
      </c>
      <c r="U3" s="136">
        <v>1998</v>
      </c>
      <c r="V3" s="136">
        <v>1999</v>
      </c>
      <c r="W3" s="136">
        <v>2000</v>
      </c>
      <c r="X3" s="136">
        <v>2001</v>
      </c>
      <c r="Y3" s="136">
        <v>2002</v>
      </c>
      <c r="Z3" s="136">
        <v>2003</v>
      </c>
      <c r="AA3" s="136">
        <v>2004</v>
      </c>
      <c r="AB3" s="136">
        <v>2005</v>
      </c>
      <c r="AC3" s="136">
        <v>2006</v>
      </c>
      <c r="AD3" s="136">
        <v>2007</v>
      </c>
      <c r="AE3" s="136">
        <v>2008</v>
      </c>
      <c r="AF3" s="136">
        <v>2009</v>
      </c>
      <c r="AG3" s="136">
        <v>2010</v>
      </c>
      <c r="AH3" s="136">
        <v>2011</v>
      </c>
      <c r="AI3" s="136">
        <v>2012</v>
      </c>
      <c r="AJ3" s="136">
        <v>2013</v>
      </c>
      <c r="AK3" s="136">
        <v>2014</v>
      </c>
      <c r="AL3" s="136">
        <v>2015</v>
      </c>
      <c r="AM3" s="136">
        <v>2016</v>
      </c>
      <c r="AN3" s="136">
        <v>2017</v>
      </c>
      <c r="AO3" s="136">
        <v>2018</v>
      </c>
      <c r="AP3" s="136">
        <v>2019</v>
      </c>
      <c r="AQ3" s="136">
        <v>2020</v>
      </c>
      <c r="AR3" s="136">
        <v>2021</v>
      </c>
      <c r="AS3" s="136">
        <v>2022</v>
      </c>
      <c r="AT3" s="136">
        <v>2023</v>
      </c>
      <c r="AU3" s="136">
        <v>2024</v>
      </c>
    </row>
    <row r="4" spans="2:47">
      <c r="B4" s="61" t="s">
        <v>10</v>
      </c>
      <c r="C4" s="62">
        <v>100</v>
      </c>
      <c r="D4" s="62">
        <v>100.78086567443879</v>
      </c>
      <c r="E4" s="62">
        <v>101.41684313837888</v>
      </c>
      <c r="F4" s="62">
        <v>102.67084194299576</v>
      </c>
      <c r="G4" s="62">
        <v>105.50288410026344</v>
      </c>
      <c r="H4" s="62">
        <v>108.64118833249898</v>
      </c>
      <c r="I4" s="62">
        <v>111.38533389869873</v>
      </c>
      <c r="J4" s="62">
        <v>114.71006208287578</v>
      </c>
      <c r="K4" s="62">
        <v>119.23965992322279</v>
      </c>
      <c r="L4" s="62">
        <v>122.66371342196449</v>
      </c>
      <c r="M4" s="62">
        <v>125.08519411476473</v>
      </c>
      <c r="N4" s="62">
        <v>126.82407840043982</v>
      </c>
      <c r="O4" s="62">
        <v>127.78865717835448</v>
      </c>
      <c r="P4" s="62">
        <v>126.6593317092801</v>
      </c>
      <c r="Q4" s="62">
        <v>129.45528205157103</v>
      </c>
      <c r="R4" s="62">
        <v>133.24036730166381</v>
      </c>
      <c r="S4" s="62">
        <v>135.03322939413661</v>
      </c>
      <c r="T4" s="62">
        <v>137.6335929548479</v>
      </c>
      <c r="U4" s="62">
        <v>140.11701673299436</v>
      </c>
      <c r="V4" s="62">
        <v>142.46816847512846</v>
      </c>
      <c r="W4" s="62">
        <v>147.99893196601741</v>
      </c>
      <c r="X4" s="62">
        <v>150.96842329048107</v>
      </c>
      <c r="Y4" s="62">
        <v>151.37593184789623</v>
      </c>
      <c r="Z4" s="62">
        <v>151.47668665626568</v>
      </c>
      <c r="AA4" s="62">
        <v>153.70947741458843</v>
      </c>
      <c r="AB4" s="62">
        <v>154.88137488242924</v>
      </c>
      <c r="AC4" s="62">
        <v>157.66844248689381</v>
      </c>
      <c r="AD4" s="62">
        <v>159.97400710904463</v>
      </c>
      <c r="AE4" s="62">
        <v>158.33725143348877</v>
      </c>
      <c r="AF4" s="62">
        <v>149.93721638603631</v>
      </c>
      <c r="AG4" s="62">
        <v>152.22991495690263</v>
      </c>
      <c r="AH4" s="62">
        <v>153.28861792546351</v>
      </c>
      <c r="AI4" s="62">
        <v>148.49798260372177</v>
      </c>
      <c r="AJ4" s="62">
        <v>145.79825199585818</v>
      </c>
      <c r="AK4" s="62">
        <v>145.79622887408377</v>
      </c>
      <c r="AL4" s="62">
        <v>147.08749888662314</v>
      </c>
      <c r="AM4" s="62">
        <v>148.90582556143022</v>
      </c>
      <c r="AN4" s="62">
        <v>151.2938282158853</v>
      </c>
      <c r="AO4" s="62">
        <v>152.54449367281146</v>
      </c>
      <c r="AP4" s="62">
        <v>153.19915748700009</v>
      </c>
      <c r="AQ4" s="62">
        <v>139.61311729103724</v>
      </c>
      <c r="AR4" s="62">
        <v>152.08205150721545</v>
      </c>
      <c r="AS4" s="62">
        <v>159.41419593804881</v>
      </c>
      <c r="AT4" s="62">
        <v>160.96959202224627</v>
      </c>
      <c r="AU4" s="62">
        <v>162.08458292017585</v>
      </c>
    </row>
    <row r="5" spans="2:47">
      <c r="B5" s="61" t="s">
        <v>9</v>
      </c>
      <c r="C5" s="62">
        <v>100</v>
      </c>
      <c r="D5" s="62">
        <v>102.27192761646712</v>
      </c>
      <c r="E5" s="62">
        <v>104.33175970119723</v>
      </c>
      <c r="F5" s="62">
        <v>104.04453751211167</v>
      </c>
      <c r="G5" s="62">
        <v>108.31167203828133</v>
      </c>
      <c r="H5" s="62">
        <v>110.96937501850906</v>
      </c>
      <c r="I5" s="62">
        <v>112.54290392116056</v>
      </c>
      <c r="J5" s="62">
        <v>116.88498557582085</v>
      </c>
      <c r="K5" s="62">
        <v>122.25173244478891</v>
      </c>
      <c r="L5" s="62">
        <v>126.77009666542789</v>
      </c>
      <c r="M5" s="62">
        <v>129.977471126963</v>
      </c>
      <c r="N5" s="62">
        <v>131.72099960694828</v>
      </c>
      <c r="O5" s="62">
        <v>133.83181354247526</v>
      </c>
      <c r="P5" s="62">
        <v>134.79571336530302</v>
      </c>
      <c r="Q5" s="62">
        <v>138.77275358824835</v>
      </c>
      <c r="R5" s="62">
        <v>145.90419770100178</v>
      </c>
      <c r="S5" s="62">
        <v>149.11020503995022</v>
      </c>
      <c r="T5" s="62">
        <v>153.06873024302189</v>
      </c>
      <c r="U5" s="62">
        <v>154.74581732135078</v>
      </c>
      <c r="V5" s="62">
        <v>157.11235055493847</v>
      </c>
      <c r="W5" s="62">
        <v>165.00810133480951</v>
      </c>
      <c r="X5" s="62">
        <v>166.25485324544391</v>
      </c>
      <c r="Y5" s="62">
        <v>164.22694271108728</v>
      </c>
      <c r="Z5" s="62">
        <v>167.14747302024128</v>
      </c>
      <c r="AA5" s="62">
        <v>171.6667160547419</v>
      </c>
      <c r="AB5" s="62">
        <v>173.53973901552661</v>
      </c>
      <c r="AC5" s="62">
        <v>176.52985499691954</v>
      </c>
      <c r="AD5" s="62">
        <v>179.51035512761678</v>
      </c>
      <c r="AE5" s="62">
        <v>175.54190388511728</v>
      </c>
      <c r="AF5" s="62">
        <v>165.66601163563607</v>
      </c>
      <c r="AG5" s="62">
        <v>168.56069288378009</v>
      </c>
      <c r="AH5" s="62">
        <v>171.49187300607022</v>
      </c>
      <c r="AI5" s="62">
        <v>165.88324714436413</v>
      </c>
      <c r="AJ5" s="62">
        <v>164.36528688561279</v>
      </c>
      <c r="AK5" s="62">
        <v>165.03384699957547</v>
      </c>
      <c r="AL5" s="62">
        <v>166.91762316974035</v>
      </c>
      <c r="AM5" s="62">
        <v>169.72400402547422</v>
      </c>
      <c r="AN5" s="62">
        <v>173.24867858855399</v>
      </c>
      <c r="AO5" s="62">
        <v>174.73127733184364</v>
      </c>
      <c r="AP5" s="62">
        <v>175.96593188192534</v>
      </c>
      <c r="AQ5" s="62">
        <v>158.73308668026559</v>
      </c>
      <c r="AR5" s="62">
        <v>173.60953148025359</v>
      </c>
      <c r="AS5" s="62">
        <v>182.00044687283224</v>
      </c>
      <c r="AT5" s="62">
        <v>182.91850212366347</v>
      </c>
      <c r="AU5" s="62">
        <v>182.77809002425712</v>
      </c>
    </row>
    <row r="8" spans="2:47" ht="27.6" customHeight="1">
      <c r="B8" s="96"/>
      <c r="C8" s="214" t="s">
        <v>48</v>
      </c>
      <c r="D8" s="215"/>
      <c r="E8" s="216"/>
      <c r="F8" s="96"/>
      <c r="G8" s="96"/>
    </row>
    <row r="9" spans="2:47" ht="31.35" customHeight="1">
      <c r="B9" s="96"/>
      <c r="C9" s="61" t="s">
        <v>49</v>
      </c>
      <c r="D9" s="214" t="s">
        <v>50</v>
      </c>
      <c r="E9" s="216"/>
      <c r="F9" s="96"/>
      <c r="G9" s="63" t="s">
        <v>232</v>
      </c>
    </row>
    <row r="10" spans="2:47" ht="14.4" customHeight="1">
      <c r="B10" s="96"/>
      <c r="C10" s="61"/>
      <c r="D10" s="61">
        <v>1980</v>
      </c>
      <c r="E10" s="61">
        <v>2024</v>
      </c>
      <c r="F10" s="96"/>
      <c r="G10" s="96"/>
    </row>
    <row r="11" spans="2:47">
      <c r="B11" s="96"/>
      <c r="C11" s="61" t="s">
        <v>51</v>
      </c>
      <c r="D11" s="64">
        <v>149.30472193287761</v>
      </c>
      <c r="E11" s="64">
        <v>141.98482437738528</v>
      </c>
      <c r="F11" s="96"/>
      <c r="G11" s="96"/>
    </row>
    <row r="12" spans="2:47">
      <c r="B12" s="96"/>
      <c r="C12" s="61" t="s">
        <v>52</v>
      </c>
      <c r="D12" s="64">
        <v>125.11263399392858</v>
      </c>
      <c r="E12" s="64">
        <v>134.90758328398252</v>
      </c>
      <c r="F12" s="96"/>
      <c r="G12" s="96"/>
    </row>
    <row r="13" spans="2:47">
      <c r="B13" s="96"/>
      <c r="C13" s="61" t="s">
        <v>53</v>
      </c>
      <c r="D13" s="64">
        <v>176.41712211270649</v>
      </c>
      <c r="E13" s="64">
        <v>125.20784005248231</v>
      </c>
      <c r="F13" s="96"/>
      <c r="G13" s="96"/>
    </row>
    <row r="14" spans="2:47">
      <c r="B14" s="96"/>
      <c r="C14" s="61" t="s">
        <v>54</v>
      </c>
      <c r="D14" s="64">
        <v>117.76698066075613</v>
      </c>
      <c r="E14" s="64">
        <v>119.32844715878876</v>
      </c>
      <c r="F14" s="96"/>
      <c r="G14" s="96"/>
    </row>
    <row r="15" spans="2:47">
      <c r="B15" s="96"/>
      <c r="C15" s="61" t="s">
        <v>55</v>
      </c>
      <c r="D15" s="64">
        <v>119.57578601462022</v>
      </c>
      <c r="E15" s="64">
        <v>116.20036217513344</v>
      </c>
      <c r="F15" s="96"/>
      <c r="G15" s="96"/>
    </row>
    <row r="16" spans="2:47">
      <c r="B16" s="96"/>
      <c r="C16" s="61" t="s">
        <v>56</v>
      </c>
      <c r="D16" s="64">
        <v>105.36763735270354</v>
      </c>
      <c r="E16" s="64">
        <v>110.77096122556608</v>
      </c>
      <c r="F16" s="96"/>
      <c r="G16" s="96"/>
    </row>
    <row r="17" spans="2:7">
      <c r="B17" s="96"/>
      <c r="C17" s="61" t="s">
        <v>57</v>
      </c>
      <c r="D17" s="64">
        <v>106.41060243182538</v>
      </c>
      <c r="E17" s="64">
        <v>105.41430990041205</v>
      </c>
      <c r="F17" s="96"/>
      <c r="G17" s="96"/>
    </row>
    <row r="18" spans="2:7">
      <c r="B18" s="96"/>
      <c r="C18" s="61" t="s">
        <v>58</v>
      </c>
      <c r="D18" s="64">
        <v>114.53652846875787</v>
      </c>
      <c r="E18" s="64">
        <v>104.33265241498937</v>
      </c>
      <c r="F18" s="96"/>
      <c r="G18" s="96"/>
    </row>
    <row r="19" spans="2:7">
      <c r="C19" s="61" t="s">
        <v>59</v>
      </c>
      <c r="D19" s="64">
        <v>107.67930233357623</v>
      </c>
      <c r="E19" s="64">
        <v>103.66931924729887</v>
      </c>
      <c r="F19" s="91"/>
      <c r="G19" s="91"/>
    </row>
    <row r="20" spans="2:7">
      <c r="C20" s="61" t="s">
        <v>60</v>
      </c>
      <c r="D20" s="64">
        <v>95.675189555475498</v>
      </c>
      <c r="E20" s="64">
        <v>103.52576446342682</v>
      </c>
      <c r="F20" s="91"/>
      <c r="G20" s="91"/>
    </row>
    <row r="21" spans="2:7">
      <c r="C21" s="61" t="s">
        <v>61</v>
      </c>
      <c r="D21" s="64">
        <v>92.316300807073929</v>
      </c>
      <c r="E21" s="64">
        <v>91.440265673653442</v>
      </c>
      <c r="F21" s="91"/>
      <c r="G21" s="91"/>
    </row>
    <row r="22" spans="2:7">
      <c r="C22" s="61" t="s">
        <v>62</v>
      </c>
      <c r="D22" s="64">
        <v>103.32698646976564</v>
      </c>
      <c r="E22" s="64">
        <v>86.88484107136064</v>
      </c>
      <c r="F22" s="91"/>
      <c r="G22" s="39" t="s">
        <v>63</v>
      </c>
    </row>
    <row r="23" spans="2:7">
      <c r="C23" s="61" t="s">
        <v>64</v>
      </c>
      <c r="D23" s="64">
        <v>88.078630084804459</v>
      </c>
      <c r="E23" s="64">
        <v>86.135597505812513</v>
      </c>
      <c r="F23" s="91"/>
      <c r="G23" s="17" t="s">
        <v>65</v>
      </c>
    </row>
    <row r="24" spans="2:7">
      <c r="C24" s="61" t="s">
        <v>66</v>
      </c>
      <c r="D24" s="64">
        <v>77.918558223729562</v>
      </c>
      <c r="E24" s="64">
        <v>75.494933010993435</v>
      </c>
      <c r="F24" s="91"/>
    </row>
    <row r="25" spans="2:7">
      <c r="C25" s="61" t="s">
        <v>67</v>
      </c>
      <c r="D25" s="64">
        <v>81.663094846308198</v>
      </c>
      <c r="E25" s="64">
        <v>74.022457775165194</v>
      </c>
      <c r="F25" s="91"/>
      <c r="G25" s="91"/>
    </row>
    <row r="26" spans="2:7">
      <c r="C26" s="61" t="s">
        <v>68</v>
      </c>
      <c r="D26" s="64">
        <v>60.875797363006953</v>
      </c>
      <c r="E26" s="64">
        <v>73.455096819518843</v>
      </c>
      <c r="F26" s="91"/>
      <c r="G26" s="91"/>
    </row>
    <row r="27" spans="2:7">
      <c r="C27" s="61" t="s">
        <v>69</v>
      </c>
      <c r="D27" s="64">
        <v>75.21308615093551</v>
      </c>
      <c r="E27" s="64">
        <v>66.522545366014867</v>
      </c>
      <c r="F27" s="91"/>
      <c r="G27" s="91"/>
    </row>
    <row r="28" spans="2:7">
      <c r="C28" s="61" t="s">
        <v>70</v>
      </c>
      <c r="D28" s="64">
        <v>69.537312853130985</v>
      </c>
      <c r="E28" s="64">
        <v>65.115379694945489</v>
      </c>
      <c r="F28" s="91"/>
      <c r="G28" s="91"/>
    </row>
    <row r="29" spans="2:7">
      <c r="C29" s="61" t="s">
        <v>71</v>
      </c>
      <c r="D29" s="64">
        <v>75.759749257013283</v>
      </c>
      <c r="E29" s="64">
        <v>63.230149361285825</v>
      </c>
      <c r="F29" s="91"/>
      <c r="G29" s="91"/>
    </row>
    <row r="30" spans="2:7">
      <c r="C30" s="61" t="s">
        <v>72</v>
      </c>
      <c r="D30" s="64">
        <v>58.622669689557441</v>
      </c>
      <c r="E30" s="64">
        <v>58.090240890110564</v>
      </c>
      <c r="F30" s="91"/>
      <c r="G30" s="91"/>
    </row>
    <row r="31" spans="2:7">
      <c r="D31" s="90"/>
      <c r="E31" s="90"/>
      <c r="F31" s="91"/>
      <c r="G31" s="91"/>
    </row>
    <row r="35" spans="11:12">
      <c r="K35" s="65"/>
      <c r="L35" s="65"/>
    </row>
    <row r="36" spans="11:12">
      <c r="K36" s="65"/>
      <c r="L36" s="65"/>
    </row>
    <row r="37" spans="11:12">
      <c r="K37" s="65"/>
      <c r="L37" s="65"/>
    </row>
    <row r="38" spans="11:12">
      <c r="K38" s="65"/>
      <c r="L38" s="65"/>
    </row>
    <row r="39" spans="11:12">
      <c r="K39" s="65"/>
      <c r="L39" s="65"/>
    </row>
    <row r="40" spans="11:12">
      <c r="K40" s="65"/>
      <c r="L40" s="65"/>
    </row>
    <row r="41" spans="11:12">
      <c r="K41" s="65"/>
      <c r="L41" s="65"/>
    </row>
    <row r="42" spans="11:12">
      <c r="K42" s="65"/>
      <c r="L42" s="65"/>
    </row>
    <row r="43" spans="11:12">
      <c r="K43" s="65"/>
      <c r="L43" s="65"/>
    </row>
    <row r="44" spans="11:12">
      <c r="K44" s="65"/>
      <c r="L44" s="65"/>
    </row>
    <row r="45" spans="11:12">
      <c r="K45" s="65"/>
      <c r="L45" s="65"/>
    </row>
    <row r="46" spans="11:12">
      <c r="K46" s="65"/>
      <c r="L46" s="65"/>
    </row>
    <row r="47" spans="11:12">
      <c r="K47" s="65"/>
      <c r="L47" s="65"/>
    </row>
    <row r="48" spans="11:12">
      <c r="K48" s="65"/>
      <c r="L48" s="65"/>
    </row>
    <row r="49" spans="11:12">
      <c r="K49" s="65"/>
      <c r="L49" s="65"/>
    </row>
    <row r="50" spans="11:12">
      <c r="K50" s="65"/>
      <c r="L50" s="65"/>
    </row>
    <row r="51" spans="11:12">
      <c r="K51" s="65"/>
      <c r="L51" s="65"/>
    </row>
    <row r="52" spans="11:12">
      <c r="K52" s="65"/>
      <c r="L52" s="65"/>
    </row>
    <row r="53" spans="11:12">
      <c r="K53" s="65"/>
      <c r="L53" s="65"/>
    </row>
    <row r="54" spans="11:12">
      <c r="K54" s="65"/>
      <c r="L54" s="65"/>
    </row>
  </sheetData>
  <sortState ref="J197:L216">
    <sortCondition descending="1" ref="L197:L216"/>
  </sortState>
  <mergeCells count="2">
    <mergeCell ref="C8:E8"/>
    <mergeCell ref="D9:E9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zoomScaleNormal="100" workbookViewId="0">
      <selection activeCell="J13" sqref="J13"/>
    </sheetView>
  </sheetViews>
  <sheetFormatPr defaultRowHeight="14.4"/>
  <cols>
    <col min="1" max="1" width="3.44140625" style="18" customWidth="1"/>
    <col min="2" max="8" width="8.109375" style="20" customWidth="1"/>
    <col min="19" max="19" width="8.5546875" customWidth="1"/>
  </cols>
  <sheetData>
    <row r="1" spans="2:10" ht="12" customHeight="1"/>
    <row r="2" spans="2:10">
      <c r="J2" s="57" t="s">
        <v>234</v>
      </c>
    </row>
    <row r="3" spans="2:10" ht="36">
      <c r="B3" s="30"/>
      <c r="C3" s="30"/>
      <c r="D3" s="21" t="s">
        <v>73</v>
      </c>
      <c r="E3" s="21" t="s">
        <v>74</v>
      </c>
      <c r="F3" s="21" t="s">
        <v>75</v>
      </c>
      <c r="G3" s="21" t="s">
        <v>76</v>
      </c>
      <c r="H3" s="21" t="s">
        <v>77</v>
      </c>
    </row>
    <row r="4" spans="2:10">
      <c r="B4" s="30">
        <v>1951</v>
      </c>
      <c r="C4" s="30" t="s">
        <v>9</v>
      </c>
      <c r="D4" s="34">
        <v>6.3811440068985341</v>
      </c>
      <c r="E4" s="34">
        <v>85.858005173900537</v>
      </c>
      <c r="F4" s="34">
        <v>4.5990227076746191</v>
      </c>
      <c r="G4" s="34">
        <v>2.5294624892210402</v>
      </c>
      <c r="H4" s="34">
        <v>0.63236562230526006</v>
      </c>
    </row>
    <row r="5" spans="2:10">
      <c r="B5" s="30"/>
      <c r="C5" s="30" t="s">
        <v>10</v>
      </c>
      <c r="D5" s="34">
        <v>12.898040235455399</v>
      </c>
      <c r="E5" s="34">
        <v>76.896527268858904</v>
      </c>
      <c r="F5" s="34">
        <v>5.9454859223186212</v>
      </c>
      <c r="G5" s="34">
        <v>3.2623342237772155</v>
      </c>
      <c r="H5" s="34">
        <v>0.99761234958984424</v>
      </c>
    </row>
    <row r="6" spans="2:10">
      <c r="B6" s="30" t="s">
        <v>78</v>
      </c>
      <c r="C6" s="30"/>
      <c r="D6" s="30"/>
      <c r="E6" s="30"/>
      <c r="F6" s="34"/>
      <c r="G6" s="34"/>
      <c r="H6" s="34"/>
    </row>
    <row r="7" spans="2:10">
      <c r="B7" s="30">
        <v>2024</v>
      </c>
      <c r="C7" s="30" t="s">
        <v>9</v>
      </c>
      <c r="D7" s="34">
        <v>0.33010563380281688</v>
      </c>
      <c r="E7" s="34">
        <v>16.725352112676056</v>
      </c>
      <c r="F7" s="34">
        <v>28.301056338028168</v>
      </c>
      <c r="G7" s="34">
        <v>38.842429577464785</v>
      </c>
      <c r="H7" s="34">
        <v>15.801056338028168</v>
      </c>
    </row>
    <row r="8" spans="2:10">
      <c r="B8" s="30"/>
      <c r="C8" s="30" t="s">
        <v>10</v>
      </c>
      <c r="D8" s="34">
        <v>0.49350460846215255</v>
      </c>
      <c r="E8" s="34">
        <v>16.612236011321578</v>
      </c>
      <c r="F8" s="34">
        <v>28.623267290804851</v>
      </c>
      <c r="G8" s="34">
        <v>37.4283329704623</v>
      </c>
      <c r="H8" s="34">
        <v>16.840844763770956</v>
      </c>
    </row>
    <row r="10" spans="2:10">
      <c r="E10" s="59"/>
    </row>
    <row r="11" spans="2:10">
      <c r="E11" s="59"/>
    </row>
    <row r="13" spans="2:10">
      <c r="J13" s="39" t="s">
        <v>11</v>
      </c>
    </row>
    <row r="14" spans="2:10">
      <c r="J14" s="39" t="s">
        <v>80</v>
      </c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9"/>
  <sheetViews>
    <sheetView zoomScaleNormal="100" workbookViewId="0"/>
  </sheetViews>
  <sheetFormatPr defaultColWidth="9" defaultRowHeight="12"/>
  <cols>
    <col min="1" max="1" width="3.44140625" style="20" customWidth="1"/>
    <col min="2" max="3" width="7.109375" style="13" customWidth="1"/>
    <col min="4" max="5" width="10.109375" style="13" customWidth="1"/>
    <col min="6" max="7" width="1.44140625" style="13" customWidth="1"/>
    <col min="8" max="8" width="10.109375" style="13" customWidth="1"/>
    <col min="9" max="9" width="5.109375" style="3" customWidth="1"/>
    <col min="10" max="10" width="6.88671875" style="3" customWidth="1"/>
    <col min="11" max="12" width="7.109375" style="3" customWidth="1"/>
    <col min="13" max="13" width="6.88671875" style="3" customWidth="1"/>
    <col min="14" max="14" width="7.109375" style="3" customWidth="1"/>
    <col min="15" max="15" width="0.88671875" style="3" customWidth="1"/>
    <col min="16" max="17" width="7.109375" style="3" customWidth="1"/>
    <col min="18" max="18" width="6.88671875" style="3" customWidth="1"/>
    <col min="19" max="19" width="0.88671875" style="3" customWidth="1"/>
    <col min="20" max="21" width="7.109375" style="14" customWidth="1"/>
    <col min="22" max="22" width="18.88671875" style="14" customWidth="1"/>
    <col min="23" max="23" width="6.88671875" style="14" customWidth="1"/>
    <col min="24" max="24" width="8.109375" style="14" hidden="1" customWidth="1"/>
    <col min="25" max="25" width="0" style="14" hidden="1" customWidth="1"/>
    <col min="26" max="26" width="9" style="14"/>
    <col min="27" max="27" width="5.109375" style="3" customWidth="1"/>
    <col min="28" max="28" width="6.88671875" style="3" customWidth="1"/>
    <col min="29" max="30" width="7.109375" style="3" customWidth="1"/>
    <col min="31" max="31" width="6.88671875" style="3" customWidth="1"/>
    <col min="32" max="32" width="7.109375" style="3" customWidth="1"/>
    <col min="33" max="33" width="0.88671875" style="3" customWidth="1"/>
    <col min="34" max="34" width="7.109375" style="3" customWidth="1"/>
    <col min="35" max="246" width="9" style="14"/>
    <col min="247" max="247" width="5.109375" style="14" customWidth="1"/>
    <col min="248" max="248" width="6.88671875" style="14" customWidth="1"/>
    <col min="249" max="250" width="7.109375" style="14" customWidth="1"/>
    <col min="251" max="251" width="6.88671875" style="14" customWidth="1"/>
    <col min="252" max="252" width="7.109375" style="14" customWidth="1"/>
    <col min="253" max="253" width="0.88671875" style="14" customWidth="1"/>
    <col min="254" max="255" width="7.109375" style="14" customWidth="1"/>
    <col min="256" max="256" width="6.88671875" style="14" customWidth="1"/>
    <col min="257" max="257" width="0.88671875" style="14" customWidth="1"/>
    <col min="258" max="260" width="7.109375" style="14" customWidth="1"/>
    <col min="261" max="261" width="6.88671875" style="14" customWidth="1"/>
    <col min="262" max="263" width="0" style="14" hidden="1" customWidth="1"/>
    <col min="264" max="502" width="9" style="14"/>
    <col min="503" max="503" width="5.109375" style="14" customWidth="1"/>
    <col min="504" max="504" width="6.88671875" style="14" customWidth="1"/>
    <col min="505" max="506" width="7.109375" style="14" customWidth="1"/>
    <col min="507" max="507" width="6.88671875" style="14" customWidth="1"/>
    <col min="508" max="508" width="7.109375" style="14" customWidth="1"/>
    <col min="509" max="509" width="0.88671875" style="14" customWidth="1"/>
    <col min="510" max="511" width="7.109375" style="14" customWidth="1"/>
    <col min="512" max="512" width="6.88671875" style="14" customWidth="1"/>
    <col min="513" max="513" width="0.88671875" style="14" customWidth="1"/>
    <col min="514" max="516" width="7.109375" style="14" customWidth="1"/>
    <col min="517" max="517" width="6.88671875" style="14" customWidth="1"/>
    <col min="518" max="519" width="0" style="14" hidden="1" customWidth="1"/>
    <col min="520" max="758" width="9" style="14"/>
    <col min="759" max="759" width="5.109375" style="14" customWidth="1"/>
    <col min="760" max="760" width="6.88671875" style="14" customWidth="1"/>
    <col min="761" max="762" width="7.109375" style="14" customWidth="1"/>
    <col min="763" max="763" width="6.88671875" style="14" customWidth="1"/>
    <col min="764" max="764" width="7.109375" style="14" customWidth="1"/>
    <col min="765" max="765" width="0.88671875" style="14" customWidth="1"/>
    <col min="766" max="767" width="7.109375" style="14" customWidth="1"/>
    <col min="768" max="768" width="6.88671875" style="14" customWidth="1"/>
    <col min="769" max="769" width="0.88671875" style="14" customWidth="1"/>
    <col min="770" max="772" width="7.109375" style="14" customWidth="1"/>
    <col min="773" max="773" width="6.88671875" style="14" customWidth="1"/>
    <col min="774" max="775" width="0" style="14" hidden="1" customWidth="1"/>
    <col min="776" max="1014" width="9" style="14"/>
    <col min="1015" max="1015" width="5.109375" style="14" customWidth="1"/>
    <col min="1016" max="1016" width="6.88671875" style="14" customWidth="1"/>
    <col min="1017" max="1018" width="7.109375" style="14" customWidth="1"/>
    <col min="1019" max="1019" width="6.88671875" style="14" customWidth="1"/>
    <col min="1020" max="1020" width="7.109375" style="14" customWidth="1"/>
    <col min="1021" max="1021" width="0.88671875" style="14" customWidth="1"/>
    <col min="1022" max="1023" width="7.109375" style="14" customWidth="1"/>
    <col min="1024" max="1024" width="6.88671875" style="14" customWidth="1"/>
    <col min="1025" max="1025" width="0.88671875" style="14" customWidth="1"/>
    <col min="1026" max="1028" width="7.109375" style="14" customWidth="1"/>
    <col min="1029" max="1029" width="6.88671875" style="14" customWidth="1"/>
    <col min="1030" max="1031" width="0" style="14" hidden="1" customWidth="1"/>
    <col min="1032" max="1270" width="9" style="14"/>
    <col min="1271" max="1271" width="5.109375" style="14" customWidth="1"/>
    <col min="1272" max="1272" width="6.88671875" style="14" customWidth="1"/>
    <col min="1273" max="1274" width="7.109375" style="14" customWidth="1"/>
    <col min="1275" max="1275" width="6.88671875" style="14" customWidth="1"/>
    <col min="1276" max="1276" width="7.109375" style="14" customWidth="1"/>
    <col min="1277" max="1277" width="0.88671875" style="14" customWidth="1"/>
    <col min="1278" max="1279" width="7.109375" style="14" customWidth="1"/>
    <col min="1280" max="1280" width="6.88671875" style="14" customWidth="1"/>
    <col min="1281" max="1281" width="0.88671875" style="14" customWidth="1"/>
    <col min="1282" max="1284" width="7.109375" style="14" customWidth="1"/>
    <col min="1285" max="1285" width="6.88671875" style="14" customWidth="1"/>
    <col min="1286" max="1287" width="0" style="14" hidden="1" customWidth="1"/>
    <col min="1288" max="1526" width="9" style="14"/>
    <col min="1527" max="1527" width="5.109375" style="14" customWidth="1"/>
    <col min="1528" max="1528" width="6.88671875" style="14" customWidth="1"/>
    <col min="1529" max="1530" width="7.109375" style="14" customWidth="1"/>
    <col min="1531" max="1531" width="6.88671875" style="14" customWidth="1"/>
    <col min="1532" max="1532" width="7.109375" style="14" customWidth="1"/>
    <col min="1533" max="1533" width="0.88671875" style="14" customWidth="1"/>
    <col min="1534" max="1535" width="7.109375" style="14" customWidth="1"/>
    <col min="1536" max="1536" width="6.88671875" style="14" customWidth="1"/>
    <col min="1537" max="1537" width="0.88671875" style="14" customWidth="1"/>
    <col min="1538" max="1540" width="7.109375" style="14" customWidth="1"/>
    <col min="1541" max="1541" width="6.88671875" style="14" customWidth="1"/>
    <col min="1542" max="1543" width="0" style="14" hidden="1" customWidth="1"/>
    <col min="1544" max="1782" width="9" style="14"/>
    <col min="1783" max="1783" width="5.109375" style="14" customWidth="1"/>
    <col min="1784" max="1784" width="6.88671875" style="14" customWidth="1"/>
    <col min="1785" max="1786" width="7.109375" style="14" customWidth="1"/>
    <col min="1787" max="1787" width="6.88671875" style="14" customWidth="1"/>
    <col min="1788" max="1788" width="7.109375" style="14" customWidth="1"/>
    <col min="1789" max="1789" width="0.88671875" style="14" customWidth="1"/>
    <col min="1790" max="1791" width="7.109375" style="14" customWidth="1"/>
    <col min="1792" max="1792" width="6.88671875" style="14" customWidth="1"/>
    <col min="1793" max="1793" width="0.88671875" style="14" customWidth="1"/>
    <col min="1794" max="1796" width="7.109375" style="14" customWidth="1"/>
    <col min="1797" max="1797" width="6.88671875" style="14" customWidth="1"/>
    <col min="1798" max="1799" width="0" style="14" hidden="1" customWidth="1"/>
    <col min="1800" max="2038" width="9" style="14"/>
    <col min="2039" max="2039" width="5.109375" style="14" customWidth="1"/>
    <col min="2040" max="2040" width="6.88671875" style="14" customWidth="1"/>
    <col min="2041" max="2042" width="7.109375" style="14" customWidth="1"/>
    <col min="2043" max="2043" width="6.88671875" style="14" customWidth="1"/>
    <col min="2044" max="2044" width="7.109375" style="14" customWidth="1"/>
    <col min="2045" max="2045" width="0.88671875" style="14" customWidth="1"/>
    <col min="2046" max="2047" width="7.109375" style="14" customWidth="1"/>
    <col min="2048" max="2048" width="6.88671875" style="14" customWidth="1"/>
    <col min="2049" max="2049" width="0.88671875" style="14" customWidth="1"/>
    <col min="2050" max="2052" width="7.109375" style="14" customWidth="1"/>
    <col min="2053" max="2053" width="6.88671875" style="14" customWidth="1"/>
    <col min="2054" max="2055" width="0" style="14" hidden="1" customWidth="1"/>
    <col min="2056" max="2294" width="9" style="14"/>
    <col min="2295" max="2295" width="5.109375" style="14" customWidth="1"/>
    <col min="2296" max="2296" width="6.88671875" style="14" customWidth="1"/>
    <col min="2297" max="2298" width="7.109375" style="14" customWidth="1"/>
    <col min="2299" max="2299" width="6.88671875" style="14" customWidth="1"/>
    <col min="2300" max="2300" width="7.109375" style="14" customWidth="1"/>
    <col min="2301" max="2301" width="0.88671875" style="14" customWidth="1"/>
    <col min="2302" max="2303" width="7.109375" style="14" customWidth="1"/>
    <col min="2304" max="2304" width="6.88671875" style="14" customWidth="1"/>
    <col min="2305" max="2305" width="0.88671875" style="14" customWidth="1"/>
    <col min="2306" max="2308" width="7.109375" style="14" customWidth="1"/>
    <col min="2309" max="2309" width="6.88671875" style="14" customWidth="1"/>
    <col min="2310" max="2311" width="0" style="14" hidden="1" customWidth="1"/>
    <col min="2312" max="2550" width="9" style="14"/>
    <col min="2551" max="2551" width="5.109375" style="14" customWidth="1"/>
    <col min="2552" max="2552" width="6.88671875" style="14" customWidth="1"/>
    <col min="2553" max="2554" width="7.109375" style="14" customWidth="1"/>
    <col min="2555" max="2555" width="6.88671875" style="14" customWidth="1"/>
    <col min="2556" max="2556" width="7.109375" style="14" customWidth="1"/>
    <col min="2557" max="2557" width="0.88671875" style="14" customWidth="1"/>
    <col min="2558" max="2559" width="7.109375" style="14" customWidth="1"/>
    <col min="2560" max="2560" width="6.88671875" style="14" customWidth="1"/>
    <col min="2561" max="2561" width="0.88671875" style="14" customWidth="1"/>
    <col min="2562" max="2564" width="7.109375" style="14" customWidth="1"/>
    <col min="2565" max="2565" width="6.88671875" style="14" customWidth="1"/>
    <col min="2566" max="2567" width="0" style="14" hidden="1" customWidth="1"/>
    <col min="2568" max="2806" width="9" style="14"/>
    <col min="2807" max="2807" width="5.109375" style="14" customWidth="1"/>
    <col min="2808" max="2808" width="6.88671875" style="14" customWidth="1"/>
    <col min="2809" max="2810" width="7.109375" style="14" customWidth="1"/>
    <col min="2811" max="2811" width="6.88671875" style="14" customWidth="1"/>
    <col min="2812" max="2812" width="7.109375" style="14" customWidth="1"/>
    <col min="2813" max="2813" width="0.88671875" style="14" customWidth="1"/>
    <col min="2814" max="2815" width="7.109375" style="14" customWidth="1"/>
    <col min="2816" max="2816" width="6.88671875" style="14" customWidth="1"/>
    <col min="2817" max="2817" width="0.88671875" style="14" customWidth="1"/>
    <col min="2818" max="2820" width="7.109375" style="14" customWidth="1"/>
    <col min="2821" max="2821" width="6.88671875" style="14" customWidth="1"/>
    <col min="2822" max="2823" width="0" style="14" hidden="1" customWidth="1"/>
    <col min="2824" max="3062" width="9" style="14"/>
    <col min="3063" max="3063" width="5.109375" style="14" customWidth="1"/>
    <col min="3064" max="3064" width="6.88671875" style="14" customWidth="1"/>
    <col min="3065" max="3066" width="7.109375" style="14" customWidth="1"/>
    <col min="3067" max="3067" width="6.88671875" style="14" customWidth="1"/>
    <col min="3068" max="3068" width="7.109375" style="14" customWidth="1"/>
    <col min="3069" max="3069" width="0.88671875" style="14" customWidth="1"/>
    <col min="3070" max="3071" width="7.109375" style="14" customWidth="1"/>
    <col min="3072" max="3072" width="6.88671875" style="14" customWidth="1"/>
    <col min="3073" max="3073" width="0.88671875" style="14" customWidth="1"/>
    <col min="3074" max="3076" width="7.109375" style="14" customWidth="1"/>
    <col min="3077" max="3077" width="6.88671875" style="14" customWidth="1"/>
    <col min="3078" max="3079" width="0" style="14" hidden="1" customWidth="1"/>
    <col min="3080" max="3318" width="9" style="14"/>
    <col min="3319" max="3319" width="5.109375" style="14" customWidth="1"/>
    <col min="3320" max="3320" width="6.88671875" style="14" customWidth="1"/>
    <col min="3321" max="3322" width="7.109375" style="14" customWidth="1"/>
    <col min="3323" max="3323" width="6.88671875" style="14" customWidth="1"/>
    <col min="3324" max="3324" width="7.109375" style="14" customWidth="1"/>
    <col min="3325" max="3325" width="0.88671875" style="14" customWidth="1"/>
    <col min="3326" max="3327" width="7.109375" style="14" customWidth="1"/>
    <col min="3328" max="3328" width="6.88671875" style="14" customWidth="1"/>
    <col min="3329" max="3329" width="0.88671875" style="14" customWidth="1"/>
    <col min="3330" max="3332" width="7.109375" style="14" customWidth="1"/>
    <col min="3333" max="3333" width="6.88671875" style="14" customWidth="1"/>
    <col min="3334" max="3335" width="0" style="14" hidden="1" customWidth="1"/>
    <col min="3336" max="3574" width="9" style="14"/>
    <col min="3575" max="3575" width="5.109375" style="14" customWidth="1"/>
    <col min="3576" max="3576" width="6.88671875" style="14" customWidth="1"/>
    <col min="3577" max="3578" width="7.109375" style="14" customWidth="1"/>
    <col min="3579" max="3579" width="6.88671875" style="14" customWidth="1"/>
    <col min="3580" max="3580" width="7.109375" style="14" customWidth="1"/>
    <col min="3581" max="3581" width="0.88671875" style="14" customWidth="1"/>
    <col min="3582" max="3583" width="7.109375" style="14" customWidth="1"/>
    <col min="3584" max="3584" width="6.88671875" style="14" customWidth="1"/>
    <col min="3585" max="3585" width="0.88671875" style="14" customWidth="1"/>
    <col min="3586" max="3588" width="7.109375" style="14" customWidth="1"/>
    <col min="3589" max="3589" width="6.88671875" style="14" customWidth="1"/>
    <col min="3590" max="3591" width="0" style="14" hidden="1" customWidth="1"/>
    <col min="3592" max="3830" width="9" style="14"/>
    <col min="3831" max="3831" width="5.109375" style="14" customWidth="1"/>
    <col min="3832" max="3832" width="6.88671875" style="14" customWidth="1"/>
    <col min="3833" max="3834" width="7.109375" style="14" customWidth="1"/>
    <col min="3835" max="3835" width="6.88671875" style="14" customWidth="1"/>
    <col min="3836" max="3836" width="7.109375" style="14" customWidth="1"/>
    <col min="3837" max="3837" width="0.88671875" style="14" customWidth="1"/>
    <col min="3838" max="3839" width="7.109375" style="14" customWidth="1"/>
    <col min="3840" max="3840" width="6.88671875" style="14" customWidth="1"/>
    <col min="3841" max="3841" width="0.88671875" style="14" customWidth="1"/>
    <col min="3842" max="3844" width="7.109375" style="14" customWidth="1"/>
    <col min="3845" max="3845" width="6.88671875" style="14" customWidth="1"/>
    <col min="3846" max="3847" width="0" style="14" hidden="1" customWidth="1"/>
    <col min="3848" max="4086" width="9" style="14"/>
    <col min="4087" max="4087" width="5.109375" style="14" customWidth="1"/>
    <col min="4088" max="4088" width="6.88671875" style="14" customWidth="1"/>
    <col min="4089" max="4090" width="7.109375" style="14" customWidth="1"/>
    <col min="4091" max="4091" width="6.88671875" style="14" customWidth="1"/>
    <col min="4092" max="4092" width="7.109375" style="14" customWidth="1"/>
    <col min="4093" max="4093" width="0.88671875" style="14" customWidth="1"/>
    <col min="4094" max="4095" width="7.109375" style="14" customWidth="1"/>
    <col min="4096" max="4096" width="6.88671875" style="14" customWidth="1"/>
    <col min="4097" max="4097" width="0.88671875" style="14" customWidth="1"/>
    <col min="4098" max="4100" width="7.109375" style="14" customWidth="1"/>
    <col min="4101" max="4101" width="6.88671875" style="14" customWidth="1"/>
    <col min="4102" max="4103" width="0" style="14" hidden="1" customWidth="1"/>
    <col min="4104" max="4342" width="9" style="14"/>
    <col min="4343" max="4343" width="5.109375" style="14" customWidth="1"/>
    <col min="4344" max="4344" width="6.88671875" style="14" customWidth="1"/>
    <col min="4345" max="4346" width="7.109375" style="14" customWidth="1"/>
    <col min="4347" max="4347" width="6.88671875" style="14" customWidth="1"/>
    <col min="4348" max="4348" width="7.109375" style="14" customWidth="1"/>
    <col min="4349" max="4349" width="0.88671875" style="14" customWidth="1"/>
    <col min="4350" max="4351" width="7.109375" style="14" customWidth="1"/>
    <col min="4352" max="4352" width="6.88671875" style="14" customWidth="1"/>
    <col min="4353" max="4353" width="0.88671875" style="14" customWidth="1"/>
    <col min="4354" max="4356" width="7.109375" style="14" customWidth="1"/>
    <col min="4357" max="4357" width="6.88671875" style="14" customWidth="1"/>
    <col min="4358" max="4359" width="0" style="14" hidden="1" customWidth="1"/>
    <col min="4360" max="4598" width="9" style="14"/>
    <col min="4599" max="4599" width="5.109375" style="14" customWidth="1"/>
    <col min="4600" max="4600" width="6.88671875" style="14" customWidth="1"/>
    <col min="4601" max="4602" width="7.109375" style="14" customWidth="1"/>
    <col min="4603" max="4603" width="6.88671875" style="14" customWidth="1"/>
    <col min="4604" max="4604" width="7.109375" style="14" customWidth="1"/>
    <col min="4605" max="4605" width="0.88671875" style="14" customWidth="1"/>
    <col min="4606" max="4607" width="7.109375" style="14" customWidth="1"/>
    <col min="4608" max="4608" width="6.88671875" style="14" customWidth="1"/>
    <col min="4609" max="4609" width="0.88671875" style="14" customWidth="1"/>
    <col min="4610" max="4612" width="7.109375" style="14" customWidth="1"/>
    <col min="4613" max="4613" width="6.88671875" style="14" customWidth="1"/>
    <col min="4614" max="4615" width="0" style="14" hidden="1" customWidth="1"/>
    <col min="4616" max="4854" width="9" style="14"/>
    <col min="4855" max="4855" width="5.109375" style="14" customWidth="1"/>
    <col min="4856" max="4856" width="6.88671875" style="14" customWidth="1"/>
    <col min="4857" max="4858" width="7.109375" style="14" customWidth="1"/>
    <col min="4859" max="4859" width="6.88671875" style="14" customWidth="1"/>
    <col min="4860" max="4860" width="7.109375" style="14" customWidth="1"/>
    <col min="4861" max="4861" width="0.88671875" style="14" customWidth="1"/>
    <col min="4862" max="4863" width="7.109375" style="14" customWidth="1"/>
    <col min="4864" max="4864" width="6.88671875" style="14" customWidth="1"/>
    <col min="4865" max="4865" width="0.88671875" style="14" customWidth="1"/>
    <col min="4866" max="4868" width="7.109375" style="14" customWidth="1"/>
    <col min="4869" max="4869" width="6.88671875" style="14" customWidth="1"/>
    <col min="4870" max="4871" width="0" style="14" hidden="1" customWidth="1"/>
    <col min="4872" max="5110" width="9" style="14"/>
    <col min="5111" max="5111" width="5.109375" style="14" customWidth="1"/>
    <col min="5112" max="5112" width="6.88671875" style="14" customWidth="1"/>
    <col min="5113" max="5114" width="7.109375" style="14" customWidth="1"/>
    <col min="5115" max="5115" width="6.88671875" style="14" customWidth="1"/>
    <col min="5116" max="5116" width="7.109375" style="14" customWidth="1"/>
    <col min="5117" max="5117" width="0.88671875" style="14" customWidth="1"/>
    <col min="5118" max="5119" width="7.109375" style="14" customWidth="1"/>
    <col min="5120" max="5120" width="6.88671875" style="14" customWidth="1"/>
    <col min="5121" max="5121" width="0.88671875" style="14" customWidth="1"/>
    <col min="5122" max="5124" width="7.109375" style="14" customWidth="1"/>
    <col min="5125" max="5125" width="6.88671875" style="14" customWidth="1"/>
    <col min="5126" max="5127" width="0" style="14" hidden="1" customWidth="1"/>
    <col min="5128" max="5366" width="9" style="14"/>
    <col min="5367" max="5367" width="5.109375" style="14" customWidth="1"/>
    <col min="5368" max="5368" width="6.88671875" style="14" customWidth="1"/>
    <col min="5369" max="5370" width="7.109375" style="14" customWidth="1"/>
    <col min="5371" max="5371" width="6.88671875" style="14" customWidth="1"/>
    <col min="5372" max="5372" width="7.109375" style="14" customWidth="1"/>
    <col min="5373" max="5373" width="0.88671875" style="14" customWidth="1"/>
    <col min="5374" max="5375" width="7.109375" style="14" customWidth="1"/>
    <col min="5376" max="5376" width="6.88671875" style="14" customWidth="1"/>
    <col min="5377" max="5377" width="0.88671875" style="14" customWidth="1"/>
    <col min="5378" max="5380" width="7.109375" style="14" customWidth="1"/>
    <col min="5381" max="5381" width="6.88671875" style="14" customWidth="1"/>
    <col min="5382" max="5383" width="0" style="14" hidden="1" customWidth="1"/>
    <col min="5384" max="5622" width="9" style="14"/>
    <col min="5623" max="5623" width="5.109375" style="14" customWidth="1"/>
    <col min="5624" max="5624" width="6.88671875" style="14" customWidth="1"/>
    <col min="5625" max="5626" width="7.109375" style="14" customWidth="1"/>
    <col min="5627" max="5627" width="6.88671875" style="14" customWidth="1"/>
    <col min="5628" max="5628" width="7.109375" style="14" customWidth="1"/>
    <col min="5629" max="5629" width="0.88671875" style="14" customWidth="1"/>
    <col min="5630" max="5631" width="7.109375" style="14" customWidth="1"/>
    <col min="5632" max="5632" width="6.88671875" style="14" customWidth="1"/>
    <col min="5633" max="5633" width="0.88671875" style="14" customWidth="1"/>
    <col min="5634" max="5636" width="7.109375" style="14" customWidth="1"/>
    <col min="5637" max="5637" width="6.88671875" style="14" customWidth="1"/>
    <col min="5638" max="5639" width="0" style="14" hidden="1" customWidth="1"/>
    <col min="5640" max="5878" width="9" style="14"/>
    <col min="5879" max="5879" width="5.109375" style="14" customWidth="1"/>
    <col min="5880" max="5880" width="6.88671875" style="14" customWidth="1"/>
    <col min="5881" max="5882" width="7.109375" style="14" customWidth="1"/>
    <col min="5883" max="5883" width="6.88671875" style="14" customWidth="1"/>
    <col min="5884" max="5884" width="7.109375" style="14" customWidth="1"/>
    <col min="5885" max="5885" width="0.88671875" style="14" customWidth="1"/>
    <col min="5886" max="5887" width="7.109375" style="14" customWidth="1"/>
    <col min="5888" max="5888" width="6.88671875" style="14" customWidth="1"/>
    <col min="5889" max="5889" width="0.88671875" style="14" customWidth="1"/>
    <col min="5890" max="5892" width="7.109375" style="14" customWidth="1"/>
    <col min="5893" max="5893" width="6.88671875" style="14" customWidth="1"/>
    <col min="5894" max="5895" width="0" style="14" hidden="1" customWidth="1"/>
    <col min="5896" max="6134" width="9" style="14"/>
    <col min="6135" max="6135" width="5.109375" style="14" customWidth="1"/>
    <col min="6136" max="6136" width="6.88671875" style="14" customWidth="1"/>
    <col min="6137" max="6138" width="7.109375" style="14" customWidth="1"/>
    <col min="6139" max="6139" width="6.88671875" style="14" customWidth="1"/>
    <col min="6140" max="6140" width="7.109375" style="14" customWidth="1"/>
    <col min="6141" max="6141" width="0.88671875" style="14" customWidth="1"/>
    <col min="6142" max="6143" width="7.109375" style="14" customWidth="1"/>
    <col min="6144" max="6144" width="6.88671875" style="14" customWidth="1"/>
    <col min="6145" max="6145" width="0.88671875" style="14" customWidth="1"/>
    <col min="6146" max="6148" width="7.109375" style="14" customWidth="1"/>
    <col min="6149" max="6149" width="6.88671875" style="14" customWidth="1"/>
    <col min="6150" max="6151" width="0" style="14" hidden="1" customWidth="1"/>
    <col min="6152" max="6390" width="9" style="14"/>
    <col min="6391" max="6391" width="5.109375" style="14" customWidth="1"/>
    <col min="6392" max="6392" width="6.88671875" style="14" customWidth="1"/>
    <col min="6393" max="6394" width="7.109375" style="14" customWidth="1"/>
    <col min="6395" max="6395" width="6.88671875" style="14" customWidth="1"/>
    <col min="6396" max="6396" width="7.109375" style="14" customWidth="1"/>
    <col min="6397" max="6397" width="0.88671875" style="14" customWidth="1"/>
    <col min="6398" max="6399" width="7.109375" style="14" customWidth="1"/>
    <col min="6400" max="6400" width="6.88671875" style="14" customWidth="1"/>
    <col min="6401" max="6401" width="0.88671875" style="14" customWidth="1"/>
    <col min="6402" max="6404" width="7.109375" style="14" customWidth="1"/>
    <col min="6405" max="6405" width="6.88671875" style="14" customWidth="1"/>
    <col min="6406" max="6407" width="0" style="14" hidden="1" customWidth="1"/>
    <col min="6408" max="6646" width="9" style="14"/>
    <col min="6647" max="6647" width="5.109375" style="14" customWidth="1"/>
    <col min="6648" max="6648" width="6.88671875" style="14" customWidth="1"/>
    <col min="6649" max="6650" width="7.109375" style="14" customWidth="1"/>
    <col min="6651" max="6651" width="6.88671875" style="14" customWidth="1"/>
    <col min="6652" max="6652" width="7.109375" style="14" customWidth="1"/>
    <col min="6653" max="6653" width="0.88671875" style="14" customWidth="1"/>
    <col min="6654" max="6655" width="7.109375" style="14" customWidth="1"/>
    <col min="6656" max="6656" width="6.88671875" style="14" customWidth="1"/>
    <col min="6657" max="6657" width="0.88671875" style="14" customWidth="1"/>
    <col min="6658" max="6660" width="7.109375" style="14" customWidth="1"/>
    <col min="6661" max="6661" width="6.88671875" style="14" customWidth="1"/>
    <col min="6662" max="6663" width="0" style="14" hidden="1" customWidth="1"/>
    <col min="6664" max="6902" width="9" style="14"/>
    <col min="6903" max="6903" width="5.109375" style="14" customWidth="1"/>
    <col min="6904" max="6904" width="6.88671875" style="14" customWidth="1"/>
    <col min="6905" max="6906" width="7.109375" style="14" customWidth="1"/>
    <col min="6907" max="6907" width="6.88671875" style="14" customWidth="1"/>
    <col min="6908" max="6908" width="7.109375" style="14" customWidth="1"/>
    <col min="6909" max="6909" width="0.88671875" style="14" customWidth="1"/>
    <col min="6910" max="6911" width="7.109375" style="14" customWidth="1"/>
    <col min="6912" max="6912" width="6.88671875" style="14" customWidth="1"/>
    <col min="6913" max="6913" width="0.88671875" style="14" customWidth="1"/>
    <col min="6914" max="6916" width="7.109375" style="14" customWidth="1"/>
    <col min="6917" max="6917" width="6.88671875" style="14" customWidth="1"/>
    <col min="6918" max="6919" width="0" style="14" hidden="1" customWidth="1"/>
    <col min="6920" max="7158" width="9" style="14"/>
    <col min="7159" max="7159" width="5.109375" style="14" customWidth="1"/>
    <col min="7160" max="7160" width="6.88671875" style="14" customWidth="1"/>
    <col min="7161" max="7162" width="7.109375" style="14" customWidth="1"/>
    <col min="7163" max="7163" width="6.88671875" style="14" customWidth="1"/>
    <col min="7164" max="7164" width="7.109375" style="14" customWidth="1"/>
    <col min="7165" max="7165" width="0.88671875" style="14" customWidth="1"/>
    <col min="7166" max="7167" width="7.109375" style="14" customWidth="1"/>
    <col min="7168" max="7168" width="6.88671875" style="14" customWidth="1"/>
    <col min="7169" max="7169" width="0.88671875" style="14" customWidth="1"/>
    <col min="7170" max="7172" width="7.109375" style="14" customWidth="1"/>
    <col min="7173" max="7173" width="6.88671875" style="14" customWidth="1"/>
    <col min="7174" max="7175" width="0" style="14" hidden="1" customWidth="1"/>
    <col min="7176" max="7414" width="9" style="14"/>
    <col min="7415" max="7415" width="5.109375" style="14" customWidth="1"/>
    <col min="7416" max="7416" width="6.88671875" style="14" customWidth="1"/>
    <col min="7417" max="7418" width="7.109375" style="14" customWidth="1"/>
    <col min="7419" max="7419" width="6.88671875" style="14" customWidth="1"/>
    <col min="7420" max="7420" width="7.109375" style="14" customWidth="1"/>
    <col min="7421" max="7421" width="0.88671875" style="14" customWidth="1"/>
    <col min="7422" max="7423" width="7.109375" style="14" customWidth="1"/>
    <col min="7424" max="7424" width="6.88671875" style="14" customWidth="1"/>
    <col min="7425" max="7425" width="0.88671875" style="14" customWidth="1"/>
    <col min="7426" max="7428" width="7.109375" style="14" customWidth="1"/>
    <col min="7429" max="7429" width="6.88671875" style="14" customWidth="1"/>
    <col min="7430" max="7431" width="0" style="14" hidden="1" customWidth="1"/>
    <col min="7432" max="7670" width="9" style="14"/>
    <col min="7671" max="7671" width="5.109375" style="14" customWidth="1"/>
    <col min="7672" max="7672" width="6.88671875" style="14" customWidth="1"/>
    <col min="7673" max="7674" width="7.109375" style="14" customWidth="1"/>
    <col min="7675" max="7675" width="6.88671875" style="14" customWidth="1"/>
    <col min="7676" max="7676" width="7.109375" style="14" customWidth="1"/>
    <col min="7677" max="7677" width="0.88671875" style="14" customWidth="1"/>
    <col min="7678" max="7679" width="7.109375" style="14" customWidth="1"/>
    <col min="7680" max="7680" width="6.88671875" style="14" customWidth="1"/>
    <col min="7681" max="7681" width="0.88671875" style="14" customWidth="1"/>
    <col min="7682" max="7684" width="7.109375" style="14" customWidth="1"/>
    <col min="7685" max="7685" width="6.88671875" style="14" customWidth="1"/>
    <col min="7686" max="7687" width="0" style="14" hidden="1" customWidth="1"/>
    <col min="7688" max="7926" width="9" style="14"/>
    <col min="7927" max="7927" width="5.109375" style="14" customWidth="1"/>
    <col min="7928" max="7928" width="6.88671875" style="14" customWidth="1"/>
    <col min="7929" max="7930" width="7.109375" style="14" customWidth="1"/>
    <col min="7931" max="7931" width="6.88671875" style="14" customWidth="1"/>
    <col min="7932" max="7932" width="7.109375" style="14" customWidth="1"/>
    <col min="7933" max="7933" width="0.88671875" style="14" customWidth="1"/>
    <col min="7934" max="7935" width="7.109375" style="14" customWidth="1"/>
    <col min="7936" max="7936" width="6.88671875" style="14" customWidth="1"/>
    <col min="7937" max="7937" width="0.88671875" style="14" customWidth="1"/>
    <col min="7938" max="7940" width="7.109375" style="14" customWidth="1"/>
    <col min="7941" max="7941" width="6.88671875" style="14" customWidth="1"/>
    <col min="7942" max="7943" width="0" style="14" hidden="1" customWidth="1"/>
    <col min="7944" max="8182" width="9" style="14"/>
    <col min="8183" max="8183" width="5.109375" style="14" customWidth="1"/>
    <col min="8184" max="8184" width="6.88671875" style="14" customWidth="1"/>
    <col min="8185" max="8186" width="7.109375" style="14" customWidth="1"/>
    <col min="8187" max="8187" width="6.88671875" style="14" customWidth="1"/>
    <col min="8188" max="8188" width="7.109375" style="14" customWidth="1"/>
    <col min="8189" max="8189" width="0.88671875" style="14" customWidth="1"/>
    <col min="8190" max="8191" width="7.109375" style="14" customWidth="1"/>
    <col min="8192" max="8192" width="6.88671875" style="14" customWidth="1"/>
    <col min="8193" max="8193" width="0.88671875" style="14" customWidth="1"/>
    <col min="8194" max="8196" width="7.109375" style="14" customWidth="1"/>
    <col min="8197" max="8197" width="6.88671875" style="14" customWidth="1"/>
    <col min="8198" max="8199" width="0" style="14" hidden="1" customWidth="1"/>
    <col min="8200" max="8438" width="9" style="14"/>
    <col min="8439" max="8439" width="5.109375" style="14" customWidth="1"/>
    <col min="8440" max="8440" width="6.88671875" style="14" customWidth="1"/>
    <col min="8441" max="8442" width="7.109375" style="14" customWidth="1"/>
    <col min="8443" max="8443" width="6.88671875" style="14" customWidth="1"/>
    <col min="8444" max="8444" width="7.109375" style="14" customWidth="1"/>
    <col min="8445" max="8445" width="0.88671875" style="14" customWidth="1"/>
    <col min="8446" max="8447" width="7.109375" style="14" customWidth="1"/>
    <col min="8448" max="8448" width="6.88671875" style="14" customWidth="1"/>
    <col min="8449" max="8449" width="0.88671875" style="14" customWidth="1"/>
    <col min="8450" max="8452" width="7.109375" style="14" customWidth="1"/>
    <col min="8453" max="8453" width="6.88671875" style="14" customWidth="1"/>
    <col min="8454" max="8455" width="0" style="14" hidden="1" customWidth="1"/>
    <col min="8456" max="8694" width="9" style="14"/>
    <col min="8695" max="8695" width="5.109375" style="14" customWidth="1"/>
    <col min="8696" max="8696" width="6.88671875" style="14" customWidth="1"/>
    <col min="8697" max="8698" width="7.109375" style="14" customWidth="1"/>
    <col min="8699" max="8699" width="6.88671875" style="14" customWidth="1"/>
    <col min="8700" max="8700" width="7.109375" style="14" customWidth="1"/>
    <col min="8701" max="8701" width="0.88671875" style="14" customWidth="1"/>
    <col min="8702" max="8703" width="7.109375" style="14" customWidth="1"/>
    <col min="8704" max="8704" width="6.88671875" style="14" customWidth="1"/>
    <col min="8705" max="8705" width="0.88671875" style="14" customWidth="1"/>
    <col min="8706" max="8708" width="7.109375" style="14" customWidth="1"/>
    <col min="8709" max="8709" width="6.88671875" style="14" customWidth="1"/>
    <col min="8710" max="8711" width="0" style="14" hidden="1" customWidth="1"/>
    <col min="8712" max="8950" width="9" style="14"/>
    <col min="8951" max="8951" width="5.109375" style="14" customWidth="1"/>
    <col min="8952" max="8952" width="6.88671875" style="14" customWidth="1"/>
    <col min="8953" max="8954" width="7.109375" style="14" customWidth="1"/>
    <col min="8955" max="8955" width="6.88671875" style="14" customWidth="1"/>
    <col min="8956" max="8956" width="7.109375" style="14" customWidth="1"/>
    <col min="8957" max="8957" width="0.88671875" style="14" customWidth="1"/>
    <col min="8958" max="8959" width="7.109375" style="14" customWidth="1"/>
    <col min="8960" max="8960" width="6.88671875" style="14" customWidth="1"/>
    <col min="8961" max="8961" width="0.88671875" style="14" customWidth="1"/>
    <col min="8962" max="8964" width="7.109375" style="14" customWidth="1"/>
    <col min="8965" max="8965" width="6.88671875" style="14" customWidth="1"/>
    <col min="8966" max="8967" width="0" style="14" hidden="1" customWidth="1"/>
    <col min="8968" max="9206" width="9" style="14"/>
    <col min="9207" max="9207" width="5.109375" style="14" customWidth="1"/>
    <col min="9208" max="9208" width="6.88671875" style="14" customWidth="1"/>
    <col min="9209" max="9210" width="7.109375" style="14" customWidth="1"/>
    <col min="9211" max="9211" width="6.88671875" style="14" customWidth="1"/>
    <col min="9212" max="9212" width="7.109375" style="14" customWidth="1"/>
    <col min="9213" max="9213" width="0.88671875" style="14" customWidth="1"/>
    <col min="9214" max="9215" width="7.109375" style="14" customWidth="1"/>
    <col min="9216" max="9216" width="6.88671875" style="14" customWidth="1"/>
    <col min="9217" max="9217" width="0.88671875" style="14" customWidth="1"/>
    <col min="9218" max="9220" width="7.109375" style="14" customWidth="1"/>
    <col min="9221" max="9221" width="6.88671875" style="14" customWidth="1"/>
    <col min="9222" max="9223" width="0" style="14" hidden="1" customWidth="1"/>
    <col min="9224" max="9462" width="9" style="14"/>
    <col min="9463" max="9463" width="5.109375" style="14" customWidth="1"/>
    <col min="9464" max="9464" width="6.88671875" style="14" customWidth="1"/>
    <col min="9465" max="9466" width="7.109375" style="14" customWidth="1"/>
    <col min="9467" max="9467" width="6.88671875" style="14" customWidth="1"/>
    <col min="9468" max="9468" width="7.109375" style="14" customWidth="1"/>
    <col min="9469" max="9469" width="0.88671875" style="14" customWidth="1"/>
    <col min="9470" max="9471" width="7.109375" style="14" customWidth="1"/>
    <col min="9472" max="9472" width="6.88671875" style="14" customWidth="1"/>
    <col min="9473" max="9473" width="0.88671875" style="14" customWidth="1"/>
    <col min="9474" max="9476" width="7.109375" style="14" customWidth="1"/>
    <col min="9477" max="9477" width="6.88671875" style="14" customWidth="1"/>
    <col min="9478" max="9479" width="0" style="14" hidden="1" customWidth="1"/>
    <col min="9480" max="9718" width="9" style="14"/>
    <col min="9719" max="9719" width="5.109375" style="14" customWidth="1"/>
    <col min="9720" max="9720" width="6.88671875" style="14" customWidth="1"/>
    <col min="9721" max="9722" width="7.109375" style="14" customWidth="1"/>
    <col min="9723" max="9723" width="6.88671875" style="14" customWidth="1"/>
    <col min="9724" max="9724" width="7.109375" style="14" customWidth="1"/>
    <col min="9725" max="9725" width="0.88671875" style="14" customWidth="1"/>
    <col min="9726" max="9727" width="7.109375" style="14" customWidth="1"/>
    <col min="9728" max="9728" width="6.88671875" style="14" customWidth="1"/>
    <col min="9729" max="9729" width="0.88671875" style="14" customWidth="1"/>
    <col min="9730" max="9732" width="7.109375" style="14" customWidth="1"/>
    <col min="9733" max="9733" width="6.88671875" style="14" customWidth="1"/>
    <col min="9734" max="9735" width="0" style="14" hidden="1" customWidth="1"/>
    <col min="9736" max="9974" width="9" style="14"/>
    <col min="9975" max="9975" width="5.109375" style="14" customWidth="1"/>
    <col min="9976" max="9976" width="6.88671875" style="14" customWidth="1"/>
    <col min="9977" max="9978" width="7.109375" style="14" customWidth="1"/>
    <col min="9979" max="9979" width="6.88671875" style="14" customWidth="1"/>
    <col min="9980" max="9980" width="7.109375" style="14" customWidth="1"/>
    <col min="9981" max="9981" width="0.88671875" style="14" customWidth="1"/>
    <col min="9982" max="9983" width="7.109375" style="14" customWidth="1"/>
    <col min="9984" max="9984" width="6.88671875" style="14" customWidth="1"/>
    <col min="9985" max="9985" width="0.88671875" style="14" customWidth="1"/>
    <col min="9986" max="9988" width="7.109375" style="14" customWidth="1"/>
    <col min="9989" max="9989" width="6.88671875" style="14" customWidth="1"/>
    <col min="9990" max="9991" width="0" style="14" hidden="1" customWidth="1"/>
    <col min="9992" max="10230" width="9" style="14"/>
    <col min="10231" max="10231" width="5.109375" style="14" customWidth="1"/>
    <col min="10232" max="10232" width="6.88671875" style="14" customWidth="1"/>
    <col min="10233" max="10234" width="7.109375" style="14" customWidth="1"/>
    <col min="10235" max="10235" width="6.88671875" style="14" customWidth="1"/>
    <col min="10236" max="10236" width="7.109375" style="14" customWidth="1"/>
    <col min="10237" max="10237" width="0.88671875" style="14" customWidth="1"/>
    <col min="10238" max="10239" width="7.109375" style="14" customWidth="1"/>
    <col min="10240" max="10240" width="6.88671875" style="14" customWidth="1"/>
    <col min="10241" max="10241" width="0.88671875" style="14" customWidth="1"/>
    <col min="10242" max="10244" width="7.109375" style="14" customWidth="1"/>
    <col min="10245" max="10245" width="6.88671875" style="14" customWidth="1"/>
    <col min="10246" max="10247" width="0" style="14" hidden="1" customWidth="1"/>
    <col min="10248" max="10486" width="9" style="14"/>
    <col min="10487" max="10487" width="5.109375" style="14" customWidth="1"/>
    <col min="10488" max="10488" width="6.88671875" style="14" customWidth="1"/>
    <col min="10489" max="10490" width="7.109375" style="14" customWidth="1"/>
    <col min="10491" max="10491" width="6.88671875" style="14" customWidth="1"/>
    <col min="10492" max="10492" width="7.109375" style="14" customWidth="1"/>
    <col min="10493" max="10493" width="0.88671875" style="14" customWidth="1"/>
    <col min="10494" max="10495" width="7.109375" style="14" customWidth="1"/>
    <col min="10496" max="10496" width="6.88671875" style="14" customWidth="1"/>
    <col min="10497" max="10497" width="0.88671875" style="14" customWidth="1"/>
    <col min="10498" max="10500" width="7.109375" style="14" customWidth="1"/>
    <col min="10501" max="10501" width="6.88671875" style="14" customWidth="1"/>
    <col min="10502" max="10503" width="0" style="14" hidden="1" customWidth="1"/>
    <col min="10504" max="10742" width="9" style="14"/>
    <col min="10743" max="10743" width="5.109375" style="14" customWidth="1"/>
    <col min="10744" max="10744" width="6.88671875" style="14" customWidth="1"/>
    <col min="10745" max="10746" width="7.109375" style="14" customWidth="1"/>
    <col min="10747" max="10747" width="6.88671875" style="14" customWidth="1"/>
    <col min="10748" max="10748" width="7.109375" style="14" customWidth="1"/>
    <col min="10749" max="10749" width="0.88671875" style="14" customWidth="1"/>
    <col min="10750" max="10751" width="7.109375" style="14" customWidth="1"/>
    <col min="10752" max="10752" width="6.88671875" style="14" customWidth="1"/>
    <col min="10753" max="10753" width="0.88671875" style="14" customWidth="1"/>
    <col min="10754" max="10756" width="7.109375" style="14" customWidth="1"/>
    <col min="10757" max="10757" width="6.88671875" style="14" customWidth="1"/>
    <col min="10758" max="10759" width="0" style="14" hidden="1" customWidth="1"/>
    <col min="10760" max="10998" width="9" style="14"/>
    <col min="10999" max="10999" width="5.109375" style="14" customWidth="1"/>
    <col min="11000" max="11000" width="6.88671875" style="14" customWidth="1"/>
    <col min="11001" max="11002" width="7.109375" style="14" customWidth="1"/>
    <col min="11003" max="11003" width="6.88671875" style="14" customWidth="1"/>
    <col min="11004" max="11004" width="7.109375" style="14" customWidth="1"/>
    <col min="11005" max="11005" width="0.88671875" style="14" customWidth="1"/>
    <col min="11006" max="11007" width="7.109375" style="14" customWidth="1"/>
    <col min="11008" max="11008" width="6.88671875" style="14" customWidth="1"/>
    <col min="11009" max="11009" width="0.88671875" style="14" customWidth="1"/>
    <col min="11010" max="11012" width="7.109375" style="14" customWidth="1"/>
    <col min="11013" max="11013" width="6.88671875" style="14" customWidth="1"/>
    <col min="11014" max="11015" width="0" style="14" hidden="1" customWidth="1"/>
    <col min="11016" max="11254" width="9" style="14"/>
    <col min="11255" max="11255" width="5.109375" style="14" customWidth="1"/>
    <col min="11256" max="11256" width="6.88671875" style="14" customWidth="1"/>
    <col min="11257" max="11258" width="7.109375" style="14" customWidth="1"/>
    <col min="11259" max="11259" width="6.88671875" style="14" customWidth="1"/>
    <col min="11260" max="11260" width="7.109375" style="14" customWidth="1"/>
    <col min="11261" max="11261" width="0.88671875" style="14" customWidth="1"/>
    <col min="11262" max="11263" width="7.109375" style="14" customWidth="1"/>
    <col min="11264" max="11264" width="6.88671875" style="14" customWidth="1"/>
    <col min="11265" max="11265" width="0.88671875" style="14" customWidth="1"/>
    <col min="11266" max="11268" width="7.109375" style="14" customWidth="1"/>
    <col min="11269" max="11269" width="6.88671875" style="14" customWidth="1"/>
    <col min="11270" max="11271" width="0" style="14" hidden="1" customWidth="1"/>
    <col min="11272" max="11510" width="9" style="14"/>
    <col min="11511" max="11511" width="5.109375" style="14" customWidth="1"/>
    <col min="11512" max="11512" width="6.88671875" style="14" customWidth="1"/>
    <col min="11513" max="11514" width="7.109375" style="14" customWidth="1"/>
    <col min="11515" max="11515" width="6.88671875" style="14" customWidth="1"/>
    <col min="11516" max="11516" width="7.109375" style="14" customWidth="1"/>
    <col min="11517" max="11517" width="0.88671875" style="14" customWidth="1"/>
    <col min="11518" max="11519" width="7.109375" style="14" customWidth="1"/>
    <col min="11520" max="11520" width="6.88671875" style="14" customWidth="1"/>
    <col min="11521" max="11521" width="0.88671875" style="14" customWidth="1"/>
    <col min="11522" max="11524" width="7.109375" style="14" customWidth="1"/>
    <col min="11525" max="11525" width="6.88671875" style="14" customWidth="1"/>
    <col min="11526" max="11527" width="0" style="14" hidden="1" customWidth="1"/>
    <col min="11528" max="11766" width="9" style="14"/>
    <col min="11767" max="11767" width="5.109375" style="14" customWidth="1"/>
    <col min="11768" max="11768" width="6.88671875" style="14" customWidth="1"/>
    <col min="11769" max="11770" width="7.109375" style="14" customWidth="1"/>
    <col min="11771" max="11771" width="6.88671875" style="14" customWidth="1"/>
    <col min="11772" max="11772" width="7.109375" style="14" customWidth="1"/>
    <col min="11773" max="11773" width="0.88671875" style="14" customWidth="1"/>
    <col min="11774" max="11775" width="7.109375" style="14" customWidth="1"/>
    <col min="11776" max="11776" width="6.88671875" style="14" customWidth="1"/>
    <col min="11777" max="11777" width="0.88671875" style="14" customWidth="1"/>
    <col min="11778" max="11780" width="7.109375" style="14" customWidth="1"/>
    <col min="11781" max="11781" width="6.88671875" style="14" customWidth="1"/>
    <col min="11782" max="11783" width="0" style="14" hidden="1" customWidth="1"/>
    <col min="11784" max="12022" width="9" style="14"/>
    <col min="12023" max="12023" width="5.109375" style="14" customWidth="1"/>
    <col min="12024" max="12024" width="6.88671875" style="14" customWidth="1"/>
    <col min="12025" max="12026" width="7.109375" style="14" customWidth="1"/>
    <col min="12027" max="12027" width="6.88671875" style="14" customWidth="1"/>
    <col min="12028" max="12028" width="7.109375" style="14" customWidth="1"/>
    <col min="12029" max="12029" width="0.88671875" style="14" customWidth="1"/>
    <col min="12030" max="12031" width="7.109375" style="14" customWidth="1"/>
    <col min="12032" max="12032" width="6.88671875" style="14" customWidth="1"/>
    <col min="12033" max="12033" width="0.88671875" style="14" customWidth="1"/>
    <col min="12034" max="12036" width="7.109375" style="14" customWidth="1"/>
    <col min="12037" max="12037" width="6.88671875" style="14" customWidth="1"/>
    <col min="12038" max="12039" width="0" style="14" hidden="1" customWidth="1"/>
    <col min="12040" max="12278" width="9" style="14"/>
    <col min="12279" max="12279" width="5.109375" style="14" customWidth="1"/>
    <col min="12280" max="12280" width="6.88671875" style="14" customWidth="1"/>
    <col min="12281" max="12282" width="7.109375" style="14" customWidth="1"/>
    <col min="12283" max="12283" width="6.88671875" style="14" customWidth="1"/>
    <col min="12284" max="12284" width="7.109375" style="14" customWidth="1"/>
    <col min="12285" max="12285" width="0.88671875" style="14" customWidth="1"/>
    <col min="12286" max="12287" width="7.109375" style="14" customWidth="1"/>
    <col min="12288" max="12288" width="6.88671875" style="14" customWidth="1"/>
    <col min="12289" max="12289" width="0.88671875" style="14" customWidth="1"/>
    <col min="12290" max="12292" width="7.109375" style="14" customWidth="1"/>
    <col min="12293" max="12293" width="6.88671875" style="14" customWidth="1"/>
    <col min="12294" max="12295" width="0" style="14" hidden="1" customWidth="1"/>
    <col min="12296" max="12534" width="9" style="14"/>
    <col min="12535" max="12535" width="5.109375" style="14" customWidth="1"/>
    <col min="12536" max="12536" width="6.88671875" style="14" customWidth="1"/>
    <col min="12537" max="12538" width="7.109375" style="14" customWidth="1"/>
    <col min="12539" max="12539" width="6.88671875" style="14" customWidth="1"/>
    <col min="12540" max="12540" width="7.109375" style="14" customWidth="1"/>
    <col min="12541" max="12541" width="0.88671875" style="14" customWidth="1"/>
    <col min="12542" max="12543" width="7.109375" style="14" customWidth="1"/>
    <col min="12544" max="12544" width="6.88671875" style="14" customWidth="1"/>
    <col min="12545" max="12545" width="0.88671875" style="14" customWidth="1"/>
    <col min="12546" max="12548" width="7.109375" style="14" customWidth="1"/>
    <col min="12549" max="12549" width="6.88671875" style="14" customWidth="1"/>
    <col min="12550" max="12551" width="0" style="14" hidden="1" customWidth="1"/>
    <col min="12552" max="12790" width="9" style="14"/>
    <col min="12791" max="12791" width="5.109375" style="14" customWidth="1"/>
    <col min="12792" max="12792" width="6.88671875" style="14" customWidth="1"/>
    <col min="12793" max="12794" width="7.109375" style="14" customWidth="1"/>
    <col min="12795" max="12795" width="6.88671875" style="14" customWidth="1"/>
    <col min="12796" max="12796" width="7.109375" style="14" customWidth="1"/>
    <col min="12797" max="12797" width="0.88671875" style="14" customWidth="1"/>
    <col min="12798" max="12799" width="7.109375" style="14" customWidth="1"/>
    <col min="12800" max="12800" width="6.88671875" style="14" customWidth="1"/>
    <col min="12801" max="12801" width="0.88671875" style="14" customWidth="1"/>
    <col min="12802" max="12804" width="7.109375" style="14" customWidth="1"/>
    <col min="12805" max="12805" width="6.88671875" style="14" customWidth="1"/>
    <col min="12806" max="12807" width="0" style="14" hidden="1" customWidth="1"/>
    <col min="12808" max="13046" width="9" style="14"/>
    <col min="13047" max="13047" width="5.109375" style="14" customWidth="1"/>
    <col min="13048" max="13048" width="6.88671875" style="14" customWidth="1"/>
    <col min="13049" max="13050" width="7.109375" style="14" customWidth="1"/>
    <col min="13051" max="13051" width="6.88671875" style="14" customWidth="1"/>
    <col min="13052" max="13052" width="7.109375" style="14" customWidth="1"/>
    <col min="13053" max="13053" width="0.88671875" style="14" customWidth="1"/>
    <col min="13054" max="13055" width="7.109375" style="14" customWidth="1"/>
    <col min="13056" max="13056" width="6.88671875" style="14" customWidth="1"/>
    <col min="13057" max="13057" width="0.88671875" style="14" customWidth="1"/>
    <col min="13058" max="13060" width="7.109375" style="14" customWidth="1"/>
    <col min="13061" max="13061" width="6.88671875" style="14" customWidth="1"/>
    <col min="13062" max="13063" width="0" style="14" hidden="1" customWidth="1"/>
    <col min="13064" max="13302" width="9" style="14"/>
    <col min="13303" max="13303" width="5.109375" style="14" customWidth="1"/>
    <col min="13304" max="13304" width="6.88671875" style="14" customWidth="1"/>
    <col min="13305" max="13306" width="7.109375" style="14" customWidth="1"/>
    <col min="13307" max="13307" width="6.88671875" style="14" customWidth="1"/>
    <col min="13308" max="13308" width="7.109375" style="14" customWidth="1"/>
    <col min="13309" max="13309" width="0.88671875" style="14" customWidth="1"/>
    <col min="13310" max="13311" width="7.109375" style="14" customWidth="1"/>
    <col min="13312" max="13312" width="6.88671875" style="14" customWidth="1"/>
    <col min="13313" max="13313" width="0.88671875" style="14" customWidth="1"/>
    <col min="13314" max="13316" width="7.109375" style="14" customWidth="1"/>
    <col min="13317" max="13317" width="6.88671875" style="14" customWidth="1"/>
    <col min="13318" max="13319" width="0" style="14" hidden="1" customWidth="1"/>
    <col min="13320" max="13558" width="9" style="14"/>
    <col min="13559" max="13559" width="5.109375" style="14" customWidth="1"/>
    <col min="13560" max="13560" width="6.88671875" style="14" customWidth="1"/>
    <col min="13561" max="13562" width="7.109375" style="14" customWidth="1"/>
    <col min="13563" max="13563" width="6.88671875" style="14" customWidth="1"/>
    <col min="13564" max="13564" width="7.109375" style="14" customWidth="1"/>
    <col min="13565" max="13565" width="0.88671875" style="14" customWidth="1"/>
    <col min="13566" max="13567" width="7.109375" style="14" customWidth="1"/>
    <col min="13568" max="13568" width="6.88671875" style="14" customWidth="1"/>
    <col min="13569" max="13569" width="0.88671875" style="14" customWidth="1"/>
    <col min="13570" max="13572" width="7.109375" style="14" customWidth="1"/>
    <col min="13573" max="13573" width="6.88671875" style="14" customWidth="1"/>
    <col min="13574" max="13575" width="0" style="14" hidden="1" customWidth="1"/>
    <col min="13576" max="13814" width="9" style="14"/>
    <col min="13815" max="13815" width="5.109375" style="14" customWidth="1"/>
    <col min="13816" max="13816" width="6.88671875" style="14" customWidth="1"/>
    <col min="13817" max="13818" width="7.109375" style="14" customWidth="1"/>
    <col min="13819" max="13819" width="6.88671875" style="14" customWidth="1"/>
    <col min="13820" max="13820" width="7.109375" style="14" customWidth="1"/>
    <col min="13821" max="13821" width="0.88671875" style="14" customWidth="1"/>
    <col min="13822" max="13823" width="7.109375" style="14" customWidth="1"/>
    <col min="13824" max="13824" width="6.88671875" style="14" customWidth="1"/>
    <col min="13825" max="13825" width="0.88671875" style="14" customWidth="1"/>
    <col min="13826" max="13828" width="7.109375" style="14" customWidth="1"/>
    <col min="13829" max="13829" width="6.88671875" style="14" customWidth="1"/>
    <col min="13830" max="13831" width="0" style="14" hidden="1" customWidth="1"/>
    <col min="13832" max="14070" width="9" style="14"/>
    <col min="14071" max="14071" width="5.109375" style="14" customWidth="1"/>
    <col min="14072" max="14072" width="6.88671875" style="14" customWidth="1"/>
    <col min="14073" max="14074" width="7.109375" style="14" customWidth="1"/>
    <col min="14075" max="14075" width="6.88671875" style="14" customWidth="1"/>
    <col min="14076" max="14076" width="7.109375" style="14" customWidth="1"/>
    <col min="14077" max="14077" width="0.88671875" style="14" customWidth="1"/>
    <col min="14078" max="14079" width="7.109375" style="14" customWidth="1"/>
    <col min="14080" max="14080" width="6.88671875" style="14" customWidth="1"/>
    <col min="14081" max="14081" width="0.88671875" style="14" customWidth="1"/>
    <col min="14082" max="14084" width="7.109375" style="14" customWidth="1"/>
    <col min="14085" max="14085" width="6.88671875" style="14" customWidth="1"/>
    <col min="14086" max="14087" width="0" style="14" hidden="1" customWidth="1"/>
    <col min="14088" max="14326" width="9" style="14"/>
    <col min="14327" max="14327" width="5.109375" style="14" customWidth="1"/>
    <col min="14328" max="14328" width="6.88671875" style="14" customWidth="1"/>
    <col min="14329" max="14330" width="7.109375" style="14" customWidth="1"/>
    <col min="14331" max="14331" width="6.88671875" style="14" customWidth="1"/>
    <col min="14332" max="14332" width="7.109375" style="14" customWidth="1"/>
    <col min="14333" max="14333" width="0.88671875" style="14" customWidth="1"/>
    <col min="14334" max="14335" width="7.109375" style="14" customWidth="1"/>
    <col min="14336" max="14336" width="6.88671875" style="14" customWidth="1"/>
    <col min="14337" max="14337" width="0.88671875" style="14" customWidth="1"/>
    <col min="14338" max="14340" width="7.109375" style="14" customWidth="1"/>
    <col min="14341" max="14341" width="6.88671875" style="14" customWidth="1"/>
    <col min="14342" max="14343" width="0" style="14" hidden="1" customWidth="1"/>
    <col min="14344" max="14582" width="9" style="14"/>
    <col min="14583" max="14583" width="5.109375" style="14" customWidth="1"/>
    <col min="14584" max="14584" width="6.88671875" style="14" customWidth="1"/>
    <col min="14585" max="14586" width="7.109375" style="14" customWidth="1"/>
    <col min="14587" max="14587" width="6.88671875" style="14" customWidth="1"/>
    <col min="14588" max="14588" width="7.109375" style="14" customWidth="1"/>
    <col min="14589" max="14589" width="0.88671875" style="14" customWidth="1"/>
    <col min="14590" max="14591" width="7.109375" style="14" customWidth="1"/>
    <col min="14592" max="14592" width="6.88671875" style="14" customWidth="1"/>
    <col min="14593" max="14593" width="0.88671875" style="14" customWidth="1"/>
    <col min="14594" max="14596" width="7.109375" style="14" customWidth="1"/>
    <col min="14597" max="14597" width="6.88671875" style="14" customWidth="1"/>
    <col min="14598" max="14599" width="0" style="14" hidden="1" customWidth="1"/>
    <col min="14600" max="14838" width="9" style="14"/>
    <col min="14839" max="14839" width="5.109375" style="14" customWidth="1"/>
    <col min="14840" max="14840" width="6.88671875" style="14" customWidth="1"/>
    <col min="14841" max="14842" width="7.109375" style="14" customWidth="1"/>
    <col min="14843" max="14843" width="6.88671875" style="14" customWidth="1"/>
    <col min="14844" max="14844" width="7.109375" style="14" customWidth="1"/>
    <col min="14845" max="14845" width="0.88671875" style="14" customWidth="1"/>
    <col min="14846" max="14847" width="7.109375" style="14" customWidth="1"/>
    <col min="14848" max="14848" width="6.88671875" style="14" customWidth="1"/>
    <col min="14849" max="14849" width="0.88671875" style="14" customWidth="1"/>
    <col min="14850" max="14852" width="7.109375" style="14" customWidth="1"/>
    <col min="14853" max="14853" width="6.88671875" style="14" customWidth="1"/>
    <col min="14854" max="14855" width="0" style="14" hidden="1" customWidth="1"/>
    <col min="14856" max="15094" width="9" style="14"/>
    <col min="15095" max="15095" width="5.109375" style="14" customWidth="1"/>
    <col min="15096" max="15096" width="6.88671875" style="14" customWidth="1"/>
    <col min="15097" max="15098" width="7.109375" style="14" customWidth="1"/>
    <col min="15099" max="15099" width="6.88671875" style="14" customWidth="1"/>
    <col min="15100" max="15100" width="7.109375" style="14" customWidth="1"/>
    <col min="15101" max="15101" width="0.88671875" style="14" customWidth="1"/>
    <col min="15102" max="15103" width="7.109375" style="14" customWidth="1"/>
    <col min="15104" max="15104" width="6.88671875" style="14" customWidth="1"/>
    <col min="15105" max="15105" width="0.88671875" style="14" customWidth="1"/>
    <col min="15106" max="15108" width="7.109375" style="14" customWidth="1"/>
    <col min="15109" max="15109" width="6.88671875" style="14" customWidth="1"/>
    <col min="15110" max="15111" width="0" style="14" hidden="1" customWidth="1"/>
    <col min="15112" max="15350" width="9" style="14"/>
    <col min="15351" max="15351" width="5.109375" style="14" customWidth="1"/>
    <col min="15352" max="15352" width="6.88671875" style="14" customWidth="1"/>
    <col min="15353" max="15354" width="7.109375" style="14" customWidth="1"/>
    <col min="15355" max="15355" width="6.88671875" style="14" customWidth="1"/>
    <col min="15356" max="15356" width="7.109375" style="14" customWidth="1"/>
    <col min="15357" max="15357" width="0.88671875" style="14" customWidth="1"/>
    <col min="15358" max="15359" width="7.109375" style="14" customWidth="1"/>
    <col min="15360" max="15360" width="6.88671875" style="14" customWidth="1"/>
    <col min="15361" max="15361" width="0.88671875" style="14" customWidth="1"/>
    <col min="15362" max="15364" width="7.109375" style="14" customWidth="1"/>
    <col min="15365" max="15365" width="6.88671875" style="14" customWidth="1"/>
    <col min="15366" max="15367" width="0" style="14" hidden="1" customWidth="1"/>
    <col min="15368" max="15606" width="9" style="14"/>
    <col min="15607" max="15607" width="5.109375" style="14" customWidth="1"/>
    <col min="15608" max="15608" width="6.88671875" style="14" customWidth="1"/>
    <col min="15609" max="15610" width="7.109375" style="14" customWidth="1"/>
    <col min="15611" max="15611" width="6.88671875" style="14" customWidth="1"/>
    <col min="15612" max="15612" width="7.109375" style="14" customWidth="1"/>
    <col min="15613" max="15613" width="0.88671875" style="14" customWidth="1"/>
    <col min="15614" max="15615" width="7.109375" style="14" customWidth="1"/>
    <col min="15616" max="15616" width="6.88671875" style="14" customWidth="1"/>
    <col min="15617" max="15617" width="0.88671875" style="14" customWidth="1"/>
    <col min="15618" max="15620" width="7.109375" style="14" customWidth="1"/>
    <col min="15621" max="15621" width="6.88671875" style="14" customWidth="1"/>
    <col min="15622" max="15623" width="0" style="14" hidden="1" customWidth="1"/>
    <col min="15624" max="15862" width="9" style="14"/>
    <col min="15863" max="15863" width="5.109375" style="14" customWidth="1"/>
    <col min="15864" max="15864" width="6.88671875" style="14" customWidth="1"/>
    <col min="15865" max="15866" width="7.109375" style="14" customWidth="1"/>
    <col min="15867" max="15867" width="6.88671875" style="14" customWidth="1"/>
    <col min="15868" max="15868" width="7.109375" style="14" customWidth="1"/>
    <col min="15869" max="15869" width="0.88671875" style="14" customWidth="1"/>
    <col min="15870" max="15871" width="7.109375" style="14" customWidth="1"/>
    <col min="15872" max="15872" width="6.88671875" style="14" customWidth="1"/>
    <col min="15873" max="15873" width="0.88671875" style="14" customWidth="1"/>
    <col min="15874" max="15876" width="7.109375" style="14" customWidth="1"/>
    <col min="15877" max="15877" width="6.88671875" style="14" customWidth="1"/>
    <col min="15878" max="15879" width="0" style="14" hidden="1" customWidth="1"/>
    <col min="15880" max="16118" width="9" style="14"/>
    <col min="16119" max="16119" width="5.109375" style="14" customWidth="1"/>
    <col min="16120" max="16120" width="6.88671875" style="14" customWidth="1"/>
    <col min="16121" max="16122" width="7.109375" style="14" customWidth="1"/>
    <col min="16123" max="16123" width="6.88671875" style="14" customWidth="1"/>
    <col min="16124" max="16124" width="7.109375" style="14" customWidth="1"/>
    <col min="16125" max="16125" width="0.88671875" style="14" customWidth="1"/>
    <col min="16126" max="16127" width="7.109375" style="14" customWidth="1"/>
    <col min="16128" max="16128" width="6.88671875" style="14" customWidth="1"/>
    <col min="16129" max="16129" width="0.88671875" style="14" customWidth="1"/>
    <col min="16130" max="16132" width="7.109375" style="14" customWidth="1"/>
    <col min="16133" max="16133" width="6.88671875" style="14" customWidth="1"/>
    <col min="16134" max="16135" width="0" style="14" hidden="1" customWidth="1"/>
    <col min="16136" max="16384" width="9" style="14"/>
  </cols>
  <sheetData>
    <row r="2" spans="2:11" ht="13.2">
      <c r="K2" s="57" t="s">
        <v>250</v>
      </c>
    </row>
    <row r="3" spans="2:11">
      <c r="B3" s="97"/>
      <c r="C3" s="97"/>
      <c r="D3" s="98" t="s">
        <v>81</v>
      </c>
      <c r="E3" s="98" t="s">
        <v>82</v>
      </c>
      <c r="F3" s="98"/>
      <c r="G3" s="98"/>
      <c r="H3" s="98" t="s">
        <v>83</v>
      </c>
    </row>
    <row r="4" spans="2:11">
      <c r="B4" s="97">
        <v>1977</v>
      </c>
      <c r="C4" s="97" t="s">
        <v>9</v>
      </c>
      <c r="D4" s="134">
        <v>78.3</v>
      </c>
      <c r="E4" s="134">
        <v>34</v>
      </c>
      <c r="F4" s="97"/>
      <c r="G4" s="97"/>
      <c r="H4" s="97">
        <v>55.9</v>
      </c>
    </row>
    <row r="5" spans="2:11">
      <c r="B5" s="97"/>
      <c r="C5" s="97" t="s">
        <v>10</v>
      </c>
      <c r="D5" s="97">
        <v>74.599999999999994</v>
      </c>
      <c r="E5" s="99">
        <v>33.5</v>
      </c>
      <c r="F5" s="97"/>
      <c r="G5" s="97"/>
      <c r="H5" s="97">
        <v>53.8</v>
      </c>
    </row>
    <row r="6" spans="2:11">
      <c r="B6" s="97" t="s">
        <v>78</v>
      </c>
      <c r="C6" s="97"/>
      <c r="D6" s="97"/>
      <c r="E6" s="97"/>
      <c r="F6" s="97"/>
      <c r="G6" s="97"/>
      <c r="H6" s="97"/>
    </row>
    <row r="7" spans="2:11">
      <c r="B7" s="97">
        <v>2025</v>
      </c>
      <c r="C7" s="97" t="s">
        <v>9</v>
      </c>
      <c r="D7" s="97">
        <v>77.599999999999994</v>
      </c>
      <c r="E7" s="97">
        <v>60.7</v>
      </c>
      <c r="F7" s="97"/>
      <c r="G7" s="97"/>
      <c r="H7" s="97">
        <v>69.3</v>
      </c>
    </row>
    <row r="8" spans="2:11">
      <c r="B8" s="97"/>
      <c r="C8" s="97" t="s">
        <v>10</v>
      </c>
      <c r="D8" s="97">
        <v>71.2</v>
      </c>
      <c r="E8" s="99">
        <v>53.8</v>
      </c>
      <c r="F8" s="97"/>
      <c r="G8" s="97"/>
      <c r="H8" s="97">
        <v>62.5</v>
      </c>
    </row>
    <row r="18" spans="11:11">
      <c r="K18" s="39" t="s">
        <v>84</v>
      </c>
    </row>
    <row r="19" spans="11:11">
      <c r="K19" s="39" t="s">
        <v>235</v>
      </c>
    </row>
  </sheetData>
  <pageMargins left="0.59055118110236227" right="0.59055118110236227" top="0.78740157480314965" bottom="0.78740157480314965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C26"/>
  <sheetViews>
    <sheetView zoomScaleNormal="100" workbookViewId="0">
      <selection activeCell="N20" sqref="N20"/>
    </sheetView>
  </sheetViews>
  <sheetFormatPr defaultRowHeight="14.4"/>
  <cols>
    <col min="1" max="1" width="3.44140625" style="18" customWidth="1"/>
    <col min="2" max="2" width="6.44140625" style="20" customWidth="1"/>
    <col min="3" max="6" width="7.44140625" style="20" customWidth="1"/>
    <col min="7" max="7" width="4.44140625" customWidth="1"/>
    <col min="8" max="8" width="3.88671875" style="20" bestFit="1" customWidth="1"/>
    <col min="9" max="10" width="6.5546875" style="20" customWidth="1"/>
    <col min="11" max="11" width="7.44140625" style="20" customWidth="1"/>
    <col min="22" max="22" width="8" customWidth="1"/>
    <col min="23" max="26" width="7.109375" customWidth="1"/>
    <col min="27" max="27" width="6.44140625" customWidth="1"/>
  </cols>
  <sheetData>
    <row r="2" spans="2:29" ht="24">
      <c r="B2" s="30"/>
      <c r="C2" s="21" t="s">
        <v>85</v>
      </c>
      <c r="D2" s="21" t="s">
        <v>86</v>
      </c>
      <c r="E2" s="21" t="s">
        <v>87</v>
      </c>
      <c r="F2" s="21" t="s">
        <v>88</v>
      </c>
      <c r="G2" s="2"/>
      <c r="H2" s="21" t="s">
        <v>89</v>
      </c>
      <c r="I2" s="21" t="s">
        <v>90</v>
      </c>
      <c r="J2" s="21" t="s">
        <v>91</v>
      </c>
      <c r="L2" s="1" t="s">
        <v>237</v>
      </c>
    </row>
    <row r="3" spans="2:29">
      <c r="B3" s="66">
        <v>1861</v>
      </c>
      <c r="C3" s="66"/>
      <c r="D3" s="66"/>
      <c r="E3" s="68"/>
      <c r="F3" s="66"/>
      <c r="H3" s="66">
        <v>1861</v>
      </c>
      <c r="I3" s="66"/>
      <c r="J3" s="66"/>
    </row>
    <row r="4" spans="2:29">
      <c r="B4" s="67">
        <v>1871</v>
      </c>
      <c r="C4" s="66">
        <v>69.900000000000006</v>
      </c>
      <c r="D4" s="66">
        <v>67.5</v>
      </c>
      <c r="E4" s="68">
        <v>15.7</v>
      </c>
      <c r="F4" s="66">
        <v>19.2</v>
      </c>
      <c r="H4" s="67">
        <v>1871</v>
      </c>
      <c r="I4" s="66">
        <v>14.4</v>
      </c>
      <c r="J4" s="66">
        <v>13.3</v>
      </c>
    </row>
    <row r="5" spans="2:29">
      <c r="B5" s="67">
        <v>1881</v>
      </c>
      <c r="C5" s="66">
        <v>68.3</v>
      </c>
      <c r="D5" s="66">
        <v>65.400000000000006</v>
      </c>
      <c r="E5" s="68">
        <v>16.8</v>
      </c>
      <c r="F5" s="66">
        <v>20.2</v>
      </c>
      <c r="H5" s="67">
        <v>1881</v>
      </c>
      <c r="I5" s="66">
        <v>14.9</v>
      </c>
      <c r="J5" s="66">
        <v>14.4</v>
      </c>
    </row>
    <row r="6" spans="2:29">
      <c r="B6" s="67">
        <v>1891</v>
      </c>
      <c r="D6" s="68"/>
      <c r="E6" s="68"/>
      <c r="F6" s="68"/>
      <c r="H6" s="67">
        <v>1891</v>
      </c>
      <c r="I6" s="68"/>
      <c r="J6" s="68"/>
    </row>
    <row r="7" spans="2:29">
      <c r="B7" s="67">
        <v>1901</v>
      </c>
      <c r="C7" s="66">
        <v>65.2</v>
      </c>
      <c r="D7" s="66">
        <v>61.7</v>
      </c>
      <c r="E7" s="68">
        <v>19.2</v>
      </c>
      <c r="F7" s="66">
        <v>22.3</v>
      </c>
      <c r="H7" s="67">
        <v>1901</v>
      </c>
      <c r="I7" s="66">
        <v>15.6</v>
      </c>
      <c r="J7" s="66">
        <v>16</v>
      </c>
    </row>
    <row r="8" spans="2:29">
      <c r="B8" s="67">
        <v>1911</v>
      </c>
      <c r="C8" s="66">
        <v>62.3</v>
      </c>
      <c r="D8" s="66">
        <v>58.4</v>
      </c>
      <c r="E8" s="68">
        <v>21.1</v>
      </c>
      <c r="F8" s="66">
        <v>23.7</v>
      </c>
      <c r="H8" s="67">
        <v>1911</v>
      </c>
      <c r="I8" s="66">
        <v>16.600000000000001</v>
      </c>
      <c r="J8" s="66">
        <v>17.899999999999999</v>
      </c>
    </row>
    <row r="9" spans="2:29">
      <c r="B9" s="67">
        <v>1921</v>
      </c>
      <c r="C9" s="66">
        <v>60.1</v>
      </c>
      <c r="D9" s="66">
        <v>55.7</v>
      </c>
      <c r="E9" s="68">
        <v>22.2</v>
      </c>
      <c r="F9" s="66">
        <v>24.8</v>
      </c>
      <c r="H9" s="67">
        <v>1921</v>
      </c>
      <c r="I9" s="66">
        <v>17.7</v>
      </c>
      <c r="J9" s="66">
        <v>19.5</v>
      </c>
    </row>
    <row r="10" spans="2:29">
      <c r="B10" s="67">
        <v>1931</v>
      </c>
      <c r="C10" s="66">
        <v>56.1</v>
      </c>
      <c r="D10" s="66">
        <v>51.7</v>
      </c>
      <c r="E10" s="68">
        <v>24</v>
      </c>
      <c r="F10" s="66">
        <v>26.3</v>
      </c>
      <c r="H10" s="67">
        <v>1931</v>
      </c>
      <c r="I10" s="66">
        <v>19.899999999999999</v>
      </c>
      <c r="J10" s="66">
        <v>22</v>
      </c>
    </row>
    <row r="11" spans="2:29">
      <c r="B11" s="67">
        <v>1936</v>
      </c>
      <c r="C11" s="66">
        <v>53.6</v>
      </c>
      <c r="D11" s="66">
        <v>49.4</v>
      </c>
      <c r="E11" s="68">
        <v>25.2</v>
      </c>
      <c r="F11" s="66">
        <v>27.3</v>
      </c>
      <c r="H11" s="67">
        <v>1936</v>
      </c>
      <c r="I11" s="66">
        <v>21.2</v>
      </c>
      <c r="J11" s="66">
        <v>23.3</v>
      </c>
    </row>
    <row r="12" spans="2:29">
      <c r="B12" s="67">
        <v>1941</v>
      </c>
      <c r="C12" s="68"/>
      <c r="D12" s="68"/>
      <c r="E12" s="68"/>
      <c r="F12" s="68"/>
      <c r="H12" s="67">
        <v>1941</v>
      </c>
      <c r="I12" s="68"/>
      <c r="J12" s="68"/>
      <c r="L12" s="5"/>
      <c r="M12" s="5"/>
      <c r="N12" s="5"/>
      <c r="O12" s="5"/>
      <c r="P12" s="5"/>
      <c r="Q12" s="5"/>
      <c r="R12" s="5"/>
      <c r="S12" s="5"/>
      <c r="T12" s="5"/>
      <c r="U12" s="5"/>
      <c r="AC12" s="5"/>
    </row>
    <row r="13" spans="2:29">
      <c r="B13" s="67">
        <v>1951</v>
      </c>
      <c r="C13" s="66">
        <v>43.1</v>
      </c>
      <c r="D13" s="66">
        <v>42.2</v>
      </c>
      <c r="E13" s="68">
        <v>32.799999999999997</v>
      </c>
      <c r="F13" s="66">
        <v>32.1</v>
      </c>
      <c r="H13" s="67">
        <v>1951</v>
      </c>
      <c r="I13" s="66">
        <v>24.1</v>
      </c>
      <c r="J13" s="66">
        <v>25.7</v>
      </c>
      <c r="L13" s="5"/>
      <c r="M13" s="5"/>
      <c r="N13" s="5"/>
      <c r="O13" s="5"/>
      <c r="P13" s="5"/>
      <c r="Q13" s="5"/>
      <c r="R13" s="5"/>
      <c r="S13" s="5"/>
      <c r="T13" s="5"/>
      <c r="U13" s="5"/>
      <c r="AC13" s="5"/>
    </row>
    <row r="14" spans="2:29">
      <c r="B14" s="67">
        <v>1961</v>
      </c>
      <c r="C14" s="66">
        <v>25.2</v>
      </c>
      <c r="D14" s="66">
        <v>29</v>
      </c>
      <c r="E14" s="68">
        <v>44</v>
      </c>
      <c r="F14" s="66">
        <v>40.4</v>
      </c>
      <c r="H14" s="67">
        <v>1961</v>
      </c>
      <c r="I14" s="66">
        <v>30.8</v>
      </c>
      <c r="J14" s="66">
        <v>30.6</v>
      </c>
      <c r="L14" s="5"/>
      <c r="M14" s="5"/>
      <c r="N14" s="5"/>
      <c r="O14" s="5"/>
      <c r="P14" s="5"/>
      <c r="Q14" s="5"/>
      <c r="R14" s="5"/>
      <c r="S14" s="5"/>
      <c r="T14" s="5"/>
      <c r="U14" s="5"/>
      <c r="AC14" s="5"/>
    </row>
    <row r="15" spans="2:29">
      <c r="B15" s="67">
        <v>1971</v>
      </c>
      <c r="C15" s="66">
        <v>14</v>
      </c>
      <c r="D15" s="66">
        <v>17.2</v>
      </c>
      <c r="E15" s="68">
        <v>48.7</v>
      </c>
      <c r="F15" s="66">
        <v>44.3</v>
      </c>
      <c r="H15" s="67">
        <v>1971</v>
      </c>
      <c r="I15" s="66">
        <v>37.299999999999997</v>
      </c>
      <c r="J15" s="66">
        <v>38.4</v>
      </c>
    </row>
    <row r="16" spans="2:29">
      <c r="B16" s="67">
        <v>1981</v>
      </c>
      <c r="C16" s="66">
        <v>8.5</v>
      </c>
      <c r="D16" s="66">
        <v>11.1</v>
      </c>
      <c r="E16" s="68">
        <v>45.6</v>
      </c>
      <c r="F16" s="66">
        <v>39.5</v>
      </c>
      <c r="H16" s="67">
        <v>1981</v>
      </c>
      <c r="I16" s="66">
        <v>45.9</v>
      </c>
      <c r="J16" s="66">
        <v>49.4</v>
      </c>
      <c r="L16" s="39" t="s">
        <v>187</v>
      </c>
      <c r="M16" s="5"/>
      <c r="N16" s="5"/>
      <c r="O16" s="5"/>
      <c r="P16" s="5"/>
      <c r="Q16" s="5"/>
      <c r="R16" s="5"/>
      <c r="S16" s="5"/>
      <c r="T16" s="5"/>
      <c r="U16" s="5"/>
      <c r="AC16" s="5"/>
    </row>
    <row r="17" spans="2:29">
      <c r="B17" s="67">
        <v>1991</v>
      </c>
      <c r="C17" s="66">
        <v>5.8</v>
      </c>
      <c r="D17" s="66">
        <v>7.6</v>
      </c>
      <c r="E17" s="68">
        <v>44</v>
      </c>
      <c r="F17" s="66">
        <v>35.6</v>
      </c>
      <c r="H17" s="67">
        <v>1991</v>
      </c>
      <c r="I17" s="66">
        <v>50.2</v>
      </c>
      <c r="J17" s="66">
        <v>56.7</v>
      </c>
      <c r="L17" s="17" t="s">
        <v>186</v>
      </c>
      <c r="M17" s="5"/>
      <c r="N17" s="5"/>
      <c r="O17" s="5"/>
      <c r="P17" s="5"/>
      <c r="Q17" s="5"/>
      <c r="R17" s="5"/>
      <c r="S17" s="5"/>
      <c r="T17" s="5"/>
      <c r="U17" s="5"/>
      <c r="AC17" s="5"/>
    </row>
    <row r="18" spans="2:29">
      <c r="B18" s="67">
        <v>2001</v>
      </c>
      <c r="C18" s="66">
        <v>4.2</v>
      </c>
      <c r="D18" s="66">
        <v>5.5</v>
      </c>
      <c r="E18" s="68">
        <v>41.9</v>
      </c>
      <c r="F18" s="66">
        <v>33.5</v>
      </c>
      <c r="H18" s="67">
        <v>2001</v>
      </c>
      <c r="I18" s="66">
        <v>53.9</v>
      </c>
      <c r="J18" s="66">
        <v>61</v>
      </c>
      <c r="L18" s="5"/>
      <c r="M18" s="5"/>
      <c r="N18" s="5"/>
      <c r="O18" s="5"/>
      <c r="P18" s="5"/>
      <c r="Q18" s="5"/>
      <c r="R18" s="5"/>
      <c r="S18" s="5"/>
      <c r="T18" s="5"/>
      <c r="U18" s="5"/>
      <c r="AC18" s="5"/>
    </row>
    <row r="19" spans="2:29">
      <c r="B19" s="67">
        <v>2011</v>
      </c>
      <c r="C19" s="66">
        <v>4.2</v>
      </c>
      <c r="D19" s="66">
        <v>5.5</v>
      </c>
      <c r="E19" s="68">
        <v>35.1</v>
      </c>
      <c r="F19" s="66">
        <v>27.1</v>
      </c>
      <c r="H19" s="67">
        <v>2011</v>
      </c>
      <c r="I19" s="66">
        <v>60.7</v>
      </c>
      <c r="J19" s="66">
        <v>67.400000000000006</v>
      </c>
    </row>
    <row r="20" spans="2:29">
      <c r="B20" s="67">
        <v>2021</v>
      </c>
      <c r="C20" s="66">
        <v>3.2</v>
      </c>
      <c r="D20" s="66">
        <v>3.6</v>
      </c>
      <c r="E20" s="68">
        <v>32.200000000000003</v>
      </c>
      <c r="F20" s="66">
        <v>24.2</v>
      </c>
      <c r="H20" s="67">
        <v>2021</v>
      </c>
      <c r="I20" s="66">
        <v>64.599999999999994</v>
      </c>
      <c r="J20" s="66">
        <v>72.2</v>
      </c>
    </row>
    <row r="21" spans="2:29">
      <c r="B21" s="67">
        <v>2024</v>
      </c>
      <c r="C21" s="68">
        <v>3.0002510011726802</v>
      </c>
      <c r="D21" s="68">
        <v>3.4351130984197469</v>
      </c>
      <c r="E21" s="68">
        <v>32.717735158350948</v>
      </c>
      <c r="F21" s="68">
        <v>24.373506933770937</v>
      </c>
      <c r="H21" s="67">
        <v>2024</v>
      </c>
      <c r="I21" s="68">
        <v>64.282013840476353</v>
      </c>
      <c r="J21" s="68">
        <v>72.19137996780934</v>
      </c>
    </row>
    <row r="23" spans="2:29">
      <c r="C23" s="69"/>
      <c r="D23" s="69"/>
      <c r="E23" s="69"/>
    </row>
    <row r="24" spans="2:29">
      <c r="C24" s="69"/>
      <c r="D24" s="69"/>
      <c r="E24" s="69"/>
    </row>
    <row r="26" spans="2:29">
      <c r="C26" s="70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zoomScaleNormal="100" workbookViewId="0">
      <selection activeCell="N18" sqref="N18"/>
    </sheetView>
  </sheetViews>
  <sheetFormatPr defaultColWidth="8.5546875" defaultRowHeight="13.2"/>
  <cols>
    <col min="1" max="1" width="3.44140625" style="18" customWidth="1"/>
    <col min="2" max="4" width="7.88671875" style="71" customWidth="1"/>
    <col min="5" max="5" width="3.44140625" style="71" customWidth="1"/>
    <col min="6" max="8" width="7.5546875" style="71" customWidth="1"/>
    <col min="9" max="9" width="3.5546875" style="71" customWidth="1"/>
    <col min="10" max="12" width="5.5546875" style="82" customWidth="1"/>
    <col min="13" max="16384" width="8.5546875" style="4"/>
  </cols>
  <sheetData>
    <row r="1" spans="1:26" s="6" customFormat="1" ht="24.6" customHeight="1">
      <c r="A1" s="18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11"/>
    </row>
    <row r="2" spans="1:26" s="6" customFormat="1" ht="26.1" customHeight="1">
      <c r="A2" s="18"/>
      <c r="B2" s="217" t="s">
        <v>92</v>
      </c>
      <c r="C2" s="217"/>
      <c r="D2" s="217"/>
      <c r="E2" s="71"/>
      <c r="F2" s="218" t="s">
        <v>93</v>
      </c>
      <c r="G2" s="218"/>
      <c r="H2" s="218"/>
      <c r="I2" s="71"/>
      <c r="J2" s="218" t="s">
        <v>94</v>
      </c>
      <c r="K2" s="218"/>
      <c r="L2" s="218"/>
      <c r="M2" s="11"/>
      <c r="N2" s="57" t="s">
        <v>238</v>
      </c>
    </row>
    <row r="3" spans="1:26" s="6" customFormat="1" ht="6" customHeight="1">
      <c r="A3" s="18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11"/>
    </row>
    <row r="4" spans="1:26" s="6" customFormat="1" ht="14.4">
      <c r="A4" s="18"/>
      <c r="B4" s="72" t="s">
        <v>89</v>
      </c>
      <c r="C4" s="58" t="s">
        <v>9</v>
      </c>
      <c r="D4" s="58" t="s">
        <v>10</v>
      </c>
      <c r="E4" s="73"/>
      <c r="F4" s="72" t="s">
        <v>89</v>
      </c>
      <c r="G4" s="58" t="s">
        <v>9</v>
      </c>
      <c r="H4" s="58" t="s">
        <v>10</v>
      </c>
      <c r="I4" s="71"/>
      <c r="J4" s="72" t="s">
        <v>89</v>
      </c>
      <c r="K4" s="72" t="s">
        <v>9</v>
      </c>
      <c r="L4" s="72" t="s">
        <v>10</v>
      </c>
      <c r="M4" s="11"/>
    </row>
    <row r="5" spans="1:26" s="6" customFormat="1" ht="18" customHeight="1">
      <c r="A5" s="18"/>
      <c r="B5" s="30">
        <v>1961</v>
      </c>
      <c r="C5" s="74">
        <v>312330</v>
      </c>
      <c r="D5" s="74">
        <v>4294004</v>
      </c>
      <c r="E5" s="75"/>
      <c r="F5" s="76">
        <v>1961</v>
      </c>
      <c r="G5" s="74">
        <v>3846.5619999999999</v>
      </c>
      <c r="H5" s="74">
        <v>50623.569000000003</v>
      </c>
      <c r="I5" s="71"/>
      <c r="J5" s="77">
        <v>1961</v>
      </c>
      <c r="K5" s="78">
        <f>C5/G5</f>
        <v>81.197183354902378</v>
      </c>
      <c r="L5" s="78">
        <f>D5/H5</f>
        <v>84.82222974045942</v>
      </c>
      <c r="M5" s="11"/>
    </row>
    <row r="6" spans="1:26" s="6" customFormat="1" ht="12.75" customHeight="1">
      <c r="A6" s="18"/>
      <c r="B6" s="30">
        <v>1970</v>
      </c>
      <c r="C6" s="74">
        <v>263401</v>
      </c>
      <c r="D6" s="74">
        <v>3607298</v>
      </c>
      <c r="E6" s="75"/>
      <c r="F6" s="76">
        <v>1971</v>
      </c>
      <c r="G6" s="74">
        <v>4123.4110000000001</v>
      </c>
      <c r="H6" s="74">
        <v>54136.546999999999</v>
      </c>
      <c r="I6" s="71"/>
      <c r="J6" s="77">
        <v>1970</v>
      </c>
      <c r="K6" s="78">
        <f t="shared" ref="K6:K11" si="0">C6/G6</f>
        <v>63.879394996036048</v>
      </c>
      <c r="L6" s="78">
        <f t="shared" ref="L6:L11" si="1">D6/H6</f>
        <v>66.633322587050117</v>
      </c>
      <c r="M6" s="11"/>
    </row>
    <row r="7" spans="1:26" s="6" customFormat="1" ht="12.75" customHeight="1">
      <c r="A7" s="18"/>
      <c r="B7" s="30">
        <v>1982</v>
      </c>
      <c r="C7" s="74">
        <v>241522</v>
      </c>
      <c r="D7" s="74">
        <v>3269170</v>
      </c>
      <c r="E7" s="75"/>
      <c r="F7" s="76">
        <v>1981</v>
      </c>
      <c r="G7" s="74">
        <v>4345.0469999999996</v>
      </c>
      <c r="H7" s="74">
        <v>56556.911</v>
      </c>
      <c r="I7" s="71"/>
      <c r="J7" s="77">
        <v>1982</v>
      </c>
      <c r="K7" s="78">
        <f t="shared" si="0"/>
        <v>55.585589753114299</v>
      </c>
      <c r="L7" s="78">
        <f t="shared" si="1"/>
        <v>57.80319225708773</v>
      </c>
      <c r="M7" s="11"/>
    </row>
    <row r="8" spans="1:26" s="6" customFormat="1" ht="12.75" customHeight="1">
      <c r="A8" s="18"/>
      <c r="B8" s="30">
        <v>1990</v>
      </c>
      <c r="C8" s="74">
        <v>224913</v>
      </c>
      <c r="D8" s="74">
        <v>3023344</v>
      </c>
      <c r="E8" s="75"/>
      <c r="F8" s="76">
        <v>1991</v>
      </c>
      <c r="G8" s="74">
        <v>4380.7969999999996</v>
      </c>
      <c r="H8" s="74">
        <v>56778.031000000003</v>
      </c>
      <c r="I8" s="71"/>
      <c r="J8" s="77">
        <v>1990</v>
      </c>
      <c r="K8" s="78">
        <f t="shared" si="0"/>
        <v>51.340657875724446</v>
      </c>
      <c r="L8" s="78">
        <f t="shared" si="1"/>
        <v>53.248482674575307</v>
      </c>
      <c r="M8" s="11"/>
    </row>
    <row r="9" spans="1:26" s="6" customFormat="1" ht="12.75" customHeight="1">
      <c r="A9" s="18"/>
      <c r="B9" s="30">
        <v>2000</v>
      </c>
      <c r="C9" s="74">
        <v>176686</v>
      </c>
      <c r="D9" s="74">
        <v>2396274</v>
      </c>
      <c r="E9" s="75"/>
      <c r="F9" s="79">
        <v>2001</v>
      </c>
      <c r="G9" s="74">
        <v>4527.6940000000004</v>
      </c>
      <c r="H9" s="74">
        <v>56995.743999999999</v>
      </c>
      <c r="I9" s="71"/>
      <c r="J9" s="80">
        <v>2000</v>
      </c>
      <c r="K9" s="78">
        <f t="shared" si="0"/>
        <v>39.02339689917207</v>
      </c>
      <c r="L9" s="78">
        <f t="shared" si="1"/>
        <v>42.043033950043707</v>
      </c>
      <c r="M9" s="11"/>
    </row>
    <row r="10" spans="1:26" s="6" customFormat="1" ht="12.75" customHeight="1">
      <c r="A10" s="18"/>
      <c r="B10" s="30">
        <v>2010</v>
      </c>
      <c r="C10" s="74">
        <v>119384</v>
      </c>
      <c r="D10" s="74">
        <v>1620884</v>
      </c>
      <c r="E10" s="75"/>
      <c r="F10" s="79">
        <v>2011</v>
      </c>
      <c r="G10" s="74">
        <v>4857.21</v>
      </c>
      <c r="H10" s="74">
        <v>59433.743999999999</v>
      </c>
      <c r="I10" s="71"/>
      <c r="J10" s="80">
        <v>2010</v>
      </c>
      <c r="K10" s="78">
        <f t="shared" si="0"/>
        <v>24.578719058883596</v>
      </c>
      <c r="L10" s="78">
        <f t="shared" si="1"/>
        <v>27.272116661538266</v>
      </c>
      <c r="M10" s="9"/>
    </row>
    <row r="11" spans="1:26" s="6" customFormat="1" ht="12.75" customHeight="1">
      <c r="A11" s="18"/>
      <c r="B11" s="30">
        <v>2020</v>
      </c>
      <c r="C11" s="74">
        <v>81400</v>
      </c>
      <c r="D11" s="74">
        <v>1118014</v>
      </c>
      <c r="E11" s="75"/>
      <c r="F11" s="79">
        <v>2021</v>
      </c>
      <c r="G11" s="74">
        <v>4847.7449999999999</v>
      </c>
      <c r="H11" s="74">
        <v>59030.133000000002</v>
      </c>
      <c r="I11" s="71"/>
      <c r="J11" s="80">
        <v>2020</v>
      </c>
      <c r="K11" s="78">
        <f t="shared" si="0"/>
        <v>16.791312249303541</v>
      </c>
      <c r="L11" s="78">
        <f t="shared" si="1"/>
        <v>18.93971677143265</v>
      </c>
      <c r="M11" s="9"/>
    </row>
    <row r="12" spans="1:26" s="6" customFormat="1" ht="12.75" customHeight="1">
      <c r="A12" s="18"/>
      <c r="B12" s="81"/>
      <c r="C12" s="81"/>
      <c r="D12" s="71"/>
      <c r="E12" s="71"/>
      <c r="F12" s="71"/>
      <c r="G12" s="82"/>
      <c r="H12" s="71"/>
      <c r="I12" s="71"/>
      <c r="J12" s="71"/>
      <c r="K12" s="71"/>
      <c r="L12" s="71"/>
      <c r="M12" s="9"/>
    </row>
    <row r="13" spans="1:26" s="6" customFormat="1" ht="12.75" customHeight="1">
      <c r="A13" s="18"/>
      <c r="B13" s="81"/>
      <c r="C13" s="81"/>
      <c r="D13" s="71"/>
      <c r="E13" s="71"/>
      <c r="F13" s="71"/>
      <c r="G13" s="82"/>
      <c r="H13" s="71"/>
      <c r="I13" s="71"/>
      <c r="J13" s="71"/>
      <c r="K13" s="71"/>
      <c r="L13" s="71"/>
      <c r="M13" s="9"/>
    </row>
    <row r="14" spans="1:26" s="6" customFormat="1" ht="12.75" customHeight="1">
      <c r="A14" s="18"/>
      <c r="B14" s="81"/>
      <c r="C14" s="81"/>
      <c r="D14" s="71"/>
      <c r="E14" s="71"/>
      <c r="F14" s="71"/>
      <c r="G14" s="82"/>
      <c r="H14" s="71"/>
      <c r="I14" s="71"/>
      <c r="J14" s="71"/>
      <c r="K14" s="71"/>
      <c r="L14" s="71"/>
      <c r="M14" s="9"/>
    </row>
    <row r="15" spans="1:26" s="6" customFormat="1" ht="12">
      <c r="A15" s="18"/>
      <c r="B15" s="71"/>
      <c r="C15" s="71"/>
      <c r="D15" s="71"/>
      <c r="E15" s="71"/>
      <c r="F15" s="71"/>
      <c r="G15" s="71"/>
      <c r="H15" s="71"/>
      <c r="I15" s="71"/>
      <c r="J15" s="82"/>
      <c r="K15" s="82"/>
      <c r="L15" s="82"/>
    </row>
    <row r="16" spans="1:26">
      <c r="U16" s="6"/>
      <c r="V16" s="6"/>
      <c r="W16" s="6"/>
      <c r="X16" s="6"/>
      <c r="Y16" s="6"/>
      <c r="Z16" s="6"/>
    </row>
    <row r="17" spans="2:26">
      <c r="N17" s="39" t="s">
        <v>95</v>
      </c>
      <c r="U17" s="6"/>
      <c r="V17" s="6"/>
      <c r="W17" s="6"/>
      <c r="X17" s="6"/>
      <c r="Y17" s="6"/>
      <c r="Z17" s="6"/>
    </row>
    <row r="18" spans="2:26">
      <c r="N18" s="39" t="s">
        <v>12</v>
      </c>
      <c r="U18" s="6"/>
      <c r="V18" s="6"/>
      <c r="W18" s="6"/>
      <c r="X18" s="6"/>
      <c r="Y18" s="6"/>
      <c r="Z18" s="6"/>
    </row>
    <row r="19" spans="2:26" ht="23.1" customHeight="1">
      <c r="B19" s="217" t="s">
        <v>96</v>
      </c>
      <c r="C19" s="217"/>
      <c r="D19" s="217"/>
      <c r="E19" s="84"/>
      <c r="F19" s="218" t="s">
        <v>93</v>
      </c>
      <c r="G19" s="218"/>
      <c r="H19" s="218"/>
      <c r="I19" s="85"/>
      <c r="J19" s="218" t="s">
        <v>97</v>
      </c>
      <c r="K19" s="218"/>
      <c r="L19" s="218"/>
      <c r="U19" s="6"/>
      <c r="V19" s="6"/>
      <c r="W19" s="6"/>
      <c r="X19" s="6"/>
      <c r="Y19" s="6"/>
      <c r="Z19" s="6"/>
    </row>
    <row r="20" spans="2:26">
      <c r="J20" s="71"/>
      <c r="K20" s="71"/>
      <c r="L20" s="71"/>
      <c r="U20" s="6"/>
      <c r="V20" s="6"/>
      <c r="W20" s="6"/>
      <c r="X20" s="6"/>
      <c r="Y20" s="6"/>
      <c r="Z20" s="6"/>
    </row>
    <row r="21" spans="2:26">
      <c r="B21" s="72" t="s">
        <v>89</v>
      </c>
      <c r="C21" s="58" t="s">
        <v>9</v>
      </c>
      <c r="D21" s="58" t="s">
        <v>10</v>
      </c>
      <c r="E21" s="73"/>
      <c r="F21" s="72" t="s">
        <v>89</v>
      </c>
      <c r="G21" s="58" t="s">
        <v>9</v>
      </c>
      <c r="H21" s="58" t="s">
        <v>10</v>
      </c>
      <c r="I21" s="73"/>
      <c r="J21" s="72" t="s">
        <v>89</v>
      </c>
      <c r="K21" s="72" t="s">
        <v>9</v>
      </c>
      <c r="L21" s="72" t="s">
        <v>10</v>
      </c>
      <c r="U21" s="6"/>
      <c r="V21" s="6"/>
      <c r="W21" s="6"/>
      <c r="X21" s="6"/>
      <c r="Y21" s="6"/>
      <c r="Z21" s="6"/>
    </row>
    <row r="22" spans="2:26">
      <c r="B22" s="76">
        <v>1951</v>
      </c>
      <c r="C22" s="86">
        <v>120899</v>
      </c>
      <c r="D22" s="86">
        <v>1631467</v>
      </c>
      <c r="E22" s="83"/>
      <c r="F22" s="76">
        <v>1951</v>
      </c>
      <c r="G22" s="33">
        <v>3918.0590000000002</v>
      </c>
      <c r="H22" s="33">
        <v>47515.536999999997</v>
      </c>
      <c r="I22" s="87"/>
      <c r="J22" s="88">
        <v>1951</v>
      </c>
      <c r="K22" s="78">
        <f t="shared" ref="K22:L29" si="2">C22/G22</f>
        <v>30.856860501590198</v>
      </c>
      <c r="L22" s="78">
        <f t="shared" si="2"/>
        <v>34.335442741602606</v>
      </c>
      <c r="U22" s="6"/>
      <c r="V22" s="6"/>
      <c r="W22" s="6"/>
      <c r="X22" s="6"/>
      <c r="Y22" s="6"/>
      <c r="Z22" s="6"/>
    </row>
    <row r="23" spans="2:26">
      <c r="B23" s="76">
        <v>1961</v>
      </c>
      <c r="C23" s="86">
        <v>151861</v>
      </c>
      <c r="D23" s="86">
        <v>2035039</v>
      </c>
      <c r="E23" s="83"/>
      <c r="F23" s="76">
        <v>1961</v>
      </c>
      <c r="G23" s="33">
        <v>3846.5619999999999</v>
      </c>
      <c r="H23" s="33">
        <v>50623.569000000003</v>
      </c>
      <c r="I23" s="87"/>
      <c r="J23" s="88">
        <v>1961</v>
      </c>
      <c r="K23" s="78">
        <f t="shared" si="2"/>
        <v>39.47967041737531</v>
      </c>
      <c r="L23" s="78">
        <f t="shared" si="2"/>
        <v>40.199437538668995</v>
      </c>
      <c r="U23" s="6"/>
      <c r="V23" s="6"/>
      <c r="W23" s="6"/>
      <c r="X23" s="6"/>
      <c r="Y23" s="6"/>
      <c r="Z23" s="6"/>
    </row>
    <row r="24" spans="2:26">
      <c r="B24" s="76">
        <v>1971</v>
      </c>
      <c r="C24" s="86">
        <v>188613</v>
      </c>
      <c r="D24" s="86">
        <v>2389102</v>
      </c>
      <c r="E24" s="83"/>
      <c r="F24" s="76">
        <v>1971</v>
      </c>
      <c r="G24" s="33">
        <v>4123.4110000000001</v>
      </c>
      <c r="H24" s="33">
        <v>54136.546999999999</v>
      </c>
      <c r="I24" s="87"/>
      <c r="J24" s="88">
        <v>1971</v>
      </c>
      <c r="K24" s="78">
        <f t="shared" si="2"/>
        <v>45.7419840030499</v>
      </c>
      <c r="L24" s="78">
        <f t="shared" si="2"/>
        <v>44.131037762715088</v>
      </c>
      <c r="U24" s="6"/>
      <c r="V24" s="6"/>
      <c r="W24" s="6"/>
      <c r="X24" s="6"/>
      <c r="Y24" s="6"/>
      <c r="Z24" s="6"/>
    </row>
    <row r="25" spans="2:26">
      <c r="B25" s="76">
        <v>1981</v>
      </c>
      <c r="C25" s="86">
        <v>281853</v>
      </c>
      <c r="D25" s="86">
        <v>3044262</v>
      </c>
      <c r="E25" s="83"/>
      <c r="F25" s="76">
        <v>1981</v>
      </c>
      <c r="G25" s="33">
        <v>4345.0469999999996</v>
      </c>
      <c r="H25" s="33">
        <v>56556.911</v>
      </c>
      <c r="I25" s="87"/>
      <c r="J25" s="88">
        <v>1981</v>
      </c>
      <c r="K25" s="78">
        <f t="shared" si="2"/>
        <v>64.867652754964453</v>
      </c>
      <c r="L25" s="78">
        <f t="shared" si="2"/>
        <v>53.826525285300676</v>
      </c>
      <c r="U25" s="6"/>
      <c r="V25" s="6"/>
      <c r="W25" s="6"/>
      <c r="X25" s="6"/>
      <c r="Y25" s="6"/>
      <c r="Z25" s="6"/>
    </row>
    <row r="26" spans="2:26">
      <c r="B26" s="76">
        <v>1991</v>
      </c>
      <c r="C26" s="86">
        <v>293179</v>
      </c>
      <c r="D26" s="86">
        <v>3161689</v>
      </c>
      <c r="E26" s="83"/>
      <c r="F26" s="76">
        <v>1991</v>
      </c>
      <c r="G26" s="33">
        <v>4380.7969999999996</v>
      </c>
      <c r="H26" s="33">
        <v>56778.031000000003</v>
      </c>
      <c r="I26" s="87"/>
      <c r="J26" s="88">
        <v>1991</v>
      </c>
      <c r="K26" s="78">
        <f t="shared" si="2"/>
        <v>66.923667086148939</v>
      </c>
      <c r="L26" s="78">
        <f t="shared" si="2"/>
        <v>55.685076504326119</v>
      </c>
      <c r="U26" s="6"/>
      <c r="V26" s="6"/>
      <c r="W26" s="6"/>
      <c r="X26" s="6"/>
      <c r="Y26" s="6"/>
      <c r="Z26" s="6"/>
    </row>
    <row r="27" spans="2:26">
      <c r="B27" s="79">
        <v>2001</v>
      </c>
      <c r="C27" s="86">
        <v>336652</v>
      </c>
      <c r="D27" s="86">
        <v>3566745</v>
      </c>
      <c r="E27" s="83"/>
      <c r="F27" s="79">
        <v>2001</v>
      </c>
      <c r="G27" s="33">
        <v>4527.6940000000004</v>
      </c>
      <c r="H27" s="33">
        <v>56995.743999999999</v>
      </c>
      <c r="I27" s="87"/>
      <c r="J27" s="88">
        <v>2001</v>
      </c>
      <c r="K27" s="78">
        <f t="shared" si="2"/>
        <v>74.353964733482428</v>
      </c>
      <c r="L27" s="78">
        <f t="shared" si="2"/>
        <v>62.57914626046464</v>
      </c>
      <c r="U27" s="6"/>
      <c r="V27" s="6"/>
      <c r="W27" s="6"/>
      <c r="X27" s="6"/>
      <c r="Y27" s="6"/>
      <c r="Z27" s="6"/>
    </row>
    <row r="28" spans="2:26">
      <c r="B28" s="79">
        <v>2011</v>
      </c>
      <c r="C28" s="86">
        <v>437853</v>
      </c>
      <c r="D28" s="86">
        <v>4775856</v>
      </c>
      <c r="E28" s="83"/>
      <c r="F28" s="79">
        <v>2011</v>
      </c>
      <c r="G28" s="33">
        <v>4857.21</v>
      </c>
      <c r="H28" s="33">
        <v>59433.743999999999</v>
      </c>
      <c r="I28" s="87"/>
      <c r="J28" s="88">
        <v>2011</v>
      </c>
      <c r="K28" s="78">
        <f t="shared" si="2"/>
        <v>90.144959760850369</v>
      </c>
      <c r="L28" s="78">
        <f t="shared" si="2"/>
        <v>80.35596747867676</v>
      </c>
      <c r="U28" s="6"/>
      <c r="V28" s="6"/>
      <c r="W28" s="6"/>
      <c r="X28" s="6"/>
      <c r="Y28" s="6"/>
      <c r="Z28" s="6"/>
    </row>
    <row r="29" spans="2:26">
      <c r="B29" s="79">
        <v>2021</v>
      </c>
      <c r="C29" s="86">
        <v>453833</v>
      </c>
      <c r="D29" s="86">
        <v>5144482</v>
      </c>
      <c r="E29" s="83"/>
      <c r="F29" s="79">
        <v>2021</v>
      </c>
      <c r="G29" s="33">
        <v>4847.7449999999999</v>
      </c>
      <c r="H29" s="33">
        <v>59030.133000000002</v>
      </c>
      <c r="I29" s="87"/>
      <c r="J29" s="88">
        <v>2023</v>
      </c>
      <c r="K29" s="78">
        <f t="shared" si="2"/>
        <v>93.617341671230648</v>
      </c>
      <c r="L29" s="78">
        <f t="shared" si="2"/>
        <v>87.150100102264716</v>
      </c>
      <c r="U29" s="6"/>
      <c r="V29" s="6"/>
      <c r="W29" s="6"/>
      <c r="X29" s="6"/>
      <c r="Y29" s="6"/>
      <c r="Z29" s="6"/>
    </row>
    <row r="30" spans="2:26">
      <c r="U30" s="6"/>
      <c r="V30" s="6"/>
      <c r="W30" s="6"/>
      <c r="X30" s="6"/>
      <c r="Y30" s="6"/>
      <c r="Z30" s="6"/>
    </row>
    <row r="31" spans="2:26">
      <c r="U31" s="6"/>
      <c r="V31" s="6"/>
      <c r="W31" s="6"/>
      <c r="X31" s="6"/>
      <c r="Y31" s="6"/>
      <c r="Z31" s="6"/>
    </row>
    <row r="32" spans="2:26">
      <c r="U32" s="6"/>
      <c r="V32" s="6"/>
      <c r="W32" s="6"/>
      <c r="X32" s="6"/>
      <c r="Y32" s="6"/>
      <c r="Z32" s="6"/>
    </row>
    <row r="33" spans="21:26">
      <c r="U33" s="6"/>
      <c r="V33" s="6"/>
      <c r="W33" s="6"/>
      <c r="X33" s="6"/>
      <c r="Y33" s="6"/>
      <c r="Z33" s="6"/>
    </row>
    <row r="34" spans="21:26">
      <c r="U34" s="6"/>
      <c r="V34" s="6"/>
      <c r="W34" s="6"/>
      <c r="X34" s="6"/>
      <c r="Y34" s="6"/>
      <c r="Z34" s="6"/>
    </row>
  </sheetData>
  <mergeCells count="6">
    <mergeCell ref="B2:D2"/>
    <mergeCell ref="J2:L2"/>
    <mergeCell ref="F2:H2"/>
    <mergeCell ref="B19:D19"/>
    <mergeCell ref="F19:H19"/>
    <mergeCell ref="J19:L19"/>
  </mergeCells>
  <pageMargins left="0.59055118110236227" right="0.59055118110236227" top="0.78740157480314965" bottom="0.78740157480314965" header="0" footer="0"/>
  <pageSetup paperSize="9" scale="9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zoomScaleNormal="100" workbookViewId="0">
      <selection activeCell="F2" sqref="F2"/>
    </sheetView>
  </sheetViews>
  <sheetFormatPr defaultRowHeight="14.4"/>
  <cols>
    <col min="1" max="1" width="3.44140625" style="18" customWidth="1"/>
    <col min="2" max="2" width="14.5546875" style="20" bestFit="1" customWidth="1"/>
    <col min="3" max="3" width="8.5546875" style="20" customWidth="1"/>
    <col min="4" max="5" width="9.5546875" style="20" customWidth="1"/>
  </cols>
  <sheetData>
    <row r="2" spans="2:8" ht="32.85" customHeight="1">
      <c r="B2" s="30"/>
      <c r="C2" s="30"/>
      <c r="D2" s="100" t="s">
        <v>9</v>
      </c>
      <c r="E2" s="100" t="s">
        <v>10</v>
      </c>
      <c r="H2" s="57" t="s">
        <v>239</v>
      </c>
    </row>
    <row r="3" spans="2:8" ht="24">
      <c r="B3" s="100" t="s">
        <v>98</v>
      </c>
      <c r="C3" s="21" t="s">
        <v>197</v>
      </c>
      <c r="D3" s="135">
        <v>8.6022227350599287</v>
      </c>
      <c r="E3" s="135">
        <v>6.3594478498222431</v>
      </c>
    </row>
    <row r="4" spans="2:8" ht="24">
      <c r="B4" s="100"/>
      <c r="C4" s="21" t="s">
        <v>198</v>
      </c>
      <c r="D4" s="135">
        <v>21.245337938226726</v>
      </c>
      <c r="E4" s="135">
        <v>14.335683517239115</v>
      </c>
      <c r="F4" s="1"/>
    </row>
    <row r="5" spans="2:8" ht="24">
      <c r="B5" s="100" t="s">
        <v>200</v>
      </c>
      <c r="C5" s="194" t="s">
        <v>199</v>
      </c>
      <c r="D5" s="135">
        <v>9.1164521784491477</v>
      </c>
      <c r="E5" s="135">
        <v>10.42</v>
      </c>
      <c r="F5" s="1"/>
    </row>
    <row r="6" spans="2:8" ht="24">
      <c r="B6" s="100" t="s">
        <v>99</v>
      </c>
      <c r="C6" s="21" t="s">
        <v>100</v>
      </c>
      <c r="D6" s="135">
        <v>21.540639948480418</v>
      </c>
      <c r="E6" s="135">
        <v>25.68955238471332</v>
      </c>
      <c r="F6" s="1"/>
    </row>
    <row r="7" spans="2:8">
      <c r="B7" s="100"/>
      <c r="C7" s="100" t="s">
        <v>101</v>
      </c>
      <c r="D7" s="135">
        <v>39.49534666319299</v>
      </c>
      <c r="E7" s="135">
        <v>43.187465639923964</v>
      </c>
      <c r="F7" s="1"/>
    </row>
    <row r="8" spans="2:8">
      <c r="B8" s="29"/>
      <c r="C8" s="29"/>
      <c r="D8" s="29"/>
      <c r="E8" s="29"/>
      <c r="F8" s="1"/>
    </row>
    <row r="9" spans="2:8">
      <c r="B9" s="29"/>
      <c r="C9" s="29"/>
      <c r="D9" s="29"/>
      <c r="E9" s="29"/>
      <c r="F9" s="1"/>
    </row>
    <row r="10" spans="2:8">
      <c r="B10" s="29"/>
      <c r="C10" s="29"/>
      <c r="D10" s="29"/>
      <c r="E10" s="29"/>
      <c r="F10" s="1"/>
    </row>
    <row r="13" spans="2:8">
      <c r="H13" s="39" t="s">
        <v>102</v>
      </c>
    </row>
    <row r="14" spans="2:8">
      <c r="H14" s="16"/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5"/>
  <sheetViews>
    <sheetView zoomScaleNormal="100" workbookViewId="0">
      <selection activeCell="K15" sqref="K15"/>
    </sheetView>
  </sheetViews>
  <sheetFormatPr defaultColWidth="8.5546875" defaultRowHeight="14.4"/>
  <cols>
    <col min="1" max="1" width="3.44140625" style="18" customWidth="1"/>
    <col min="2" max="2" width="12.44140625" style="102" customWidth="1"/>
    <col min="3" max="3" width="8.5546875" style="102"/>
    <col min="4" max="9" width="7.5546875" style="102" customWidth="1"/>
    <col min="10" max="16384" width="8.5546875" style="15"/>
  </cols>
  <sheetData>
    <row r="2" spans="2:11">
      <c r="B2" s="112" t="s">
        <v>103</v>
      </c>
      <c r="C2" s="101"/>
      <c r="D2" s="104" t="s">
        <v>104</v>
      </c>
      <c r="E2" s="104" t="s">
        <v>105</v>
      </c>
      <c r="F2" s="104" t="s">
        <v>106</v>
      </c>
      <c r="G2" s="104" t="s">
        <v>107</v>
      </c>
      <c r="H2" s="104" t="s">
        <v>108</v>
      </c>
      <c r="I2" s="104" t="s">
        <v>83</v>
      </c>
      <c r="K2" s="15" t="s">
        <v>223</v>
      </c>
    </row>
    <row r="3" spans="2:11">
      <c r="B3" s="101" t="s">
        <v>109</v>
      </c>
      <c r="C3" s="101" t="s">
        <v>10</v>
      </c>
      <c r="D3" s="103">
        <v>45.434047804201981</v>
      </c>
      <c r="E3" s="103">
        <v>16.87973429416656</v>
      </c>
      <c r="F3" s="103">
        <v>16.035299666734975</v>
      </c>
      <c r="G3" s="103">
        <v>13.994354434822897</v>
      </c>
      <c r="H3" s="103">
        <v>7.6565638000735863</v>
      </c>
      <c r="I3" s="103">
        <v>100</v>
      </c>
    </row>
    <row r="4" spans="2:11" ht="11.1" customHeight="1">
      <c r="B4" s="101"/>
      <c r="C4" s="101" t="s">
        <v>9</v>
      </c>
      <c r="D4" s="103">
        <v>83.008258894301449</v>
      </c>
      <c r="E4" s="103">
        <v>12.795412264088199</v>
      </c>
      <c r="F4" s="103">
        <v>3.6788037873932984</v>
      </c>
      <c r="G4" s="103">
        <v>0.49181248346346046</v>
      </c>
      <c r="H4" s="103">
        <v>2.5712570753597948E-2</v>
      </c>
      <c r="I4" s="103">
        <v>100</v>
      </c>
    </row>
    <row r="5" spans="2:11">
      <c r="B5" s="101" t="s">
        <v>78</v>
      </c>
      <c r="C5" s="101"/>
      <c r="D5" s="103"/>
      <c r="E5" s="103"/>
      <c r="F5" s="103"/>
      <c r="G5" s="103"/>
      <c r="H5" s="103"/>
      <c r="I5" s="103"/>
    </row>
    <row r="6" spans="2:11">
      <c r="B6" s="101" t="s">
        <v>110</v>
      </c>
      <c r="C6" s="101" t="s">
        <v>10</v>
      </c>
      <c r="D6" s="103">
        <v>26.799949386308995</v>
      </c>
      <c r="E6" s="103">
        <v>18.575224598253829</v>
      </c>
      <c r="F6" s="103">
        <v>19.815260027837532</v>
      </c>
      <c r="G6" s="103">
        <v>19.865873718840945</v>
      </c>
      <c r="H6" s="103">
        <v>14.943692268758699</v>
      </c>
      <c r="I6" s="103">
        <v>100</v>
      </c>
    </row>
    <row r="7" spans="2:11">
      <c r="B7" s="101"/>
      <c r="C7" s="101" t="s">
        <v>9</v>
      </c>
      <c r="D7" s="103">
        <v>65.896980461811722</v>
      </c>
      <c r="E7" s="103">
        <v>18.650088809946713</v>
      </c>
      <c r="F7" s="103">
        <v>12.078152753108348</v>
      </c>
      <c r="G7" s="103">
        <v>3.0195381882770871</v>
      </c>
      <c r="H7" s="103">
        <v>0.35523978685612789</v>
      </c>
      <c r="I7" s="103">
        <v>100</v>
      </c>
    </row>
    <row r="9" spans="2:11">
      <c r="B9" s="114"/>
      <c r="D9" s="115"/>
      <c r="E9" s="115"/>
      <c r="F9" s="115"/>
      <c r="G9" s="115"/>
      <c r="H9" s="115"/>
      <c r="I9" s="115"/>
    </row>
    <row r="10" spans="2:11">
      <c r="D10" s="116"/>
      <c r="E10" s="116"/>
      <c r="F10" s="116"/>
      <c r="G10" s="116"/>
      <c r="H10" s="116"/>
      <c r="I10" s="116"/>
    </row>
    <row r="11" spans="2:11">
      <c r="D11" s="116"/>
      <c r="E11" s="116"/>
      <c r="F11" s="116"/>
      <c r="G11" s="116"/>
      <c r="H11" s="116"/>
      <c r="I11" s="116"/>
    </row>
    <row r="12" spans="2:11">
      <c r="D12" s="117"/>
      <c r="E12" s="117"/>
      <c r="F12" s="117"/>
      <c r="G12" s="117"/>
      <c r="H12" s="117"/>
      <c r="I12" s="117"/>
    </row>
    <row r="13" spans="2:11">
      <c r="D13" s="116"/>
      <c r="E13" s="116"/>
      <c r="F13" s="116"/>
      <c r="G13" s="116"/>
      <c r="H13" s="116"/>
      <c r="I13" s="116"/>
    </row>
    <row r="14" spans="2:11">
      <c r="D14" s="116"/>
      <c r="E14" s="116"/>
      <c r="F14" s="116"/>
      <c r="G14" s="116"/>
      <c r="H14" s="116"/>
      <c r="I14" s="116"/>
    </row>
    <row r="15" spans="2:11">
      <c r="K15" s="39" t="s">
        <v>111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1"/>
  <sheetViews>
    <sheetView topLeftCell="A4" zoomScaleNormal="100" workbookViewId="0">
      <selection activeCell="G26" sqref="G26"/>
    </sheetView>
  </sheetViews>
  <sheetFormatPr defaultRowHeight="14.4"/>
  <cols>
    <col min="1" max="1" width="3.44140625" style="18" customWidth="1"/>
    <col min="2" max="2" width="13.5546875" style="20" customWidth="1"/>
    <col min="3" max="20" width="7.109375" style="20" customWidth="1"/>
  </cols>
  <sheetData>
    <row r="2" spans="1:21" s="12" customFormat="1" ht="36">
      <c r="A2" s="18"/>
      <c r="B2" s="131" t="s">
        <v>112</v>
      </c>
      <c r="C2" s="95">
        <v>1871</v>
      </c>
      <c r="D2" s="95">
        <v>1881</v>
      </c>
      <c r="E2" s="95"/>
      <c r="F2" s="95">
        <v>1901</v>
      </c>
      <c r="G2" s="95">
        <v>1911</v>
      </c>
      <c r="H2" s="95">
        <v>1921</v>
      </c>
      <c r="I2" s="95">
        <v>1931</v>
      </c>
      <c r="J2" s="95">
        <v>1936</v>
      </c>
      <c r="K2" s="95"/>
      <c r="L2" s="95">
        <v>1951</v>
      </c>
      <c r="M2" s="95">
        <v>1961</v>
      </c>
      <c r="N2" s="95">
        <v>1971</v>
      </c>
      <c r="O2" s="95">
        <v>1981</v>
      </c>
      <c r="P2" s="95">
        <v>1991</v>
      </c>
      <c r="Q2" s="95">
        <v>2001</v>
      </c>
      <c r="R2" s="95">
        <v>2011</v>
      </c>
      <c r="S2" s="95">
        <v>2021</v>
      </c>
      <c r="T2" s="95">
        <v>2024</v>
      </c>
    </row>
    <row r="3" spans="1:21">
      <c r="B3" s="30" t="s">
        <v>113</v>
      </c>
      <c r="C3" s="202">
        <v>100</v>
      </c>
      <c r="D3" s="107">
        <v>100.52763973249893</v>
      </c>
      <c r="E3" s="107"/>
      <c r="F3" s="107">
        <v>114.47328056936009</v>
      </c>
      <c r="G3" s="107">
        <v>125.89729431253448</v>
      </c>
      <c r="H3" s="107">
        <v>134.67697404748756</v>
      </c>
      <c r="I3" s="107">
        <v>150.45094791091478</v>
      </c>
      <c r="J3" s="107">
        <v>158.31032578685807</v>
      </c>
      <c r="K3" s="107"/>
      <c r="L3" s="107">
        <v>190.21412356586291</v>
      </c>
      <c r="M3" s="107">
        <v>208.39928829989569</v>
      </c>
      <c r="N3" s="107">
        <v>217.48573532118533</v>
      </c>
      <c r="O3" s="107">
        <v>206.19669918399902</v>
      </c>
      <c r="P3" s="107">
        <v>183.15847598012144</v>
      </c>
      <c r="Q3" s="107">
        <v>166.3108166145162</v>
      </c>
      <c r="R3" s="107">
        <v>160.35339591385974</v>
      </c>
      <c r="S3" s="107">
        <v>154.57390023927849</v>
      </c>
      <c r="T3" s="107">
        <v>153.07074053622921</v>
      </c>
    </row>
    <row r="4" spans="1:21">
      <c r="B4" s="30" t="s">
        <v>114</v>
      </c>
      <c r="C4" s="202">
        <v>100</v>
      </c>
      <c r="D4" s="107">
        <v>107.33592063000184</v>
      </c>
      <c r="E4" s="107"/>
      <c r="F4" s="107">
        <v>117.72790099409252</v>
      </c>
      <c r="G4" s="107">
        <v>137.91373382324733</v>
      </c>
      <c r="H4" s="107">
        <v>152.45817777581024</v>
      </c>
      <c r="I4" s="107">
        <v>159.45715958111373</v>
      </c>
      <c r="J4" s="107">
        <v>162.71292320254202</v>
      </c>
      <c r="K4" s="107"/>
      <c r="L4" s="107">
        <v>177.46936807984218</v>
      </c>
      <c r="M4" s="107">
        <v>172.51907270500391</v>
      </c>
      <c r="N4" s="107">
        <v>185.36701737817327</v>
      </c>
      <c r="O4" s="107">
        <v>197.19135665835387</v>
      </c>
      <c r="P4" s="107">
        <v>200.80914506077195</v>
      </c>
      <c r="Q4" s="107">
        <v>209.39050963841791</v>
      </c>
      <c r="R4" s="107">
        <v>226.05102778638573</v>
      </c>
      <c r="S4" s="107">
        <v>226.07168680921396</v>
      </c>
      <c r="T4" s="107">
        <v>226.43813852366691</v>
      </c>
    </row>
    <row r="5" spans="1:21">
      <c r="U5" s="39"/>
    </row>
    <row r="9" spans="1:21">
      <c r="B9" s="30"/>
      <c r="C9" s="30">
        <v>1881</v>
      </c>
      <c r="D9" s="30"/>
      <c r="E9" s="30">
        <v>2024</v>
      </c>
      <c r="F9" s="30"/>
      <c r="I9" s="10" t="s">
        <v>224</v>
      </c>
      <c r="L9" s="106"/>
    </row>
    <row r="10" spans="1:21" ht="26.4" customHeight="1">
      <c r="B10" s="100" t="s">
        <v>115</v>
      </c>
      <c r="C10" s="21" t="s">
        <v>113</v>
      </c>
      <c r="D10" s="21" t="s">
        <v>114</v>
      </c>
      <c r="E10" s="21" t="s">
        <v>113</v>
      </c>
      <c r="F10" s="21" t="s">
        <v>114</v>
      </c>
      <c r="I10" s="219"/>
      <c r="J10" s="219"/>
    </row>
    <row r="11" spans="1:21" ht="35.1" customHeight="1">
      <c r="B11" s="105" t="s">
        <v>116</v>
      </c>
      <c r="C11" s="107">
        <v>27.164285924198218</v>
      </c>
      <c r="D11" s="107">
        <v>30.454511526451949</v>
      </c>
      <c r="E11" s="107">
        <v>11.517494653765311</v>
      </c>
      <c r="F11" s="107">
        <v>10.68346986230412</v>
      </c>
      <c r="H11" s="130"/>
      <c r="I11" s="130"/>
      <c r="J11" s="130"/>
      <c r="K11" s="130"/>
    </row>
    <row r="12" spans="1:21">
      <c r="B12" s="105" t="s">
        <v>117</v>
      </c>
      <c r="C12" s="107">
        <v>66.79841349891862</v>
      </c>
      <c r="D12" s="107">
        <v>63.810457374964955</v>
      </c>
      <c r="E12" s="107">
        <v>62.972332238680615</v>
      </c>
      <c r="F12" s="107">
        <v>61.249875104678082</v>
      </c>
      <c r="H12" s="129"/>
      <c r="I12" s="128"/>
      <c r="J12" s="128"/>
    </row>
    <row r="13" spans="1:21">
      <c r="B13" s="105" t="s">
        <v>118</v>
      </c>
      <c r="C13" s="107">
        <v>6.7178112718895395</v>
      </c>
      <c r="D13" s="107">
        <v>5.5180847536704496</v>
      </c>
      <c r="E13" s="107">
        <v>27.022325544109982</v>
      </c>
      <c r="F13" s="107">
        <v>24.798424494274741</v>
      </c>
      <c r="H13" s="129"/>
      <c r="I13" s="128"/>
      <c r="J13" s="128"/>
    </row>
    <row r="14" spans="1:21">
      <c r="B14" s="126"/>
      <c r="C14" s="127"/>
      <c r="D14" s="127"/>
      <c r="E14" s="128"/>
      <c r="F14" s="128"/>
      <c r="G14" s="128"/>
      <c r="H14" s="129"/>
      <c r="I14" s="128"/>
      <c r="J14" s="128"/>
    </row>
    <row r="15" spans="1:21">
      <c r="C15" s="127"/>
      <c r="D15" s="127"/>
      <c r="E15" s="128"/>
      <c r="F15" s="128"/>
      <c r="G15" s="128"/>
      <c r="H15" s="128"/>
      <c r="I15" s="128"/>
      <c r="J15" s="128"/>
    </row>
    <row r="20" spans="9:9">
      <c r="I20" s="17" t="s">
        <v>188</v>
      </c>
    </row>
    <row r="21" spans="9:9">
      <c r="I21" s="17" t="s">
        <v>252</v>
      </c>
    </row>
  </sheetData>
  <mergeCells count="1">
    <mergeCell ref="I10:J10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8"/>
  <sheetViews>
    <sheetView zoomScaleNormal="100" workbookViewId="0">
      <selection activeCell="O7" sqref="O7"/>
    </sheetView>
  </sheetViews>
  <sheetFormatPr defaultRowHeight="14.4"/>
  <cols>
    <col min="1" max="1" width="3.44140625" style="18" customWidth="1"/>
    <col min="2" max="2" width="8.88671875" style="20"/>
    <col min="3" max="3" width="9.44140625" style="20" bestFit="1" customWidth="1"/>
    <col min="4" max="5" width="8.88671875" style="20"/>
  </cols>
  <sheetData>
    <row r="2" spans="2:12">
      <c r="B2" s="108"/>
      <c r="G2" s="57" t="s">
        <v>225</v>
      </c>
    </row>
    <row r="4" spans="2:12">
      <c r="B4" s="30"/>
      <c r="C4" s="30"/>
      <c r="D4" s="110" t="s">
        <v>119</v>
      </c>
      <c r="E4" s="110" t="s">
        <v>120</v>
      </c>
    </row>
    <row r="5" spans="2:12">
      <c r="B5" s="30">
        <v>1951</v>
      </c>
      <c r="C5" s="30" t="s">
        <v>113</v>
      </c>
      <c r="D5" s="107">
        <v>5.2530518509741881</v>
      </c>
      <c r="E5" s="107">
        <v>1.6549517872015667</v>
      </c>
      <c r="L5" s="203"/>
    </row>
    <row r="6" spans="2:12">
      <c r="B6" s="30"/>
      <c r="C6" s="30" t="s">
        <v>114</v>
      </c>
      <c r="D6" s="107">
        <v>2.2701152666598987</v>
      </c>
      <c r="E6" s="107">
        <v>0.56292291283624674</v>
      </c>
      <c r="L6" s="203"/>
    </row>
    <row r="7" spans="2:12">
      <c r="B7" s="30">
        <v>1991</v>
      </c>
      <c r="C7" s="30" t="s">
        <v>113</v>
      </c>
      <c r="D7" s="107">
        <v>22.313955245177862</v>
      </c>
      <c r="E7" s="107">
        <v>5.4246336181570953</v>
      </c>
      <c r="L7" s="203"/>
    </row>
    <row r="8" spans="2:12">
      <c r="B8" s="30"/>
      <c r="C8" s="30" t="s">
        <v>114</v>
      </c>
      <c r="D8" s="107">
        <v>17.554687538482</v>
      </c>
      <c r="E8" s="107">
        <v>3.0922222484349895</v>
      </c>
      <c r="L8" s="203"/>
    </row>
    <row r="9" spans="2:12">
      <c r="B9" s="30">
        <v>2024</v>
      </c>
      <c r="C9" s="30" t="s">
        <v>113</v>
      </c>
      <c r="D9" s="107">
        <v>37.840000000000003</v>
      </c>
      <c r="E9" s="107">
        <v>20.260000000000002</v>
      </c>
      <c r="L9" s="203"/>
    </row>
    <row r="10" spans="2:12">
      <c r="B10" s="30"/>
      <c r="C10" s="30" t="s">
        <v>114</v>
      </c>
      <c r="D10" s="107">
        <v>38.9</v>
      </c>
      <c r="E10" s="107">
        <v>15.56</v>
      </c>
      <c r="L10" s="203"/>
    </row>
    <row r="13" spans="2:12">
      <c r="D13" s="109"/>
    </row>
    <row r="14" spans="2:12">
      <c r="D14" s="109"/>
    </row>
    <row r="15" spans="2:12">
      <c r="D15" s="109"/>
    </row>
    <row r="16" spans="2:12">
      <c r="D16" s="109"/>
      <c r="G16" s="39" t="s">
        <v>11</v>
      </c>
    </row>
    <row r="17" spans="4:7">
      <c r="D17" s="109"/>
      <c r="G17" s="39" t="s">
        <v>189</v>
      </c>
    </row>
    <row r="18" spans="4:7">
      <c r="D18" s="109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22"/>
  <sheetViews>
    <sheetView topLeftCell="C1" zoomScaleNormal="100" workbookViewId="0">
      <selection activeCell="U30" sqref="U30"/>
    </sheetView>
  </sheetViews>
  <sheetFormatPr defaultRowHeight="14.4"/>
  <cols>
    <col min="1" max="1" width="3.44140625" style="18" customWidth="1"/>
    <col min="2" max="2" width="8.88671875" style="20"/>
    <col min="3" max="3" width="9.44140625" style="20" bestFit="1" customWidth="1"/>
    <col min="4" max="7" width="8.88671875" style="20"/>
    <col min="8" max="8" width="5.44140625" customWidth="1"/>
    <col min="20" max="20" width="7.44140625" customWidth="1"/>
    <col min="21" max="21" width="3.88671875" customWidth="1"/>
    <col min="22" max="22" width="4.5546875" customWidth="1"/>
    <col min="23" max="24" width="6.5546875" customWidth="1"/>
    <col min="25" max="25" width="6.44140625" customWidth="1"/>
    <col min="26" max="26" width="5.5546875" customWidth="1"/>
  </cols>
  <sheetData>
    <row r="2" spans="2:9">
      <c r="B2" s="106" t="s">
        <v>121</v>
      </c>
      <c r="I2" s="10" t="s">
        <v>226</v>
      </c>
    </row>
    <row r="4" spans="2:9">
      <c r="B4" s="30"/>
      <c r="C4" s="30"/>
      <c r="D4" s="49" t="s">
        <v>81</v>
      </c>
      <c r="E4" s="49" t="s">
        <v>82</v>
      </c>
      <c r="F4" s="49" t="s">
        <v>83</v>
      </c>
    </row>
    <row r="5" spans="2:9">
      <c r="B5" s="30">
        <v>1951</v>
      </c>
      <c r="C5" s="30" t="s">
        <v>113</v>
      </c>
      <c r="D5" s="34">
        <v>77.001891685997251</v>
      </c>
      <c r="E5" s="34">
        <v>21.523268398268396</v>
      </c>
      <c r="F5" s="34">
        <v>48.251687691501957</v>
      </c>
    </row>
    <row r="6" spans="2:9">
      <c r="B6" s="30"/>
      <c r="C6" s="30" t="s">
        <v>114</v>
      </c>
      <c r="D6" s="34">
        <v>84.847683447857619</v>
      </c>
      <c r="E6" s="34">
        <v>28.286807143957621</v>
      </c>
      <c r="F6" s="34">
        <v>56.204598599669467</v>
      </c>
    </row>
    <row r="7" spans="2:9">
      <c r="B7" s="30" t="s">
        <v>78</v>
      </c>
      <c r="C7" s="30"/>
      <c r="D7" s="30"/>
      <c r="E7" s="30"/>
      <c r="F7" s="30"/>
    </row>
    <row r="8" spans="2:9">
      <c r="B8" s="30">
        <v>2024</v>
      </c>
      <c r="C8" s="30" t="s">
        <v>113</v>
      </c>
      <c r="D8" s="34">
        <v>75.232900141230132</v>
      </c>
      <c r="E8" s="34">
        <v>62.727624434690966</v>
      </c>
      <c r="F8" s="34">
        <v>69.071500874206322</v>
      </c>
    </row>
    <row r="9" spans="2:9">
      <c r="B9" s="30"/>
      <c r="C9" s="30" t="s">
        <v>114</v>
      </c>
      <c r="D9" s="34">
        <v>76.241123749500886</v>
      </c>
      <c r="E9" s="34">
        <v>63.57260138428645</v>
      </c>
      <c r="F9" s="34">
        <v>70.001071271743314</v>
      </c>
    </row>
    <row r="15" spans="2:9">
      <c r="B15" s="106" t="s">
        <v>122</v>
      </c>
      <c r="I15" s="39" t="s">
        <v>123</v>
      </c>
    </row>
    <row r="16" spans="2:9">
      <c r="I16" s="39" t="s">
        <v>190</v>
      </c>
    </row>
    <row r="18" spans="2:7">
      <c r="B18" s="30"/>
      <c r="C18" s="30">
        <v>1951</v>
      </c>
      <c r="D18" s="30"/>
      <c r="E18" s="30" t="s">
        <v>78</v>
      </c>
      <c r="F18" s="67">
        <v>2024</v>
      </c>
      <c r="G18" s="30"/>
    </row>
    <row r="19" spans="2:7">
      <c r="B19" s="30"/>
      <c r="C19" s="30" t="s">
        <v>113</v>
      </c>
      <c r="D19" s="30" t="s">
        <v>114</v>
      </c>
      <c r="E19" s="30"/>
      <c r="F19" s="30" t="s">
        <v>113</v>
      </c>
      <c r="G19" s="30" t="s">
        <v>114</v>
      </c>
    </row>
    <row r="20" spans="2:7">
      <c r="B20" s="105" t="s">
        <v>124</v>
      </c>
      <c r="C20" s="111">
        <v>7.4</v>
      </c>
      <c r="D20" s="111">
        <v>45.9</v>
      </c>
      <c r="E20" s="111"/>
      <c r="F20" s="111">
        <v>0.57190533076277106</v>
      </c>
      <c r="G20" s="111">
        <v>3.1256196945292687</v>
      </c>
    </row>
    <row r="21" spans="2:7">
      <c r="B21" s="105" t="s">
        <v>125</v>
      </c>
      <c r="C21" s="111">
        <v>37.5</v>
      </c>
      <c r="D21" s="111">
        <v>32.4</v>
      </c>
      <c r="E21" s="111"/>
      <c r="F21" s="111">
        <v>15.675523554945769</v>
      </c>
      <c r="G21" s="111">
        <v>32.077752218436856</v>
      </c>
    </row>
    <row r="22" spans="2:7">
      <c r="B22" s="105" t="s">
        <v>99</v>
      </c>
      <c r="C22" s="111">
        <v>55.1</v>
      </c>
      <c r="D22" s="111">
        <v>21.7</v>
      </c>
      <c r="E22" s="111"/>
      <c r="F22" s="111">
        <v>83.752571114291456</v>
      </c>
      <c r="G22" s="111">
        <v>64.796628087033881</v>
      </c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zoomScaleNormal="100" workbookViewId="0">
      <selection activeCell="S7" sqref="S7"/>
    </sheetView>
  </sheetViews>
  <sheetFormatPr defaultRowHeight="14.4"/>
  <cols>
    <col min="1" max="1" width="3.44140625" style="8" customWidth="1"/>
    <col min="2" max="2" width="6.44140625" style="20" customWidth="1"/>
    <col min="3" max="5" width="9.5546875" style="20" customWidth="1"/>
  </cols>
  <sheetData>
    <row r="1" spans="2:11">
      <c r="B1" s="29"/>
      <c r="C1" s="29"/>
      <c r="D1" s="29"/>
    </row>
    <row r="2" spans="2:11">
      <c r="B2" s="139"/>
      <c r="C2" s="145" t="s">
        <v>116</v>
      </c>
      <c r="D2" s="145" t="s">
        <v>117</v>
      </c>
      <c r="E2" s="145" t="s">
        <v>118</v>
      </c>
      <c r="F2" s="192" t="s">
        <v>83</v>
      </c>
      <c r="G2" s="193"/>
      <c r="H2" s="57" t="s">
        <v>251</v>
      </c>
    </row>
    <row r="3" spans="2:11">
      <c r="B3" s="143">
        <v>1881</v>
      </c>
      <c r="C3" s="140">
        <v>737010</v>
      </c>
      <c r="D3" s="33">
        <v>1336765</v>
      </c>
      <c r="E3" s="139">
        <v>122432</v>
      </c>
      <c r="F3" s="139">
        <f>SUM(C3:E3)</f>
        <v>2196207</v>
      </c>
      <c r="G3" s="128"/>
    </row>
    <row r="4" spans="2:11">
      <c r="B4" s="143">
        <v>1901</v>
      </c>
      <c r="C4" s="140">
        <v>843507</v>
      </c>
      <c r="D4" s="33">
        <v>1352668</v>
      </c>
      <c r="E4" s="139">
        <v>150284</v>
      </c>
      <c r="F4" s="139">
        <f t="shared" ref="F4:F17" si="0">SUM(C4:E4)</f>
        <v>2346459</v>
      </c>
      <c r="G4" s="128"/>
      <c r="K4" s="144"/>
    </row>
    <row r="5" spans="2:11">
      <c r="B5" s="143">
        <v>1911</v>
      </c>
      <c r="C5" s="140">
        <v>993708</v>
      </c>
      <c r="D5" s="33">
        <v>1416822</v>
      </c>
      <c r="E5" s="139">
        <v>169224</v>
      </c>
      <c r="F5" s="139">
        <f t="shared" si="0"/>
        <v>2579754</v>
      </c>
      <c r="G5" s="128"/>
      <c r="K5" s="138"/>
    </row>
    <row r="6" spans="2:11">
      <c r="B6" s="143">
        <v>1921</v>
      </c>
      <c r="C6" s="35">
        <v>1044353</v>
      </c>
      <c r="D6" s="35">
        <v>1787357</v>
      </c>
      <c r="E6" s="139">
        <v>177340</v>
      </c>
      <c r="F6" s="139">
        <f t="shared" si="0"/>
        <v>3009050</v>
      </c>
      <c r="G6" s="128"/>
      <c r="K6" s="137"/>
    </row>
    <row r="7" spans="2:11">
      <c r="B7" s="143">
        <v>1931</v>
      </c>
      <c r="C7" s="140">
        <v>1092411</v>
      </c>
      <c r="D7" s="33">
        <v>2005858</v>
      </c>
      <c r="E7" s="139">
        <v>220263</v>
      </c>
      <c r="F7" s="139">
        <f t="shared" si="0"/>
        <v>3318532</v>
      </c>
      <c r="G7" s="128"/>
      <c r="K7" s="138"/>
    </row>
    <row r="8" spans="2:11">
      <c r="B8" s="143">
        <v>1936</v>
      </c>
      <c r="C8" s="140">
        <v>1165402</v>
      </c>
      <c r="D8" s="33">
        <v>2078150</v>
      </c>
      <c r="E8" s="139">
        <v>243557</v>
      </c>
      <c r="F8" s="139">
        <f t="shared" si="0"/>
        <v>3487109</v>
      </c>
      <c r="G8" s="128"/>
      <c r="K8" s="138"/>
    </row>
    <row r="9" spans="2:11">
      <c r="B9" s="143">
        <v>1951</v>
      </c>
      <c r="C9" s="140">
        <v>1013586</v>
      </c>
      <c r="D9" s="33">
        <v>2604214</v>
      </c>
      <c r="E9" s="139">
        <v>300259</v>
      </c>
      <c r="F9" s="139">
        <f t="shared" si="0"/>
        <v>3918059</v>
      </c>
      <c r="G9" s="128"/>
      <c r="K9" s="138"/>
    </row>
    <row r="10" spans="2:11">
      <c r="B10" s="141">
        <v>1961</v>
      </c>
      <c r="C10" s="140">
        <v>876618</v>
      </c>
      <c r="D10" s="33">
        <v>2618917</v>
      </c>
      <c r="E10" s="139">
        <v>351027</v>
      </c>
      <c r="F10" s="139">
        <f t="shared" si="0"/>
        <v>3846562</v>
      </c>
      <c r="G10" s="128"/>
      <c r="K10" s="138"/>
    </row>
    <row r="11" spans="2:11">
      <c r="B11" s="141">
        <v>1971</v>
      </c>
      <c r="C11" s="140">
        <v>1027449</v>
      </c>
      <c r="D11" s="33">
        <v>2650326</v>
      </c>
      <c r="E11" s="139">
        <v>445635</v>
      </c>
      <c r="F11" s="139">
        <f t="shared" si="0"/>
        <v>4123410</v>
      </c>
      <c r="G11" s="128"/>
      <c r="K11" s="137"/>
    </row>
    <row r="12" spans="2:11">
      <c r="B12" s="143">
        <v>1981</v>
      </c>
      <c r="C12" s="142">
        <v>905916</v>
      </c>
      <c r="D12" s="35">
        <v>2879520</v>
      </c>
      <c r="E12" s="139">
        <v>559611</v>
      </c>
      <c r="F12" s="139">
        <f t="shared" si="0"/>
        <v>4345047</v>
      </c>
      <c r="G12" s="128"/>
    </row>
    <row r="13" spans="2:11">
      <c r="B13" s="141">
        <v>1991</v>
      </c>
      <c r="C13" s="140">
        <v>623196</v>
      </c>
      <c r="D13" s="33">
        <v>3088588</v>
      </c>
      <c r="E13" s="139">
        <v>669013</v>
      </c>
      <c r="F13" s="139">
        <f t="shared" si="0"/>
        <v>4380797</v>
      </c>
      <c r="G13" s="128"/>
    </row>
    <row r="14" spans="2:11">
      <c r="B14" s="141">
        <v>2001</v>
      </c>
      <c r="C14" s="140">
        <v>609849</v>
      </c>
      <c r="D14" s="33">
        <v>3090413</v>
      </c>
      <c r="E14" s="139">
        <v>827432</v>
      </c>
      <c r="F14" s="139">
        <f t="shared" si="0"/>
        <v>4527694</v>
      </c>
      <c r="G14" s="128"/>
    </row>
    <row r="15" spans="2:11">
      <c r="B15" s="141">
        <v>2011</v>
      </c>
      <c r="C15" s="140">
        <v>692174</v>
      </c>
      <c r="D15" s="33">
        <v>3164839</v>
      </c>
      <c r="E15" s="139">
        <v>1000197</v>
      </c>
      <c r="F15" s="139">
        <f t="shared" si="0"/>
        <v>4857210</v>
      </c>
      <c r="G15" s="128"/>
      <c r="H15" s="17" t="s">
        <v>11</v>
      </c>
    </row>
    <row r="16" spans="2:11">
      <c r="B16" s="141">
        <v>2021</v>
      </c>
      <c r="C16" s="140">
        <v>611007</v>
      </c>
      <c r="D16" s="33">
        <v>3081649</v>
      </c>
      <c r="E16" s="139">
        <v>1155089</v>
      </c>
      <c r="F16" s="139">
        <f t="shared" si="0"/>
        <v>4847745</v>
      </c>
      <c r="G16" s="128"/>
      <c r="H16" s="17"/>
    </row>
    <row r="17" spans="2:7">
      <c r="B17" s="141">
        <v>2024</v>
      </c>
      <c r="C17" s="140">
        <v>570440</v>
      </c>
      <c r="D17" s="33">
        <v>3073899</v>
      </c>
      <c r="E17" s="139">
        <v>1209133</v>
      </c>
      <c r="F17" s="139">
        <f t="shared" si="0"/>
        <v>4853472</v>
      </c>
      <c r="G17" s="128"/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50"/>
  <sheetViews>
    <sheetView topLeftCell="K1" zoomScaleNormal="100" workbookViewId="0">
      <selection activeCell="O18" sqref="O18"/>
    </sheetView>
  </sheetViews>
  <sheetFormatPr defaultRowHeight="14.4"/>
  <sheetData>
    <row r="2" spans="1:26">
      <c r="A2" s="20" t="s">
        <v>15</v>
      </c>
      <c r="B2" s="20"/>
      <c r="C2" s="20">
        <v>1881</v>
      </c>
      <c r="D2" s="20"/>
      <c r="E2" s="20"/>
      <c r="F2" s="20"/>
      <c r="G2" s="20">
        <v>1951</v>
      </c>
      <c r="H2" s="20"/>
      <c r="I2" s="20"/>
      <c r="J2" s="20"/>
      <c r="K2" s="20">
        <v>2024</v>
      </c>
      <c r="L2" s="20"/>
      <c r="M2" s="20"/>
      <c r="O2" s="57" t="s">
        <v>246</v>
      </c>
    </row>
    <row r="3" spans="1:26">
      <c r="A3" s="30"/>
      <c r="B3" s="30" t="s">
        <v>126</v>
      </c>
      <c r="C3" s="30" t="s">
        <v>127</v>
      </c>
      <c r="D3" s="30" t="s">
        <v>128</v>
      </c>
      <c r="E3" s="20"/>
      <c r="F3" s="30" t="s">
        <v>126</v>
      </c>
      <c r="G3" s="30" t="s">
        <v>127</v>
      </c>
      <c r="H3" s="30" t="s">
        <v>128</v>
      </c>
      <c r="I3" s="20"/>
      <c r="J3" s="30" t="s">
        <v>126</v>
      </c>
      <c r="K3" s="30" t="s">
        <v>127</v>
      </c>
      <c r="L3" s="30" t="s">
        <v>128</v>
      </c>
      <c r="M3" s="20"/>
    </row>
    <row r="4" spans="1:26">
      <c r="A4" s="30" t="s">
        <v>129</v>
      </c>
      <c r="B4" s="156">
        <v>178710</v>
      </c>
      <c r="C4" s="156">
        <v>172303</v>
      </c>
      <c r="D4" s="156">
        <v>351013</v>
      </c>
      <c r="E4" s="20"/>
      <c r="F4" s="30">
        <v>183479</v>
      </c>
      <c r="G4" s="30">
        <v>176525</v>
      </c>
      <c r="H4" s="30">
        <v>360004</v>
      </c>
      <c r="I4" s="20"/>
      <c r="J4" s="157">
        <v>82657</v>
      </c>
      <c r="K4" s="157">
        <v>77813</v>
      </c>
      <c r="L4" s="157">
        <v>160470</v>
      </c>
      <c r="M4" s="20"/>
    </row>
    <row r="5" spans="1:26">
      <c r="A5" s="30" t="s">
        <v>130</v>
      </c>
      <c r="B5" s="156">
        <v>159910</v>
      </c>
      <c r="C5" s="156">
        <v>153890</v>
      </c>
      <c r="D5" s="156">
        <v>313300</v>
      </c>
      <c r="E5" s="20"/>
      <c r="F5" s="30">
        <v>178107</v>
      </c>
      <c r="G5" s="30">
        <v>171256</v>
      </c>
      <c r="H5" s="30">
        <v>349363</v>
      </c>
      <c r="I5" s="20"/>
      <c r="J5" s="157">
        <v>97359</v>
      </c>
      <c r="K5" s="157">
        <v>91720</v>
      </c>
      <c r="L5" s="157">
        <v>189079</v>
      </c>
      <c r="M5" s="20"/>
      <c r="P5" s="158" t="s">
        <v>131</v>
      </c>
      <c r="U5" s="158" t="s">
        <v>132</v>
      </c>
      <c r="Z5" s="158" t="s">
        <v>133</v>
      </c>
    </row>
    <row r="6" spans="1:26">
      <c r="A6" s="30" t="s">
        <v>134</v>
      </c>
      <c r="B6" s="156">
        <v>143323</v>
      </c>
      <c r="C6" s="156">
        <v>136753</v>
      </c>
      <c r="D6" s="156">
        <v>280076</v>
      </c>
      <c r="E6" s="20"/>
      <c r="F6" s="30">
        <v>190583</v>
      </c>
      <c r="G6" s="30">
        <v>184726</v>
      </c>
      <c r="H6" s="30">
        <v>375309</v>
      </c>
      <c r="I6" s="20"/>
      <c r="J6" s="157">
        <v>113491</v>
      </c>
      <c r="K6" s="157">
        <v>107400</v>
      </c>
      <c r="L6" s="157">
        <v>220891</v>
      </c>
      <c r="M6" s="20"/>
    </row>
    <row r="7" spans="1:26">
      <c r="A7" s="30" t="s">
        <v>135</v>
      </c>
      <c r="B7" s="156">
        <v>131656</v>
      </c>
      <c r="C7" s="156">
        <v>132075</v>
      </c>
      <c r="D7" s="156">
        <v>263731</v>
      </c>
      <c r="E7" s="20"/>
      <c r="F7" s="30">
        <v>178455</v>
      </c>
      <c r="G7" s="30">
        <v>170741</v>
      </c>
      <c r="H7" s="30">
        <v>349196</v>
      </c>
      <c r="I7" s="20"/>
      <c r="J7" s="157">
        <v>124338</v>
      </c>
      <c r="K7" s="157">
        <v>116056</v>
      </c>
      <c r="L7" s="157">
        <v>240394</v>
      </c>
      <c r="M7" s="20"/>
    </row>
    <row r="8" spans="1:26">
      <c r="A8" s="30" t="s">
        <v>136</v>
      </c>
      <c r="B8" s="156">
        <v>117676</v>
      </c>
      <c r="C8" s="156">
        <v>115602</v>
      </c>
      <c r="D8" s="156">
        <v>233278</v>
      </c>
      <c r="E8" s="20"/>
      <c r="F8" s="30">
        <v>177546</v>
      </c>
      <c r="G8" s="30">
        <v>170395</v>
      </c>
      <c r="H8" s="30">
        <v>347941</v>
      </c>
      <c r="I8" s="20"/>
      <c r="J8" s="157">
        <v>128605</v>
      </c>
      <c r="K8" s="157">
        <v>115937</v>
      </c>
      <c r="L8" s="157">
        <v>244542</v>
      </c>
      <c r="M8" s="20"/>
    </row>
    <row r="9" spans="1:26">
      <c r="A9" s="30" t="s">
        <v>137</v>
      </c>
      <c r="B9" s="156">
        <v>96506</v>
      </c>
      <c r="C9" s="156">
        <v>100734</v>
      </c>
      <c r="D9" s="156">
        <v>197240</v>
      </c>
      <c r="E9" s="20"/>
      <c r="F9" s="30">
        <v>166525</v>
      </c>
      <c r="G9" s="30">
        <v>168560</v>
      </c>
      <c r="H9" s="30">
        <v>335085</v>
      </c>
      <c r="I9" s="20"/>
      <c r="J9" s="157">
        <v>132343</v>
      </c>
      <c r="K9" s="157">
        <v>118652</v>
      </c>
      <c r="L9" s="157">
        <v>250995</v>
      </c>
      <c r="M9" s="20"/>
    </row>
    <row r="10" spans="1:26">
      <c r="A10" s="30" t="s">
        <v>138</v>
      </c>
      <c r="B10" s="156">
        <v>91057</v>
      </c>
      <c r="C10" s="156">
        <v>94120</v>
      </c>
      <c r="D10" s="156">
        <v>185177</v>
      </c>
      <c r="E10" s="20"/>
      <c r="F10" s="30">
        <v>109990</v>
      </c>
      <c r="G10" s="30">
        <v>114498</v>
      </c>
      <c r="H10" s="30">
        <v>224488</v>
      </c>
      <c r="I10" s="20"/>
      <c r="J10" s="157">
        <v>131996</v>
      </c>
      <c r="K10" s="157">
        <v>123220</v>
      </c>
      <c r="L10" s="157">
        <v>255216</v>
      </c>
      <c r="M10" s="20"/>
    </row>
    <row r="11" spans="1:26">
      <c r="A11" s="30" t="s">
        <v>139</v>
      </c>
      <c r="B11" s="156">
        <v>91866</v>
      </c>
      <c r="C11" s="156">
        <v>91794</v>
      </c>
      <c r="D11" s="156">
        <v>183660</v>
      </c>
      <c r="E11" s="20"/>
      <c r="F11" s="30">
        <v>134690</v>
      </c>
      <c r="G11" s="30">
        <v>138804</v>
      </c>
      <c r="H11" s="30">
        <v>273494</v>
      </c>
      <c r="I11" s="20"/>
      <c r="J11" s="157">
        <v>132991</v>
      </c>
      <c r="K11" s="157">
        <v>130128</v>
      </c>
      <c r="L11" s="157">
        <v>263119</v>
      </c>
      <c r="M11" s="20"/>
    </row>
    <row r="12" spans="1:26">
      <c r="A12" s="30" t="s">
        <v>140</v>
      </c>
      <c r="B12" s="156">
        <v>85097</v>
      </c>
      <c r="C12" s="156">
        <v>83646</v>
      </c>
      <c r="D12" s="156">
        <v>168743</v>
      </c>
      <c r="E12" s="20"/>
      <c r="F12" s="30">
        <v>131131</v>
      </c>
      <c r="G12" s="30">
        <v>135413</v>
      </c>
      <c r="H12" s="30">
        <v>266544</v>
      </c>
      <c r="I12" s="20"/>
      <c r="J12" s="157">
        <v>143539</v>
      </c>
      <c r="K12" s="157">
        <v>141441</v>
      </c>
      <c r="L12" s="157">
        <v>284980</v>
      </c>
      <c r="M12" s="20"/>
    </row>
    <row r="13" spans="1:26">
      <c r="A13" s="30" t="s">
        <v>141</v>
      </c>
      <c r="B13" s="156">
        <v>70132</v>
      </c>
      <c r="C13" s="156">
        <v>68718</v>
      </c>
      <c r="D13" s="156">
        <v>138850</v>
      </c>
      <c r="E13" s="20"/>
      <c r="F13" s="30">
        <v>111794</v>
      </c>
      <c r="G13" s="30">
        <v>119278</v>
      </c>
      <c r="H13" s="30">
        <v>231072</v>
      </c>
      <c r="I13" s="20"/>
      <c r="J13" s="157">
        <v>172325</v>
      </c>
      <c r="K13" s="157">
        <v>171481</v>
      </c>
      <c r="L13" s="157">
        <v>343806</v>
      </c>
      <c r="M13" s="20"/>
    </row>
    <row r="14" spans="1:26">
      <c r="A14" s="30" t="s">
        <v>142</v>
      </c>
      <c r="B14" s="156">
        <v>62928</v>
      </c>
      <c r="C14" s="156">
        <v>63282</v>
      </c>
      <c r="D14" s="156">
        <v>126210</v>
      </c>
      <c r="E14" s="20"/>
      <c r="F14" s="30">
        <v>93022</v>
      </c>
      <c r="G14" s="30">
        <v>105027</v>
      </c>
      <c r="H14" s="30">
        <v>198049</v>
      </c>
      <c r="I14" s="20"/>
      <c r="J14" s="157">
        <v>201685</v>
      </c>
      <c r="K14" s="157">
        <v>199570</v>
      </c>
      <c r="L14" s="157">
        <v>401255</v>
      </c>
      <c r="M14" s="20"/>
    </row>
    <row r="15" spans="1:26">
      <c r="A15" s="30" t="s">
        <v>143</v>
      </c>
      <c r="B15" s="156">
        <v>60532</v>
      </c>
      <c r="C15" s="156">
        <v>60212</v>
      </c>
      <c r="D15" s="156">
        <v>120744</v>
      </c>
      <c r="E15" s="20"/>
      <c r="F15" s="30">
        <v>75210</v>
      </c>
      <c r="G15" s="30">
        <v>90311</v>
      </c>
      <c r="H15" s="30">
        <v>165521</v>
      </c>
      <c r="I15" s="20"/>
      <c r="J15" s="157">
        <v>206321</v>
      </c>
      <c r="K15" s="157">
        <v>206765</v>
      </c>
      <c r="L15" s="157">
        <v>413086</v>
      </c>
      <c r="M15" s="20"/>
    </row>
    <row r="16" spans="1:26">
      <c r="A16" s="30" t="s">
        <v>144</v>
      </c>
      <c r="B16" s="156">
        <v>47236</v>
      </c>
      <c r="C16" s="156">
        <v>47862</v>
      </c>
      <c r="D16" s="156">
        <v>95098</v>
      </c>
      <c r="E16" s="20"/>
      <c r="F16" s="30">
        <v>63759</v>
      </c>
      <c r="G16" s="30">
        <v>77975</v>
      </c>
      <c r="H16" s="30">
        <v>141734</v>
      </c>
      <c r="I16" s="20"/>
      <c r="J16" s="157">
        <v>185644</v>
      </c>
      <c r="K16" s="157">
        <v>190862</v>
      </c>
      <c r="L16" s="157">
        <v>376506</v>
      </c>
      <c r="M16" s="20"/>
    </row>
    <row r="17" spans="1:15">
      <c r="A17" s="30" t="s">
        <v>145</v>
      </c>
      <c r="B17" s="156">
        <v>32324</v>
      </c>
      <c r="C17" s="156">
        <v>31541</v>
      </c>
      <c r="D17" s="156">
        <v>63865</v>
      </c>
      <c r="E17" s="20"/>
      <c r="F17" s="30">
        <v>50792</v>
      </c>
      <c r="G17" s="30">
        <v>62946</v>
      </c>
      <c r="H17" s="30">
        <v>113738</v>
      </c>
      <c r="I17" s="20"/>
      <c r="J17" s="157">
        <v>149613</v>
      </c>
      <c r="K17" s="157">
        <v>159130</v>
      </c>
      <c r="L17" s="157">
        <v>308743</v>
      </c>
      <c r="M17" s="20"/>
    </row>
    <row r="18" spans="1:15">
      <c r="A18" s="30" t="s">
        <v>146</v>
      </c>
      <c r="B18" s="156">
        <v>25901</v>
      </c>
      <c r="C18" s="156">
        <v>25868</v>
      </c>
      <c r="D18" s="156">
        <v>51769</v>
      </c>
      <c r="E18" s="20"/>
      <c r="F18" s="30">
        <v>38841</v>
      </c>
      <c r="G18" s="30">
        <v>45844</v>
      </c>
      <c r="H18" s="30">
        <v>84685</v>
      </c>
      <c r="I18" s="20"/>
      <c r="J18" s="157">
        <v>126823</v>
      </c>
      <c r="K18" s="157">
        <v>139749</v>
      </c>
      <c r="L18" s="157">
        <v>266572</v>
      </c>
      <c r="M18" s="20"/>
      <c r="O18" s="17" t="s">
        <v>11</v>
      </c>
    </row>
    <row r="19" spans="1:15">
      <c r="A19" s="30" t="s">
        <v>147</v>
      </c>
      <c r="B19" s="156">
        <v>14268</v>
      </c>
      <c r="C19" s="156">
        <v>13990</v>
      </c>
      <c r="D19" s="156">
        <v>28258</v>
      </c>
      <c r="E19" s="20"/>
      <c r="F19" s="30">
        <v>26540</v>
      </c>
      <c r="G19" s="30">
        <v>31809</v>
      </c>
      <c r="H19" s="30">
        <v>58349</v>
      </c>
      <c r="I19" s="20"/>
      <c r="J19" s="157">
        <v>111899</v>
      </c>
      <c r="K19" s="157">
        <v>131812</v>
      </c>
      <c r="L19" s="157">
        <v>243711</v>
      </c>
      <c r="M19" s="20"/>
    </row>
    <row r="20" spans="1:15">
      <c r="A20" s="30" t="s">
        <v>148</v>
      </c>
      <c r="B20" s="156">
        <v>4890</v>
      </c>
      <c r="C20" s="156">
        <v>4776</v>
      </c>
      <c r="D20" s="156">
        <v>9666</v>
      </c>
      <c r="E20" s="20"/>
      <c r="F20" s="30">
        <v>12945</v>
      </c>
      <c r="G20" s="30">
        <v>16719</v>
      </c>
      <c r="H20" s="30">
        <v>29664</v>
      </c>
      <c r="I20" s="20"/>
      <c r="J20" s="157">
        <v>81609</v>
      </c>
      <c r="K20" s="157">
        <v>108085</v>
      </c>
      <c r="L20" s="157">
        <v>189694</v>
      </c>
      <c r="M20" s="20"/>
    </row>
    <row r="21" spans="1:15">
      <c r="A21" s="30" t="s">
        <v>149</v>
      </c>
      <c r="B21" s="156">
        <v>1330</v>
      </c>
      <c r="C21" s="156">
        <v>1372</v>
      </c>
      <c r="D21" s="156">
        <v>2702</v>
      </c>
      <c r="E21" s="20"/>
      <c r="F21" s="30">
        <v>4439</v>
      </c>
      <c r="G21" s="30">
        <v>6830</v>
      </c>
      <c r="H21" s="30">
        <v>11269</v>
      </c>
      <c r="I21" s="20"/>
      <c r="J21" s="157">
        <v>49567</v>
      </c>
      <c r="K21" s="157">
        <v>79246</v>
      </c>
      <c r="L21" s="157">
        <v>128813</v>
      </c>
      <c r="M21" s="20"/>
    </row>
    <row r="22" spans="1:15">
      <c r="A22" s="30" t="s">
        <v>150</v>
      </c>
      <c r="B22" s="156">
        <v>230</v>
      </c>
      <c r="C22" s="156">
        <v>306</v>
      </c>
      <c r="D22" s="156">
        <v>536</v>
      </c>
      <c r="E22" s="20"/>
      <c r="F22" s="30">
        <v>823</v>
      </c>
      <c r="G22" s="30">
        <v>1412</v>
      </c>
      <c r="H22" s="30">
        <v>2235</v>
      </c>
      <c r="I22" s="20"/>
      <c r="J22" s="157">
        <v>16895</v>
      </c>
      <c r="K22" s="157">
        <v>38763</v>
      </c>
      <c r="L22" s="157">
        <v>55658</v>
      </c>
      <c r="M22" s="20"/>
    </row>
    <row r="23" spans="1:15">
      <c r="A23" s="30" t="s">
        <v>151</v>
      </c>
      <c r="B23" s="156">
        <v>31</v>
      </c>
      <c r="C23" s="156">
        <v>55</v>
      </c>
      <c r="D23" s="156">
        <v>86</v>
      </c>
      <c r="E23" s="20"/>
      <c r="F23" s="30">
        <v>106</v>
      </c>
      <c r="G23" s="30">
        <v>213</v>
      </c>
      <c r="H23" s="30">
        <v>319</v>
      </c>
      <c r="I23" s="20"/>
      <c r="J23" s="157">
        <v>3289</v>
      </c>
      <c r="K23" s="157">
        <v>12653</v>
      </c>
      <c r="L23" s="157">
        <v>15942</v>
      </c>
      <c r="M23" s="20"/>
    </row>
    <row r="24" spans="1:15">
      <c r="A24" s="30"/>
      <c r="B24" s="156"/>
      <c r="C24" s="156"/>
      <c r="D24" s="156"/>
      <c r="E24" s="20"/>
      <c r="F24" s="20"/>
      <c r="G24" s="20"/>
      <c r="H24" s="20"/>
      <c r="I24" s="20"/>
      <c r="J24" s="20"/>
      <c r="K24" s="20"/>
      <c r="L24" s="20"/>
      <c r="M24" s="20"/>
    </row>
    <row r="25" spans="1:15">
      <c r="A25" s="30" t="s">
        <v>152</v>
      </c>
      <c r="B25" s="156">
        <v>77</v>
      </c>
      <c r="C25" s="156">
        <v>94</v>
      </c>
      <c r="D25" s="156">
        <v>171</v>
      </c>
      <c r="E25" s="20"/>
      <c r="F25" s="20"/>
      <c r="G25" s="20"/>
      <c r="H25" s="20"/>
      <c r="I25" s="20"/>
      <c r="J25" s="20"/>
      <c r="K25" s="20"/>
      <c r="L25" s="20"/>
      <c r="M25" s="20"/>
    </row>
    <row r="26" spans="1:1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</row>
    <row r="27" spans="1:15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</row>
    <row r="28" spans="1:15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</row>
    <row r="29" spans="1:1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</row>
    <row r="30" spans="1:15">
      <c r="A30" s="20"/>
      <c r="B30" s="20" t="s">
        <v>126</v>
      </c>
      <c r="C30" s="20" t="s">
        <v>127</v>
      </c>
      <c r="D30" s="20"/>
      <c r="E30" s="20"/>
      <c r="F30" s="20" t="s">
        <v>126</v>
      </c>
      <c r="G30" s="20" t="s">
        <v>127</v>
      </c>
      <c r="H30" s="20"/>
      <c r="I30" s="20"/>
      <c r="J30" s="20" t="s">
        <v>126</v>
      </c>
      <c r="K30" s="20" t="s">
        <v>127</v>
      </c>
      <c r="L30" s="20"/>
      <c r="M30" s="20"/>
    </row>
    <row r="31" spans="1:15">
      <c r="A31" s="20" t="s">
        <v>129</v>
      </c>
      <c r="B31" s="20">
        <f t="shared" ref="B31:B50" si="0">-100*B4/SUM($B$4:$C$23)</f>
        <v>-6.3496135373149496</v>
      </c>
      <c r="C31" s="20">
        <f t="shared" ref="C31:C50" si="1">100*C4/SUM($B$4:$C$23)</f>
        <v>6.1219711337920524</v>
      </c>
      <c r="D31" s="20"/>
      <c r="E31" s="20" t="s">
        <v>129</v>
      </c>
      <c r="F31" s="20">
        <f t="shared" ref="F31:F50" si="2">-100*F4/SUM($F$4:$G$23)</f>
        <v>-4.6829054896825184</v>
      </c>
      <c r="G31" s="20">
        <f t="shared" ref="G31:G50" si="3">100*G4/SUM($F$4:$G$23)</f>
        <v>4.5054196478409336</v>
      </c>
      <c r="H31" s="20"/>
      <c r="I31" s="20" t="s">
        <v>129</v>
      </c>
      <c r="J31" s="20">
        <f t="shared" ref="J31:J50" si="4">-100*J4/SUM($J$4:$K$23)</f>
        <v>-1.7030488689334151</v>
      </c>
      <c r="K31" s="20">
        <f t="shared" ref="K31:K50" si="5">100*K4/SUM($J$4:$K$23)</f>
        <v>1.603244028192601</v>
      </c>
      <c r="L31" s="20"/>
      <c r="M31" s="20"/>
    </row>
    <row r="32" spans="1:15">
      <c r="A32" s="20" t="s">
        <v>130</v>
      </c>
      <c r="B32" s="20">
        <f t="shared" si="0"/>
        <v>-5.6816445680265995</v>
      </c>
      <c r="C32" s="20">
        <f t="shared" si="1"/>
        <v>5.4677523767970317</v>
      </c>
      <c r="D32" s="20"/>
      <c r="E32" s="20" t="s">
        <v>130</v>
      </c>
      <c r="F32" s="20">
        <f t="shared" si="2"/>
        <v>-4.5457967835604309</v>
      </c>
      <c r="G32" s="20">
        <f t="shared" si="3"/>
        <v>4.3709397944237187</v>
      </c>
      <c r="H32" s="20"/>
      <c r="I32" s="20" t="s">
        <v>130</v>
      </c>
      <c r="J32" s="20">
        <f t="shared" si="4"/>
        <v>-2.0059660383329705</v>
      </c>
      <c r="K32" s="20">
        <f t="shared" si="5"/>
        <v>1.8897811710874195</v>
      </c>
      <c r="L32" s="20"/>
      <c r="M32" s="20"/>
    </row>
    <row r="33" spans="1:13">
      <c r="A33" s="20" t="s">
        <v>134</v>
      </c>
      <c r="B33" s="20">
        <f t="shared" si="0"/>
        <v>-5.0923040736869254</v>
      </c>
      <c r="C33" s="20">
        <f t="shared" si="1"/>
        <v>4.858870237079242</v>
      </c>
      <c r="D33" s="20"/>
      <c r="E33" s="20" t="s">
        <v>134</v>
      </c>
      <c r="F33" s="20">
        <f t="shared" si="2"/>
        <v>-4.8642197577933359</v>
      </c>
      <c r="G33" s="20">
        <f t="shared" si="3"/>
        <v>4.7147324734007325</v>
      </c>
      <c r="H33" s="20"/>
      <c r="I33" s="20" t="s">
        <v>134</v>
      </c>
      <c r="J33" s="20">
        <f t="shared" si="4"/>
        <v>-2.3383466516341289</v>
      </c>
      <c r="K33" s="20">
        <f t="shared" si="5"/>
        <v>2.2128488636588406</v>
      </c>
      <c r="L33" s="20"/>
      <c r="M33" s="20"/>
    </row>
    <row r="34" spans="1:13">
      <c r="A34" s="20" t="s">
        <v>135</v>
      </c>
      <c r="B34" s="20">
        <f t="shared" si="0"/>
        <v>-4.677772479820586</v>
      </c>
      <c r="C34" s="20">
        <f t="shared" si="1"/>
        <v>4.6926596605722786</v>
      </c>
      <c r="D34" s="20"/>
      <c r="E34" s="20" t="s">
        <v>135</v>
      </c>
      <c r="F34" s="20">
        <f t="shared" si="2"/>
        <v>-4.5546787325050486</v>
      </c>
      <c r="G34" s="20">
        <f t="shared" si="3"/>
        <v>4.3577955308993559</v>
      </c>
      <c r="H34" s="20"/>
      <c r="I34" s="20" t="s">
        <v>135</v>
      </c>
      <c r="J34" s="20">
        <f t="shared" si="4"/>
        <v>-2.5618361453409024</v>
      </c>
      <c r="K34" s="20">
        <f t="shared" si="5"/>
        <v>2.3911954163946962</v>
      </c>
      <c r="L34" s="20"/>
      <c r="M34" s="20"/>
    </row>
    <row r="35" spans="1:13">
      <c r="A35" s="20" t="s">
        <v>136</v>
      </c>
      <c r="B35" s="20">
        <f t="shared" si="0"/>
        <v>-4.1810593845731852</v>
      </c>
      <c r="C35" s="20">
        <f t="shared" si="1"/>
        <v>4.1073696163655242</v>
      </c>
      <c r="D35" s="20"/>
      <c r="E35" s="20" t="s">
        <v>136</v>
      </c>
      <c r="F35" s="20">
        <f t="shared" si="2"/>
        <v>-4.5314784693135044</v>
      </c>
      <c r="G35" s="20">
        <f t="shared" si="3"/>
        <v>4.3489646276383285</v>
      </c>
      <c r="H35" s="20"/>
      <c r="I35" s="20" t="s">
        <v>136</v>
      </c>
      <c r="J35" s="20">
        <f t="shared" si="4"/>
        <v>-2.6497525894864542</v>
      </c>
      <c r="K35" s="20">
        <f t="shared" si="5"/>
        <v>2.388743563370717</v>
      </c>
      <c r="L35" s="20"/>
      <c r="M35" s="20"/>
    </row>
    <row r="36" spans="1:13">
      <c r="A36" s="20" t="s">
        <v>137</v>
      </c>
      <c r="B36" s="20">
        <f t="shared" si="0"/>
        <v>-3.4288836888373146</v>
      </c>
      <c r="C36" s="20">
        <f t="shared" si="1"/>
        <v>3.579105646398546</v>
      </c>
      <c r="D36" s="20"/>
      <c r="E36" s="20" t="s">
        <v>137</v>
      </c>
      <c r="F36" s="20">
        <f t="shared" si="2"/>
        <v>-4.250191229892148</v>
      </c>
      <c r="G36" s="20">
        <f t="shared" si="3"/>
        <v>4.3021302129447259</v>
      </c>
      <c r="H36" s="20"/>
      <c r="I36" s="20" t="s">
        <v>137</v>
      </c>
      <c r="J36" s="20">
        <f t="shared" si="4"/>
        <v>-2.7267696197691054</v>
      </c>
      <c r="K36" s="20">
        <f t="shared" si="5"/>
        <v>2.4446828991699139</v>
      </c>
      <c r="L36" s="20"/>
      <c r="M36" s="20"/>
    </row>
    <row r="37" spans="1:13">
      <c r="A37" s="20" t="s">
        <v>138</v>
      </c>
      <c r="B37" s="20">
        <f t="shared" si="0"/>
        <v>-3.2352792785366646</v>
      </c>
      <c r="C37" s="20">
        <f t="shared" si="1"/>
        <v>3.3441084781606123</v>
      </c>
      <c r="D37" s="20"/>
      <c r="E37" s="20" t="s">
        <v>138</v>
      </c>
      <c r="F37" s="20">
        <f t="shared" si="2"/>
        <v>-2.8072573690186902</v>
      </c>
      <c r="G37" s="20">
        <f t="shared" si="3"/>
        <v>2.9223143398300024</v>
      </c>
      <c r="H37" s="20"/>
      <c r="I37" s="20" t="s">
        <v>138</v>
      </c>
      <c r="J37" s="20">
        <f t="shared" si="4"/>
        <v>-2.7196200987664088</v>
      </c>
      <c r="K37" s="20">
        <f t="shared" si="5"/>
        <v>2.5388010891996493</v>
      </c>
      <c r="L37" s="20"/>
      <c r="M37" s="20"/>
    </row>
    <row r="38" spans="1:13">
      <c r="A38" s="20" t="s">
        <v>139</v>
      </c>
      <c r="B38" s="20">
        <f t="shared" si="0"/>
        <v>-3.2640232623746579</v>
      </c>
      <c r="C38" s="20">
        <f t="shared" si="1"/>
        <v>3.261465083343341</v>
      </c>
      <c r="D38" s="20"/>
      <c r="E38" s="20" t="s">
        <v>139</v>
      </c>
      <c r="F38" s="20">
        <f t="shared" si="2"/>
        <v>-3.43767156135219</v>
      </c>
      <c r="G38" s="20">
        <f t="shared" si="3"/>
        <v>3.5426725324963204</v>
      </c>
      <c r="H38" s="20"/>
      <c r="I38" s="20" t="s">
        <v>139</v>
      </c>
      <c r="J38" s="20">
        <f t="shared" si="4"/>
        <v>-2.7401208866559856</v>
      </c>
      <c r="K38" s="20">
        <f t="shared" si="5"/>
        <v>2.6811321874320075</v>
      </c>
      <c r="L38" s="20"/>
      <c r="M38" s="20"/>
    </row>
    <row r="39" spans="1:13">
      <c r="A39" s="20" t="s">
        <v>140</v>
      </c>
      <c r="B39" s="20">
        <f t="shared" si="0"/>
        <v>-3.0235189031665284</v>
      </c>
      <c r="C39" s="20">
        <f t="shared" si="1"/>
        <v>2.9719644896326241</v>
      </c>
      <c r="D39" s="20"/>
      <c r="E39" s="20" t="s">
        <v>140</v>
      </c>
      <c r="F39" s="20">
        <f t="shared" si="2"/>
        <v>-3.3468357674042171</v>
      </c>
      <c r="G39" s="20">
        <f t="shared" si="3"/>
        <v>3.4561245759698873</v>
      </c>
      <c r="H39" s="20"/>
      <c r="I39" s="20" t="s">
        <v>140</v>
      </c>
      <c r="J39" s="20">
        <f t="shared" si="4"/>
        <v>-2.9574498420924238</v>
      </c>
      <c r="K39" s="20">
        <f t="shared" si="5"/>
        <v>2.9142230551654569</v>
      </c>
      <c r="L39" s="20"/>
      <c r="M39" s="20"/>
    </row>
    <row r="40" spans="1:13">
      <c r="A40" s="20" t="s">
        <v>141</v>
      </c>
      <c r="B40" s="20">
        <f t="shared" si="0"/>
        <v>-2.4918084975601369</v>
      </c>
      <c r="C40" s="20">
        <f t="shared" si="1"/>
        <v>2.4415687038062153</v>
      </c>
      <c r="D40" s="20"/>
      <c r="E40" s="20" t="s">
        <v>141</v>
      </c>
      <c r="F40" s="20">
        <f t="shared" si="2"/>
        <v>-2.8533005756166512</v>
      </c>
      <c r="G40" s="20">
        <f t="shared" si="3"/>
        <v>3.0443135236095218</v>
      </c>
      <c r="H40" s="20"/>
      <c r="I40" s="20" t="s">
        <v>141</v>
      </c>
      <c r="J40" s="20">
        <f t="shared" si="4"/>
        <v>-3.5505510282123809</v>
      </c>
      <c r="K40" s="20">
        <f t="shared" si="5"/>
        <v>3.5331614151683577</v>
      </c>
      <c r="L40" s="20"/>
      <c r="M40" s="20"/>
    </row>
    <row r="41" spans="1:13">
      <c r="A41" s="20" t="s">
        <v>142</v>
      </c>
      <c r="B41" s="20">
        <f t="shared" si="0"/>
        <v>-2.2358484733711328</v>
      </c>
      <c r="C41" s="20">
        <f t="shared" si="1"/>
        <v>2.2484261869417752</v>
      </c>
      <c r="D41" s="20"/>
      <c r="E41" s="20" t="s">
        <v>142</v>
      </c>
      <c r="F41" s="20">
        <f t="shared" si="2"/>
        <v>-2.374185789443191</v>
      </c>
      <c r="G41" s="20">
        <f t="shared" si="3"/>
        <v>2.680587505190708</v>
      </c>
      <c r="H41" s="20"/>
      <c r="I41" s="20" t="s">
        <v>142</v>
      </c>
      <c r="J41" s="20">
        <f t="shared" si="4"/>
        <v>-4.1554787995068274</v>
      </c>
      <c r="K41" s="20">
        <f t="shared" si="5"/>
        <v>4.1119017478621487</v>
      </c>
      <c r="L41" s="20"/>
      <c r="M41" s="20"/>
    </row>
    <row r="42" spans="1:13">
      <c r="A42" s="20" t="s">
        <v>143</v>
      </c>
      <c r="B42" s="20">
        <f t="shared" si="0"/>
        <v>-2.1507179600511921</v>
      </c>
      <c r="C42" s="20">
        <f t="shared" si="1"/>
        <v>2.1393482754675603</v>
      </c>
      <c r="D42" s="20"/>
      <c r="E42" s="20" t="s">
        <v>143</v>
      </c>
      <c r="F42" s="20">
        <f t="shared" si="2"/>
        <v>-1.9195729313928147</v>
      </c>
      <c r="G42" s="20">
        <f t="shared" si="3"/>
        <v>2.3049933653372756</v>
      </c>
      <c r="H42" s="20"/>
      <c r="I42" s="20" t="s">
        <v>143</v>
      </c>
      <c r="J42" s="20">
        <f t="shared" si="4"/>
        <v>-4.2509980484074079</v>
      </c>
      <c r="K42" s="20">
        <f t="shared" si="5"/>
        <v>4.2601461386817521</v>
      </c>
      <c r="L42" s="20"/>
      <c r="M42" s="20"/>
    </row>
    <row r="43" spans="1:13">
      <c r="A43" s="20" t="s">
        <v>144</v>
      </c>
      <c r="B43" s="20">
        <f t="shared" si="0"/>
        <v>-1.6783075656013036</v>
      </c>
      <c r="C43" s="20">
        <f t="shared" si="1"/>
        <v>1.7005495110680326</v>
      </c>
      <c r="D43" s="20"/>
      <c r="E43" s="20" t="s">
        <v>144</v>
      </c>
      <c r="F43" s="20">
        <f t="shared" si="2"/>
        <v>-1.6273108699996606</v>
      </c>
      <c r="G43" s="20">
        <f t="shared" si="3"/>
        <v>1.9901435889556538</v>
      </c>
      <c r="H43" s="20"/>
      <c r="I43" s="20" t="s">
        <v>144</v>
      </c>
      <c r="J43" s="20">
        <f t="shared" si="4"/>
        <v>-3.8249731326357708</v>
      </c>
      <c r="K43" s="20">
        <f t="shared" si="5"/>
        <v>3.9324837971662348</v>
      </c>
      <c r="L43" s="20"/>
      <c r="M43" s="20"/>
    </row>
    <row r="44" spans="1:13">
      <c r="A44" s="20" t="s">
        <v>145</v>
      </c>
      <c r="B44" s="20">
        <f t="shared" si="0"/>
        <v>-1.1484802640040761</v>
      </c>
      <c r="C44" s="20">
        <f t="shared" si="1"/>
        <v>1.1206600670385027</v>
      </c>
      <c r="D44" s="20"/>
      <c r="E44" s="20" t="s">
        <v>145</v>
      </c>
      <c r="F44" s="20">
        <f t="shared" si="2"/>
        <v>-1.2963561804454706</v>
      </c>
      <c r="G44" s="20">
        <f t="shared" si="3"/>
        <v>1.6065607996204243</v>
      </c>
      <c r="H44" s="20"/>
      <c r="I44" s="20" t="s">
        <v>145</v>
      </c>
      <c r="J44" s="20">
        <f t="shared" si="4"/>
        <v>-3.0825973653500012</v>
      </c>
      <c r="K44" s="20">
        <f t="shared" si="5"/>
        <v>3.278683795847591</v>
      </c>
      <c r="L44" s="20"/>
      <c r="M44" s="20"/>
    </row>
    <row r="45" spans="1:13">
      <c r="A45" s="20" t="s">
        <v>146</v>
      </c>
      <c r="B45" s="20">
        <f t="shared" si="0"/>
        <v>-0.92026937625199767</v>
      </c>
      <c r="C45" s="20">
        <f t="shared" si="1"/>
        <v>0.91909687752931069</v>
      </c>
      <c r="D45" s="20"/>
      <c r="E45" s="20" t="s">
        <v>146</v>
      </c>
      <c r="F45" s="20">
        <f t="shared" si="2"/>
        <v>-0.99133269815487723</v>
      </c>
      <c r="G45" s="20">
        <f t="shared" si="3"/>
        <v>1.1700691592444117</v>
      </c>
      <c r="H45" s="20"/>
      <c r="I45" s="20" t="s">
        <v>146</v>
      </c>
      <c r="J45" s="20">
        <f t="shared" si="4"/>
        <v>-2.6130366055475336</v>
      </c>
      <c r="K45" s="20">
        <f t="shared" si="5"/>
        <v>2.8793614138497143</v>
      </c>
      <c r="L45" s="20"/>
      <c r="M45" s="20"/>
    </row>
    <row r="46" spans="1:13">
      <c r="A46" s="20" t="s">
        <v>147</v>
      </c>
      <c r="B46" s="20">
        <f t="shared" si="0"/>
        <v>-0.50694581137266914</v>
      </c>
      <c r="C46" s="20">
        <f t="shared" si="1"/>
        <v>0.49706839789063928</v>
      </c>
      <c r="D46" s="20"/>
      <c r="E46" s="20" t="s">
        <v>147</v>
      </c>
      <c r="F46" s="20">
        <f t="shared" si="2"/>
        <v>-0.67737622123607633</v>
      </c>
      <c r="G46" s="20">
        <f t="shared" si="3"/>
        <v>0.81185607465329135</v>
      </c>
      <c r="H46" s="20"/>
      <c r="I46" s="20" t="s">
        <v>147</v>
      </c>
      <c r="J46" s="20">
        <f t="shared" si="4"/>
        <v>-2.3055453910108064</v>
      </c>
      <c r="K46" s="20">
        <f t="shared" si="5"/>
        <v>2.7158289982923565</v>
      </c>
      <c r="L46" s="20"/>
      <c r="M46" s="20"/>
    </row>
    <row r="47" spans="1:13">
      <c r="A47" s="20" t="s">
        <v>148</v>
      </c>
      <c r="B47" s="20">
        <f t="shared" si="0"/>
        <v>-0.17374299254361872</v>
      </c>
      <c r="C47" s="20">
        <f t="shared" si="1"/>
        <v>0.1696925424107</v>
      </c>
      <c r="D47" s="20"/>
      <c r="E47" s="20" t="s">
        <v>148</v>
      </c>
      <c r="F47" s="20">
        <f t="shared" si="2"/>
        <v>-0.33039318703470266</v>
      </c>
      <c r="G47" s="20">
        <f t="shared" si="3"/>
        <v>0.42671639196857425</v>
      </c>
      <c r="H47" s="20"/>
      <c r="I47" s="20" t="s">
        <v>148</v>
      </c>
      <c r="J47" s="20">
        <f t="shared" si="4"/>
        <v>-1.6814560792768558</v>
      </c>
      <c r="K47" s="20">
        <f t="shared" si="5"/>
        <v>2.2269624714019161</v>
      </c>
      <c r="L47" s="20"/>
      <c r="M47" s="20"/>
    </row>
    <row r="48" spans="1:13">
      <c r="A48" s="20" t="s">
        <v>149</v>
      </c>
      <c r="B48" s="20">
        <f t="shared" si="0"/>
        <v>-4.7255251550718386E-2</v>
      </c>
      <c r="C48" s="20">
        <f t="shared" si="1"/>
        <v>4.8747522652320019E-2</v>
      </c>
      <c r="D48" s="20"/>
      <c r="E48" s="20" t="s">
        <v>149</v>
      </c>
      <c r="F48" s="20">
        <f t="shared" si="2"/>
        <v>-0.11329589472746582</v>
      </c>
      <c r="G48" s="20">
        <f t="shared" si="3"/>
        <v>0.1743210094590204</v>
      </c>
      <c r="H48" s="20"/>
      <c r="I48" s="20" t="s">
        <v>149</v>
      </c>
      <c r="J48" s="20">
        <f t="shared" si="4"/>
        <v>-1.0212688978117108</v>
      </c>
      <c r="K48" s="20">
        <f t="shared" si="5"/>
        <v>1.6327692835149765</v>
      </c>
      <c r="L48" s="20"/>
      <c r="M48" s="20"/>
    </row>
    <row r="49" spans="1:13">
      <c r="A49" s="20" t="s">
        <v>150</v>
      </c>
      <c r="B49" s="20">
        <f t="shared" si="0"/>
        <v>-8.1719607944851346E-3</v>
      </c>
      <c r="C49" s="20">
        <f t="shared" si="1"/>
        <v>1.0872260883097614E-2</v>
      </c>
      <c r="D49" s="20"/>
      <c r="E49" s="20" t="s">
        <v>150</v>
      </c>
      <c r="F49" s="20">
        <f t="shared" si="2"/>
        <v>-2.1005298797185035E-2</v>
      </c>
      <c r="G49" s="20">
        <f t="shared" si="3"/>
        <v>3.6038252614368493E-2</v>
      </c>
      <c r="H49" s="20"/>
      <c r="I49" s="20" t="s">
        <v>150</v>
      </c>
      <c r="J49" s="20">
        <f t="shared" si="4"/>
        <v>-0.34810131798432131</v>
      </c>
      <c r="K49" s="20">
        <f t="shared" si="5"/>
        <v>0.79866536780267816</v>
      </c>
      <c r="L49" s="20"/>
      <c r="M49" s="20"/>
    </row>
    <row r="50" spans="1:13">
      <c r="A50" s="20" t="s">
        <v>151</v>
      </c>
      <c r="B50" s="20">
        <f t="shared" si="0"/>
        <v>-1.1014381940393008E-3</v>
      </c>
      <c r="C50" s="20">
        <f t="shared" si="1"/>
        <v>1.9541645378116624E-3</v>
      </c>
      <c r="D50" s="20"/>
      <c r="E50" s="20" t="s">
        <v>151</v>
      </c>
      <c r="F50" s="20">
        <f t="shared" si="2"/>
        <v>-2.705421230257125E-3</v>
      </c>
      <c r="G50" s="20">
        <f t="shared" si="3"/>
        <v>5.4363653023091277E-3</v>
      </c>
      <c r="H50" s="20"/>
      <c r="I50" s="20" t="s">
        <v>151</v>
      </c>
      <c r="J50" s="20">
        <f t="shared" si="4"/>
        <v>-6.7765920973686472E-2</v>
      </c>
      <c r="K50" s="20">
        <f t="shared" si="5"/>
        <v>0.26069996901187437</v>
      </c>
      <c r="L50" s="20"/>
      <c r="M50" s="20"/>
    </row>
  </sheetData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S55"/>
  <sheetViews>
    <sheetView topLeftCell="D1" zoomScaleNormal="100" workbookViewId="0">
      <selection activeCell="F19" sqref="F19"/>
    </sheetView>
  </sheetViews>
  <sheetFormatPr defaultRowHeight="14.4"/>
  <sheetData>
    <row r="1" spans="1:201" s="147" customFormat="1" ht="13.2">
      <c r="A1" s="150"/>
      <c r="B1" s="149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  <c r="AC1" s="148"/>
      <c r="AD1" s="148"/>
      <c r="AE1" s="148"/>
      <c r="AF1" s="148"/>
      <c r="AG1" s="148"/>
      <c r="AH1" s="148"/>
      <c r="AI1" s="148"/>
      <c r="AJ1" s="148"/>
      <c r="AK1" s="148"/>
      <c r="AL1" s="148"/>
      <c r="AM1" s="148"/>
      <c r="AN1" s="148"/>
      <c r="AO1" s="148"/>
      <c r="AP1" s="148"/>
      <c r="AQ1" s="148"/>
      <c r="AR1" s="148"/>
      <c r="AS1" s="148"/>
      <c r="AT1" s="148"/>
      <c r="AU1" s="148"/>
      <c r="AV1" s="148"/>
      <c r="AW1" s="148"/>
      <c r="AX1" s="148"/>
      <c r="AY1" s="148"/>
      <c r="AZ1" s="148"/>
      <c r="BA1" s="148"/>
      <c r="BB1" s="148"/>
      <c r="BC1" s="148"/>
      <c r="BD1" s="148"/>
      <c r="BE1" s="148"/>
      <c r="BF1" s="148"/>
      <c r="BG1" s="148"/>
      <c r="BH1" s="148"/>
      <c r="BI1" s="148"/>
      <c r="BJ1" s="149"/>
      <c r="BK1" s="148"/>
      <c r="BL1" s="148"/>
      <c r="BM1" s="148"/>
      <c r="BN1" s="148"/>
      <c r="BO1" s="148"/>
      <c r="BP1" s="148"/>
      <c r="BQ1" s="148"/>
      <c r="BR1" s="148"/>
      <c r="BS1" s="148"/>
      <c r="BT1" s="148"/>
      <c r="BU1" s="148"/>
      <c r="BV1" s="148"/>
      <c r="BW1" s="148"/>
      <c r="BX1" s="148"/>
      <c r="BY1" s="148"/>
      <c r="BZ1" s="148"/>
      <c r="CA1" s="148"/>
      <c r="CB1" s="148"/>
      <c r="CC1" s="148"/>
      <c r="CD1" s="148"/>
      <c r="CE1" s="148"/>
      <c r="CF1" s="148"/>
      <c r="CG1" s="148"/>
      <c r="CH1" s="148"/>
      <c r="CI1" s="148"/>
      <c r="CJ1" s="148"/>
      <c r="CK1" s="148"/>
      <c r="CL1" s="148"/>
      <c r="CM1" s="148"/>
      <c r="CN1" s="148"/>
      <c r="CO1" s="148"/>
      <c r="CP1" s="148"/>
      <c r="CQ1" s="148"/>
      <c r="CR1" s="148"/>
      <c r="CS1" s="148"/>
      <c r="CT1" s="148"/>
      <c r="CU1" s="148"/>
      <c r="CV1" s="148"/>
      <c r="CW1" s="148"/>
      <c r="CX1" s="148"/>
      <c r="CY1" s="148"/>
      <c r="CZ1" s="148"/>
      <c r="DA1" s="148"/>
      <c r="DB1" s="148"/>
      <c r="DC1" s="148"/>
      <c r="DD1" s="148"/>
      <c r="DE1" s="148"/>
      <c r="DF1" s="148"/>
      <c r="DG1" s="148"/>
      <c r="DH1" s="148"/>
      <c r="DI1" s="148"/>
      <c r="DJ1" s="148"/>
      <c r="DK1" s="148"/>
      <c r="DL1" s="148"/>
      <c r="DM1" s="148"/>
      <c r="DN1" s="148"/>
      <c r="DO1" s="148"/>
      <c r="DP1" s="148"/>
      <c r="DQ1" s="148"/>
      <c r="DR1" s="148"/>
      <c r="DS1" s="148"/>
      <c r="DT1" s="148"/>
      <c r="DU1" s="148"/>
      <c r="DV1" s="148"/>
      <c r="DW1" s="148"/>
      <c r="DX1" s="148"/>
      <c r="DY1" s="148"/>
      <c r="DZ1" s="148"/>
    </row>
    <row r="2" spans="1:201" s="147" customFormat="1">
      <c r="A2" s="159"/>
      <c r="B2" s="160" t="s">
        <v>126</v>
      </c>
      <c r="C2" s="160" t="s">
        <v>127</v>
      </c>
      <c r="D2" s="160" t="s">
        <v>153</v>
      </c>
      <c r="E2"/>
      <c r="F2" s="57" t="s">
        <v>247</v>
      </c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46" customFormat="1" ht="13.2">
      <c r="A3" s="161">
        <v>1974</v>
      </c>
      <c r="B3" s="162">
        <v>68.599999999999994</v>
      </c>
      <c r="C3" s="163">
        <v>76.400000000000006</v>
      </c>
      <c r="D3" s="164">
        <v>72.400000000000006</v>
      </c>
    </row>
    <row r="4" spans="1:201">
      <c r="A4" s="49">
        <v>1975</v>
      </c>
      <c r="B4" s="163">
        <v>68.2</v>
      </c>
      <c r="C4" s="163">
        <v>76.5</v>
      </c>
      <c r="D4" s="163">
        <v>72.3</v>
      </c>
    </row>
    <row r="5" spans="1:201">
      <c r="A5" s="161">
        <v>1976</v>
      </c>
      <c r="B5" s="163">
        <v>68.3</v>
      </c>
      <c r="C5" s="163">
        <v>76.599999999999994</v>
      </c>
      <c r="D5" s="163">
        <v>72.3</v>
      </c>
    </row>
    <row r="6" spans="1:201">
      <c r="A6" s="49">
        <v>1977</v>
      </c>
      <c r="B6" s="163">
        <v>68.599999999999994</v>
      </c>
      <c r="C6" s="163">
        <v>76.900000000000006</v>
      </c>
      <c r="D6" s="163">
        <v>72.7</v>
      </c>
    </row>
    <row r="7" spans="1:201">
      <c r="A7" s="161">
        <v>1978</v>
      </c>
      <c r="B7" s="163">
        <v>68.900000000000006</v>
      </c>
      <c r="C7" s="163">
        <v>77.599999999999994</v>
      </c>
      <c r="D7" s="163">
        <v>73.2</v>
      </c>
    </row>
    <row r="8" spans="1:201">
      <c r="A8" s="49">
        <v>1979</v>
      </c>
      <c r="B8" s="163">
        <v>69.2</v>
      </c>
      <c r="C8" s="163">
        <v>77.8</v>
      </c>
      <c r="D8" s="163">
        <v>73.400000000000006</v>
      </c>
    </row>
    <row r="9" spans="1:201">
      <c r="A9" s="161">
        <v>1980</v>
      </c>
      <c r="B9" s="163">
        <v>69.400000000000006</v>
      </c>
      <c r="C9" s="163">
        <v>77.5</v>
      </c>
      <c r="D9" s="163">
        <v>73.400000000000006</v>
      </c>
    </row>
    <row r="10" spans="1:201">
      <c r="A10" s="49">
        <v>1981</v>
      </c>
      <c r="B10" s="163">
        <v>69.900000000000006</v>
      </c>
      <c r="C10" s="163">
        <v>78.400000000000006</v>
      </c>
      <c r="D10" s="163">
        <v>74.099999999999994</v>
      </c>
    </row>
    <row r="11" spans="1:201">
      <c r="A11" s="161">
        <v>1982</v>
      </c>
      <c r="B11" s="163">
        <v>70.2</v>
      </c>
      <c r="C11" s="163">
        <v>78.3</v>
      </c>
      <c r="D11" s="163">
        <v>74.2</v>
      </c>
    </row>
    <row r="12" spans="1:201">
      <c r="A12" s="49">
        <v>1983</v>
      </c>
      <c r="B12" s="163">
        <v>70.2</v>
      </c>
      <c r="C12" s="163">
        <v>78.400000000000006</v>
      </c>
      <c r="D12" s="163">
        <v>74.2</v>
      </c>
    </row>
    <row r="13" spans="1:201">
      <c r="A13" s="161">
        <v>1984</v>
      </c>
      <c r="B13" s="163">
        <v>71</v>
      </c>
      <c r="C13" s="163">
        <v>79.099999999999994</v>
      </c>
      <c r="D13" s="163">
        <v>75</v>
      </c>
    </row>
    <row r="14" spans="1:201">
      <c r="A14" s="49">
        <v>1985</v>
      </c>
      <c r="B14" s="163">
        <v>71.2</v>
      </c>
      <c r="C14" s="163">
        <v>79.2</v>
      </c>
      <c r="D14" s="163">
        <v>75.099999999999994</v>
      </c>
    </row>
    <row r="15" spans="1:201">
      <c r="A15" s="161">
        <v>1986</v>
      </c>
      <c r="B15" s="163">
        <v>71.7</v>
      </c>
      <c r="C15" s="163">
        <v>79.5</v>
      </c>
      <c r="D15" s="163">
        <v>75.5</v>
      </c>
    </row>
    <row r="16" spans="1:201">
      <c r="A16" s="49">
        <v>1987</v>
      </c>
      <c r="B16" s="163">
        <v>72.3</v>
      </c>
      <c r="C16" s="163">
        <v>80.099999999999994</v>
      </c>
      <c r="D16" s="163">
        <v>76.099999999999994</v>
      </c>
    </row>
    <row r="17" spans="1:6">
      <c r="A17" s="161">
        <v>1988</v>
      </c>
      <c r="B17" s="163">
        <v>72.7</v>
      </c>
      <c r="C17" s="163">
        <v>80.099999999999994</v>
      </c>
      <c r="D17" s="163">
        <v>76.3</v>
      </c>
    </row>
    <row r="18" spans="1:6">
      <c r="A18" s="49">
        <v>1989</v>
      </c>
      <c r="B18" s="163">
        <v>73</v>
      </c>
      <c r="C18" s="163">
        <v>80.5</v>
      </c>
      <c r="D18" s="163">
        <v>76.7</v>
      </c>
    </row>
    <row r="19" spans="1:6">
      <c r="A19" s="161">
        <v>1990</v>
      </c>
      <c r="B19" s="163">
        <v>73.2</v>
      </c>
      <c r="C19" s="163">
        <v>80.7</v>
      </c>
      <c r="D19" s="163">
        <v>76.900000000000006</v>
      </c>
      <c r="F19" s="17" t="s">
        <v>191</v>
      </c>
    </row>
    <row r="20" spans="1:6">
      <c r="A20" s="49">
        <v>1991</v>
      </c>
      <c r="B20" s="163">
        <v>73.599999999999994</v>
      </c>
      <c r="C20" s="163">
        <v>81.099999999999994</v>
      </c>
      <c r="D20" s="163">
        <v>77.3</v>
      </c>
    </row>
    <row r="21" spans="1:6">
      <c r="A21" s="161">
        <v>1992</v>
      </c>
      <c r="B21" s="163">
        <v>73.900000000000006</v>
      </c>
      <c r="C21" s="163">
        <v>81.3</v>
      </c>
      <c r="D21" s="163">
        <v>77.5</v>
      </c>
    </row>
    <row r="22" spans="1:6">
      <c r="A22" s="49">
        <v>1993</v>
      </c>
      <c r="B22" s="163">
        <v>74.099999999999994</v>
      </c>
      <c r="C22" s="163">
        <v>81.5</v>
      </c>
      <c r="D22" s="163">
        <v>77.7</v>
      </c>
    </row>
    <row r="23" spans="1:6">
      <c r="A23" s="161">
        <v>1994</v>
      </c>
      <c r="B23" s="163">
        <v>74.2</v>
      </c>
      <c r="C23" s="163">
        <v>81.599999999999994</v>
      </c>
      <c r="D23" s="163">
        <v>77.8</v>
      </c>
    </row>
    <row r="24" spans="1:6">
      <c r="A24" s="49">
        <v>1995</v>
      </c>
      <c r="B24" s="163">
        <v>74.599999999999994</v>
      </c>
      <c r="C24" s="163">
        <v>82</v>
      </c>
      <c r="D24" s="163">
        <v>78.2</v>
      </c>
    </row>
    <row r="25" spans="1:6">
      <c r="A25" s="161">
        <v>1996</v>
      </c>
      <c r="B25" s="163">
        <v>75.099999999999994</v>
      </c>
      <c r="C25" s="163">
        <v>82.2</v>
      </c>
      <c r="D25" s="163">
        <v>78.5</v>
      </c>
    </row>
    <row r="26" spans="1:6">
      <c r="A26" s="49">
        <v>1997</v>
      </c>
      <c r="B26" s="163">
        <v>75.3</v>
      </c>
      <c r="C26" s="163">
        <v>82.3</v>
      </c>
      <c r="D26" s="163">
        <v>78.7</v>
      </c>
    </row>
    <row r="27" spans="1:6">
      <c r="A27" s="161">
        <v>1998</v>
      </c>
      <c r="B27" s="163">
        <v>75.599999999999994</v>
      </c>
      <c r="C27" s="163">
        <v>82.5</v>
      </c>
      <c r="D27" s="163">
        <v>79</v>
      </c>
    </row>
    <row r="28" spans="1:6">
      <c r="A28" s="49">
        <v>1999</v>
      </c>
      <c r="B28" s="163">
        <v>76</v>
      </c>
      <c r="C28" s="163">
        <v>82.8</v>
      </c>
      <c r="D28" s="163">
        <v>79.3</v>
      </c>
    </row>
    <row r="29" spans="1:6">
      <c r="A29" s="161">
        <v>2000</v>
      </c>
      <c r="B29" s="163">
        <v>76.7</v>
      </c>
      <c r="C29" s="163">
        <v>83.2</v>
      </c>
      <c r="D29" s="163">
        <v>79.900000000000006</v>
      </c>
    </row>
    <row r="30" spans="1:6">
      <c r="A30" s="49">
        <v>2001</v>
      </c>
      <c r="B30" s="163">
        <v>77.3</v>
      </c>
      <c r="C30" s="163">
        <v>83.6</v>
      </c>
      <c r="D30" s="163">
        <v>80.400000000000006</v>
      </c>
    </row>
    <row r="31" spans="1:6">
      <c r="A31" s="161">
        <v>2002</v>
      </c>
      <c r="B31" s="163">
        <v>77.400000000000006</v>
      </c>
      <c r="C31" s="163">
        <v>83.8</v>
      </c>
      <c r="D31" s="163">
        <v>80.5</v>
      </c>
    </row>
    <row r="32" spans="1:6">
      <c r="A32" s="49">
        <v>2003</v>
      </c>
      <c r="B32" s="163">
        <v>77.599999999999994</v>
      </c>
      <c r="C32" s="163">
        <v>83.8</v>
      </c>
      <c r="D32" s="163">
        <v>80.599999999999994</v>
      </c>
    </row>
    <row r="33" spans="1:4">
      <c r="A33" s="161">
        <v>2004</v>
      </c>
      <c r="B33" s="163">
        <v>78.2</v>
      </c>
      <c r="C33" s="163">
        <v>84.4</v>
      </c>
      <c r="D33" s="163">
        <v>81.2</v>
      </c>
    </row>
    <row r="34" spans="1:4">
      <c r="A34" s="49">
        <v>2005</v>
      </c>
      <c r="B34" s="163">
        <v>78.400000000000006</v>
      </c>
      <c r="C34" s="163">
        <v>84.4</v>
      </c>
      <c r="D34" s="163">
        <v>81.3</v>
      </c>
    </row>
    <row r="35" spans="1:4">
      <c r="A35" s="161">
        <v>2006</v>
      </c>
      <c r="B35" s="163">
        <v>78.8</v>
      </c>
      <c r="C35" s="163">
        <v>84.7</v>
      </c>
      <c r="D35" s="163">
        <v>81.7</v>
      </c>
    </row>
    <row r="36" spans="1:4">
      <c r="A36" s="49">
        <v>2007</v>
      </c>
      <c r="B36" s="163">
        <v>79</v>
      </c>
      <c r="C36" s="163">
        <v>84.6</v>
      </c>
      <c r="D36" s="163">
        <v>81.8</v>
      </c>
    </row>
    <row r="37" spans="1:4">
      <c r="A37" s="161">
        <v>2008</v>
      </c>
      <c r="B37" s="163">
        <v>79</v>
      </c>
      <c r="C37" s="163">
        <v>84.7</v>
      </c>
      <c r="D37" s="163">
        <v>81.8</v>
      </c>
    </row>
    <row r="38" spans="1:4">
      <c r="A38" s="49">
        <v>2009</v>
      </c>
      <c r="B38" s="163">
        <v>79.5</v>
      </c>
      <c r="C38" s="163">
        <v>84.9</v>
      </c>
      <c r="D38" s="163">
        <v>82.1</v>
      </c>
    </row>
    <row r="39" spans="1:4">
      <c r="A39" s="161">
        <v>2010</v>
      </c>
      <c r="B39" s="163">
        <v>79.8</v>
      </c>
      <c r="C39" s="163">
        <v>85.1</v>
      </c>
      <c r="D39" s="163">
        <v>82.4</v>
      </c>
    </row>
    <row r="40" spans="1:4">
      <c r="A40" s="49">
        <v>2011</v>
      </c>
      <c r="B40" s="163">
        <v>80.099999999999994</v>
      </c>
      <c r="C40" s="163">
        <v>85.2</v>
      </c>
      <c r="D40" s="163">
        <v>82.6</v>
      </c>
    </row>
    <row r="41" spans="1:4">
      <c r="A41" s="161">
        <v>2012</v>
      </c>
      <c r="B41" s="163">
        <v>80.099999999999994</v>
      </c>
      <c r="C41" s="163">
        <v>85.2</v>
      </c>
      <c r="D41" s="163">
        <v>82.6</v>
      </c>
    </row>
    <row r="42" spans="1:4">
      <c r="A42" s="49">
        <v>2013</v>
      </c>
      <c r="B42" s="163">
        <v>80.5</v>
      </c>
      <c r="C42" s="163">
        <v>85.4</v>
      </c>
      <c r="D42" s="163">
        <v>82.9</v>
      </c>
    </row>
    <row r="43" spans="1:4">
      <c r="A43" s="161">
        <v>2014</v>
      </c>
      <c r="B43" s="163">
        <v>80.7</v>
      </c>
      <c r="C43" s="163">
        <v>85.8</v>
      </c>
      <c r="D43" s="163">
        <v>83.2</v>
      </c>
    </row>
    <row r="44" spans="1:4">
      <c r="A44" s="49">
        <v>2015</v>
      </c>
      <c r="B44" s="163">
        <v>80.599999999999994</v>
      </c>
      <c r="C44" s="163">
        <v>85.2</v>
      </c>
      <c r="D44" s="163">
        <v>82.9</v>
      </c>
    </row>
    <row r="45" spans="1:4">
      <c r="A45" s="161">
        <v>2016</v>
      </c>
      <c r="B45" s="163">
        <v>81</v>
      </c>
      <c r="C45" s="163">
        <v>85.8</v>
      </c>
      <c r="D45" s="163">
        <v>83.4</v>
      </c>
    </row>
    <row r="46" spans="1:4">
      <c r="A46" s="49">
        <v>2017</v>
      </c>
      <c r="B46" s="163">
        <v>81.2</v>
      </c>
      <c r="C46" s="163">
        <v>85.6</v>
      </c>
      <c r="D46" s="163">
        <v>83.4</v>
      </c>
    </row>
    <row r="47" spans="1:4">
      <c r="A47" s="161">
        <v>2018</v>
      </c>
      <c r="B47" s="163">
        <v>81.400000000000006</v>
      </c>
      <c r="C47" s="163">
        <v>85.8</v>
      </c>
      <c r="D47" s="163">
        <v>83.6</v>
      </c>
    </row>
    <row r="48" spans="1:4">
      <c r="A48" s="49">
        <v>2019</v>
      </c>
      <c r="B48" s="163">
        <v>81.7</v>
      </c>
      <c r="C48" s="163">
        <v>86.1</v>
      </c>
      <c r="D48" s="163">
        <v>83.8</v>
      </c>
    </row>
    <row r="49" spans="1:4">
      <c r="A49" s="161">
        <v>2020</v>
      </c>
      <c r="B49" s="163">
        <v>80.7</v>
      </c>
      <c r="C49" s="163">
        <v>85.2</v>
      </c>
      <c r="D49" s="163">
        <v>82.9</v>
      </c>
    </row>
    <row r="50" spans="1:4">
      <c r="A50" s="49">
        <v>2021</v>
      </c>
      <c r="B50" s="163">
        <v>81.099999999999994</v>
      </c>
      <c r="C50" s="163">
        <v>85.7</v>
      </c>
      <c r="D50" s="163">
        <v>83.3</v>
      </c>
    </row>
    <row r="51" spans="1:4">
      <c r="A51" s="161">
        <v>2022</v>
      </c>
      <c r="B51" s="163">
        <v>81.3</v>
      </c>
      <c r="C51" s="163">
        <v>85.6</v>
      </c>
      <c r="D51" s="163">
        <v>83.4</v>
      </c>
    </row>
    <row r="52" spans="1:4">
      <c r="A52" s="49">
        <v>2023</v>
      </c>
      <c r="B52" s="163">
        <v>81.7</v>
      </c>
      <c r="C52" s="163">
        <v>86</v>
      </c>
      <c r="D52" s="163">
        <v>83.8</v>
      </c>
    </row>
    <row r="53" spans="1:4">
      <c r="A53" s="161">
        <v>2024</v>
      </c>
      <c r="B53" s="163">
        <v>82.4</v>
      </c>
      <c r="C53" s="163">
        <v>86.4</v>
      </c>
      <c r="D53" s="163">
        <v>84.3</v>
      </c>
    </row>
    <row r="54" spans="1:4">
      <c r="A54" s="49">
        <v>2025</v>
      </c>
      <c r="B54" s="163">
        <v>82.5</v>
      </c>
      <c r="C54" s="163">
        <v>86.5</v>
      </c>
      <c r="D54" s="163">
        <v>84.4</v>
      </c>
    </row>
    <row r="55" spans="1:4">
      <c r="A55" s="20" t="s">
        <v>154</v>
      </c>
      <c r="B55" s="20"/>
      <c r="C55" s="20"/>
      <c r="D55" s="20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opLeftCell="D1" zoomScaleNormal="100" workbookViewId="0">
      <selection activeCell="R5" sqref="R5"/>
    </sheetView>
  </sheetViews>
  <sheetFormatPr defaultRowHeight="14.4"/>
  <sheetData>
    <row r="1" spans="1:6">
      <c r="A1" s="20"/>
      <c r="B1" s="20"/>
      <c r="C1" s="20"/>
    </row>
    <row r="2" spans="1:6" ht="24">
      <c r="A2" s="30"/>
      <c r="B2" s="58" t="s">
        <v>155</v>
      </c>
      <c r="C2" s="166" t="s">
        <v>156</v>
      </c>
      <c r="F2" s="57" t="s">
        <v>248</v>
      </c>
    </row>
    <row r="3" spans="1:6">
      <c r="A3" s="30">
        <v>1952</v>
      </c>
      <c r="B3" s="30">
        <v>2.37</v>
      </c>
      <c r="C3" s="30">
        <v>30.22</v>
      </c>
    </row>
    <row r="4" spans="1:6">
      <c r="A4" s="30">
        <v>1953</v>
      </c>
      <c r="B4" s="30">
        <v>2.34</v>
      </c>
      <c r="C4" s="30">
        <v>30.17</v>
      </c>
    </row>
    <row r="5" spans="1:6">
      <c r="A5" s="30">
        <v>1954</v>
      </c>
      <c r="B5" s="30">
        <v>2.3199999999999998</v>
      </c>
      <c r="C5" s="30">
        <v>30.11</v>
      </c>
    </row>
    <row r="6" spans="1:6">
      <c r="A6" s="30">
        <v>1955</v>
      </c>
      <c r="B6" s="30">
        <v>2.2999999999999998</v>
      </c>
      <c r="C6" s="30">
        <v>30.1</v>
      </c>
    </row>
    <row r="7" spans="1:6">
      <c r="A7" s="30">
        <v>1956</v>
      </c>
      <c r="B7" s="30">
        <v>2.34</v>
      </c>
      <c r="C7" s="30">
        <v>30</v>
      </c>
    </row>
    <row r="8" spans="1:6">
      <c r="A8" s="30">
        <v>1957</v>
      </c>
      <c r="B8" s="30">
        <v>2.2999999999999998</v>
      </c>
      <c r="C8" s="30">
        <v>29.83</v>
      </c>
    </row>
    <row r="9" spans="1:6">
      <c r="A9" s="30">
        <v>1958</v>
      </c>
      <c r="B9" s="30">
        <v>2.29</v>
      </c>
      <c r="C9" s="30">
        <v>29.72</v>
      </c>
    </row>
    <row r="10" spans="1:6">
      <c r="A10" s="30">
        <v>1959</v>
      </c>
      <c r="B10" s="30">
        <v>2.44</v>
      </c>
      <c r="C10" s="30">
        <v>29.65</v>
      </c>
    </row>
    <row r="11" spans="1:6">
      <c r="A11" s="30">
        <v>1960</v>
      </c>
      <c r="B11" s="30">
        <v>2.4300000000000002</v>
      </c>
      <c r="C11" s="30">
        <v>29.58</v>
      </c>
    </row>
    <row r="12" spans="1:6">
      <c r="A12" s="30">
        <v>1961</v>
      </c>
      <c r="B12" s="30">
        <v>2.46</v>
      </c>
      <c r="C12" s="30">
        <v>29.48</v>
      </c>
    </row>
    <row r="13" spans="1:6">
      <c r="A13" s="30">
        <v>1962</v>
      </c>
      <c r="B13" s="30">
        <v>2.4900000000000002</v>
      </c>
      <c r="C13" s="30">
        <v>29.39</v>
      </c>
    </row>
    <row r="14" spans="1:6">
      <c r="A14" s="30">
        <v>1963</v>
      </c>
      <c r="B14" s="30">
        <v>2.58</v>
      </c>
      <c r="C14" s="30">
        <v>29.22</v>
      </c>
    </row>
    <row r="15" spans="1:6">
      <c r="A15" s="30">
        <v>1964</v>
      </c>
      <c r="B15" s="30">
        <v>2.72</v>
      </c>
      <c r="C15" s="30">
        <v>29.13</v>
      </c>
    </row>
    <row r="16" spans="1:6">
      <c r="A16" s="30">
        <v>1965</v>
      </c>
      <c r="B16" s="30">
        <v>2.69</v>
      </c>
      <c r="C16" s="30">
        <v>29.03</v>
      </c>
    </row>
    <row r="17" spans="1:6">
      <c r="A17" s="30">
        <v>1966</v>
      </c>
      <c r="B17" s="30">
        <v>2.61</v>
      </c>
      <c r="C17" s="30">
        <v>28.95</v>
      </c>
    </row>
    <row r="18" spans="1:6">
      <c r="A18" s="30">
        <v>1967</v>
      </c>
      <c r="B18" s="30">
        <v>2.4900000000000002</v>
      </c>
      <c r="C18" s="30">
        <v>28.75</v>
      </c>
      <c r="F18" s="17" t="s">
        <v>192</v>
      </c>
    </row>
    <row r="19" spans="1:6">
      <c r="A19" s="30">
        <v>1968</v>
      </c>
      <c r="B19" s="30">
        <v>2.44</v>
      </c>
      <c r="C19" s="30">
        <v>28.64</v>
      </c>
    </row>
    <row r="20" spans="1:6">
      <c r="A20" s="30">
        <v>1969</v>
      </c>
      <c r="B20" s="30">
        <v>2.4700000000000002</v>
      </c>
      <c r="C20" s="30">
        <v>28.58</v>
      </c>
    </row>
    <row r="21" spans="1:6">
      <c r="A21" s="30">
        <v>1970</v>
      </c>
      <c r="B21" s="30">
        <v>2.39</v>
      </c>
      <c r="C21" s="30">
        <v>28.36</v>
      </c>
    </row>
    <row r="22" spans="1:6">
      <c r="A22" s="30">
        <v>1971</v>
      </c>
      <c r="B22" s="30">
        <v>2.35</v>
      </c>
      <c r="C22" s="30">
        <v>28.25</v>
      </c>
    </row>
    <row r="23" spans="1:6">
      <c r="A23" s="30">
        <v>1972</v>
      </c>
      <c r="B23" s="30">
        <v>2.29</v>
      </c>
      <c r="C23" s="30">
        <v>28.08</v>
      </c>
    </row>
    <row r="24" spans="1:6">
      <c r="A24" s="30">
        <v>1973</v>
      </c>
      <c r="B24" s="30">
        <v>2.2599999999999998</v>
      </c>
      <c r="C24" s="30">
        <v>27.95</v>
      </c>
    </row>
    <row r="25" spans="1:6">
      <c r="A25" s="30">
        <v>1974</v>
      </c>
      <c r="B25" s="30">
        <v>2.25</v>
      </c>
      <c r="C25" s="30">
        <v>27.83</v>
      </c>
    </row>
    <row r="26" spans="1:6">
      <c r="A26" s="30">
        <v>1975</v>
      </c>
      <c r="B26" s="30">
        <v>2.0499999999999998</v>
      </c>
      <c r="C26" s="30">
        <v>27.7</v>
      </c>
    </row>
    <row r="27" spans="1:6">
      <c r="A27" s="30">
        <v>1976</v>
      </c>
      <c r="B27" s="30">
        <v>1.91</v>
      </c>
      <c r="C27" s="30">
        <v>27.6</v>
      </c>
    </row>
    <row r="28" spans="1:6">
      <c r="A28" s="30">
        <v>1977</v>
      </c>
      <c r="B28" s="30">
        <v>1.81</v>
      </c>
      <c r="C28" s="30">
        <v>27.52</v>
      </c>
    </row>
    <row r="29" spans="1:6">
      <c r="A29" s="30">
        <v>1978</v>
      </c>
      <c r="B29" s="30">
        <v>1.68</v>
      </c>
      <c r="C29" s="30">
        <v>27.56</v>
      </c>
    </row>
    <row r="30" spans="1:6">
      <c r="A30" s="30">
        <v>1979</v>
      </c>
      <c r="B30" s="30">
        <v>1.53</v>
      </c>
      <c r="C30" s="30">
        <v>27.56</v>
      </c>
    </row>
    <row r="31" spans="1:6">
      <c r="A31" s="30">
        <v>1980</v>
      </c>
      <c r="B31" s="30">
        <v>1.45</v>
      </c>
      <c r="C31" s="30">
        <v>27.59</v>
      </c>
    </row>
    <row r="32" spans="1:6">
      <c r="A32" s="30">
        <v>1981</v>
      </c>
      <c r="B32" s="30">
        <v>1.38</v>
      </c>
      <c r="C32" s="30">
        <v>27.81</v>
      </c>
    </row>
    <row r="33" spans="1:3">
      <c r="A33" s="30">
        <v>1982</v>
      </c>
      <c r="B33" s="30">
        <v>1.37</v>
      </c>
      <c r="C33" s="30">
        <v>27.94</v>
      </c>
    </row>
    <row r="34" spans="1:3">
      <c r="A34" s="30">
        <v>1983</v>
      </c>
      <c r="B34" s="30">
        <v>1.3</v>
      </c>
      <c r="C34" s="30">
        <v>28.18</v>
      </c>
    </row>
    <row r="35" spans="1:3">
      <c r="A35" s="30">
        <v>1984</v>
      </c>
      <c r="B35" s="30">
        <v>1.25</v>
      </c>
      <c r="C35" s="30">
        <v>28.37</v>
      </c>
    </row>
    <row r="36" spans="1:3">
      <c r="A36" s="30">
        <v>1985</v>
      </c>
      <c r="B36" s="30">
        <v>1.25</v>
      </c>
      <c r="C36" s="30">
        <v>28.59</v>
      </c>
    </row>
    <row r="37" spans="1:3">
      <c r="A37" s="30">
        <v>1986</v>
      </c>
      <c r="B37" s="30">
        <v>1.1599999999999999</v>
      </c>
      <c r="C37" s="30">
        <v>28.9</v>
      </c>
    </row>
    <row r="38" spans="1:3">
      <c r="A38" s="30">
        <v>1987</v>
      </c>
      <c r="B38" s="30">
        <v>1.1000000000000001</v>
      </c>
      <c r="C38" s="30">
        <v>29.1</v>
      </c>
    </row>
    <row r="39" spans="1:3">
      <c r="A39" s="30">
        <v>1988</v>
      </c>
      <c r="B39" s="30">
        <v>1.18</v>
      </c>
      <c r="C39" s="30">
        <v>29.35</v>
      </c>
    </row>
    <row r="40" spans="1:3">
      <c r="A40" s="30">
        <v>1989</v>
      </c>
      <c r="B40" s="30">
        <v>1.1299999999999999</v>
      </c>
      <c r="C40" s="30">
        <v>29.58</v>
      </c>
    </row>
    <row r="41" spans="1:3">
      <c r="A41" s="30">
        <v>1990</v>
      </c>
      <c r="B41" s="30">
        <v>1.1599999999999999</v>
      </c>
      <c r="C41" s="30">
        <v>29.77</v>
      </c>
    </row>
    <row r="42" spans="1:3">
      <c r="A42" s="30">
        <v>1991</v>
      </c>
      <c r="B42" s="30">
        <v>1.1100000000000001</v>
      </c>
      <c r="C42" s="30">
        <v>29.94</v>
      </c>
    </row>
    <row r="43" spans="1:3">
      <c r="A43" s="30">
        <v>1992</v>
      </c>
      <c r="B43" s="30">
        <v>1.1299999999999999</v>
      </c>
      <c r="C43" s="30">
        <v>30.14</v>
      </c>
    </row>
    <row r="44" spans="1:3">
      <c r="A44" s="30">
        <v>1993</v>
      </c>
      <c r="B44" s="30">
        <v>1.0900000000000001</v>
      </c>
      <c r="C44" s="30">
        <v>30.28</v>
      </c>
    </row>
    <row r="45" spans="1:3">
      <c r="A45" s="30">
        <v>1994</v>
      </c>
      <c r="B45" s="30">
        <v>1.07</v>
      </c>
      <c r="C45" s="30">
        <v>30.45</v>
      </c>
    </row>
    <row r="46" spans="1:3">
      <c r="A46" s="30">
        <v>1995</v>
      </c>
      <c r="B46" s="30">
        <v>1.07</v>
      </c>
      <c r="C46" s="30">
        <v>30.64</v>
      </c>
    </row>
    <row r="47" spans="1:3">
      <c r="A47" s="30">
        <v>1996</v>
      </c>
      <c r="B47" s="30">
        <v>1.1100000000000001</v>
      </c>
      <c r="C47" s="30">
        <v>30.84</v>
      </c>
    </row>
    <row r="48" spans="1:3">
      <c r="A48" s="30">
        <v>1997</v>
      </c>
      <c r="B48" s="30">
        <v>1.1399999999999999</v>
      </c>
      <c r="C48" s="30">
        <v>30.92</v>
      </c>
    </row>
    <row r="49" spans="1:3">
      <c r="A49" s="30">
        <v>1998</v>
      </c>
      <c r="B49" s="30">
        <v>1.1499999999999999</v>
      </c>
      <c r="C49" s="30">
        <v>31.02</v>
      </c>
    </row>
    <row r="50" spans="1:3">
      <c r="A50" s="30">
        <v>1999</v>
      </c>
      <c r="B50" s="30">
        <v>1.17</v>
      </c>
      <c r="C50" s="30">
        <v>31.02</v>
      </c>
    </row>
    <row r="51" spans="1:3">
      <c r="A51" s="30">
        <v>2000</v>
      </c>
      <c r="B51" s="30">
        <v>1.22</v>
      </c>
      <c r="C51" s="30">
        <v>31.07</v>
      </c>
    </row>
    <row r="52" spans="1:3">
      <c r="A52" s="30">
        <v>2001</v>
      </c>
      <c r="B52" s="30">
        <v>1.2</v>
      </c>
      <c r="C52" s="30">
        <v>31.12</v>
      </c>
    </row>
    <row r="53" spans="1:3">
      <c r="A53" s="30">
        <v>2002</v>
      </c>
      <c r="B53" s="30">
        <v>1.24</v>
      </c>
      <c r="C53" s="30">
        <v>31.08</v>
      </c>
    </row>
    <row r="54" spans="1:3">
      <c r="A54" s="30">
        <v>2003</v>
      </c>
      <c r="B54" s="30">
        <v>1.26</v>
      </c>
      <c r="C54" s="30">
        <v>31.21</v>
      </c>
    </row>
    <row r="55" spans="1:3">
      <c r="A55" s="30">
        <v>2004</v>
      </c>
      <c r="B55" s="30">
        <v>1.36</v>
      </c>
      <c r="C55" s="30">
        <v>31.03</v>
      </c>
    </row>
    <row r="56" spans="1:3">
      <c r="A56" s="30">
        <v>2005</v>
      </c>
      <c r="B56" s="30">
        <v>1.36</v>
      </c>
      <c r="C56" s="30">
        <v>31.03</v>
      </c>
    </row>
    <row r="57" spans="1:3">
      <c r="A57" s="30">
        <v>2006</v>
      </c>
      <c r="B57" s="30">
        <v>1.4</v>
      </c>
      <c r="C57" s="30">
        <v>31.11</v>
      </c>
    </row>
    <row r="58" spans="1:3">
      <c r="A58" s="30">
        <v>2007</v>
      </c>
      <c r="B58" s="30">
        <v>1.44</v>
      </c>
      <c r="C58" s="30">
        <v>31.15</v>
      </c>
    </row>
    <row r="59" spans="1:3">
      <c r="A59" s="30">
        <v>2008</v>
      </c>
      <c r="B59" s="30">
        <v>1.49</v>
      </c>
      <c r="C59" s="30">
        <v>31.13</v>
      </c>
    </row>
    <row r="60" spans="1:3">
      <c r="A60" s="30">
        <v>2009</v>
      </c>
      <c r="B60" s="30">
        <v>1.48</v>
      </c>
      <c r="C60" s="30">
        <v>31.19</v>
      </c>
    </row>
    <row r="61" spans="1:3">
      <c r="A61" s="30">
        <v>2010</v>
      </c>
      <c r="B61" s="30">
        <v>1.49</v>
      </c>
      <c r="C61" s="30">
        <v>31.36</v>
      </c>
    </row>
    <row r="62" spans="1:3">
      <c r="A62" s="30">
        <v>2011</v>
      </c>
      <c r="B62" s="30">
        <v>1.47</v>
      </c>
      <c r="C62" s="30">
        <v>31.48</v>
      </c>
    </row>
    <row r="63" spans="1:3">
      <c r="A63" s="30">
        <v>2012</v>
      </c>
      <c r="B63" s="30">
        <v>1.48</v>
      </c>
      <c r="C63" s="30">
        <v>31.5</v>
      </c>
    </row>
    <row r="64" spans="1:3">
      <c r="A64" s="30">
        <v>2013</v>
      </c>
      <c r="B64" s="30">
        <v>1.43</v>
      </c>
      <c r="C64" s="30">
        <v>31.64</v>
      </c>
    </row>
    <row r="65" spans="1:3">
      <c r="A65" s="30">
        <v>2014</v>
      </c>
      <c r="B65" s="30">
        <v>1.42</v>
      </c>
      <c r="C65" s="30">
        <v>31.71</v>
      </c>
    </row>
    <row r="66" spans="1:3">
      <c r="A66" s="30">
        <v>2015</v>
      </c>
      <c r="B66" s="30">
        <v>1.39</v>
      </c>
      <c r="C66" s="30">
        <v>31.89</v>
      </c>
    </row>
    <row r="67" spans="1:3">
      <c r="A67" s="30">
        <v>2016</v>
      </c>
      <c r="B67" s="30">
        <v>1.39</v>
      </c>
      <c r="C67" s="30">
        <v>31.99</v>
      </c>
    </row>
    <row r="68" spans="1:3">
      <c r="A68" s="30">
        <v>2017</v>
      </c>
      <c r="B68" s="30">
        <v>1.37</v>
      </c>
      <c r="C68" s="30">
        <v>32.11</v>
      </c>
    </row>
    <row r="69" spans="1:3">
      <c r="A69" s="30">
        <v>2018</v>
      </c>
      <c r="B69" s="30">
        <v>1.34</v>
      </c>
      <c r="C69" s="30">
        <v>32.17</v>
      </c>
    </row>
    <row r="70" spans="1:3">
      <c r="A70" s="30">
        <v>2019</v>
      </c>
      <c r="B70" s="30">
        <v>1.29</v>
      </c>
      <c r="C70" s="30">
        <v>32.25</v>
      </c>
    </row>
    <row r="71" spans="1:3">
      <c r="A71" s="30">
        <v>2020</v>
      </c>
      <c r="B71" s="30">
        <v>1.28</v>
      </c>
      <c r="C71" s="30">
        <v>32.29</v>
      </c>
    </row>
    <row r="72" spans="1:3">
      <c r="A72" s="30">
        <v>2021</v>
      </c>
      <c r="B72" s="30">
        <v>1.3</v>
      </c>
      <c r="C72" s="30">
        <v>32.53</v>
      </c>
    </row>
    <row r="73" spans="1:3">
      <c r="A73" s="30">
        <v>2022</v>
      </c>
      <c r="B73" s="30">
        <v>1.26</v>
      </c>
      <c r="C73" s="30">
        <v>32.54</v>
      </c>
    </row>
    <row r="74" spans="1:3">
      <c r="A74" s="30">
        <v>2023</v>
      </c>
      <c r="B74" s="30">
        <v>1.21</v>
      </c>
      <c r="C74" s="30">
        <v>32.68</v>
      </c>
    </row>
    <row r="75" spans="1:3">
      <c r="A75" s="30">
        <v>2024</v>
      </c>
      <c r="B75" s="30">
        <v>1.2</v>
      </c>
      <c r="C75" s="30">
        <v>32.67</v>
      </c>
    </row>
    <row r="76" spans="1:3">
      <c r="A76" s="30">
        <v>2025</v>
      </c>
      <c r="B76" s="30">
        <v>1.1599999999999999</v>
      </c>
      <c r="C76" s="30">
        <v>32.840000000000003</v>
      </c>
    </row>
    <row r="77" spans="1:3">
      <c r="A77" s="30" t="s">
        <v>157</v>
      </c>
      <c r="B77" s="30"/>
      <c r="C77" s="30"/>
    </row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8"/>
  <sheetViews>
    <sheetView topLeftCell="A3" zoomScaleNormal="100" workbookViewId="0">
      <selection activeCell="H15" sqref="H15:H16"/>
    </sheetView>
  </sheetViews>
  <sheetFormatPr defaultRowHeight="14.4"/>
  <cols>
    <col min="1" max="1" width="7.44140625" style="20" customWidth="1"/>
    <col min="2" max="4" width="9.5546875" style="20" customWidth="1"/>
    <col min="5" max="5" width="7.44140625" style="20" customWidth="1"/>
    <col min="6" max="6" width="10" style="20" customWidth="1"/>
    <col min="7" max="9" width="9.5546875" style="20" customWidth="1"/>
    <col min="10" max="10" width="10.5546875" style="20" customWidth="1"/>
  </cols>
  <sheetData>
    <row r="2" spans="1:12">
      <c r="A2" s="220" t="s">
        <v>158</v>
      </c>
      <c r="B2" s="222" t="s">
        <v>159</v>
      </c>
      <c r="C2" s="222"/>
      <c r="D2" s="222"/>
      <c r="E2" s="168"/>
      <c r="F2" s="222" t="s">
        <v>160</v>
      </c>
      <c r="G2" s="222"/>
      <c r="H2" s="222"/>
      <c r="I2" s="222"/>
      <c r="J2" s="223" t="s">
        <v>161</v>
      </c>
    </row>
    <row r="3" spans="1:12" ht="48">
      <c r="A3" s="221"/>
      <c r="B3" s="169" t="s">
        <v>79</v>
      </c>
      <c r="C3" s="169" t="s">
        <v>162</v>
      </c>
      <c r="D3" s="169" t="s">
        <v>83</v>
      </c>
      <c r="E3" s="169"/>
      <c r="F3" s="170" t="s">
        <v>163</v>
      </c>
      <c r="G3" s="170" t="s">
        <v>75</v>
      </c>
      <c r="H3" s="170" t="s">
        <v>76</v>
      </c>
      <c r="I3" s="170" t="s">
        <v>164</v>
      </c>
      <c r="J3" s="224"/>
      <c r="L3" s="57" t="s">
        <v>193</v>
      </c>
    </row>
    <row r="4" spans="1:12">
      <c r="A4" s="171">
        <v>1951</v>
      </c>
      <c r="B4" s="172">
        <v>221987</v>
      </c>
      <c r="C4" s="172">
        <v>589768</v>
      </c>
      <c r="D4" s="172">
        <v>811755</v>
      </c>
      <c r="E4" s="172"/>
      <c r="F4" s="172">
        <v>2396903</v>
      </c>
      <c r="G4" s="172">
        <v>159614</v>
      </c>
      <c r="H4" s="172">
        <v>87526</v>
      </c>
      <c r="I4" s="172">
        <v>22715</v>
      </c>
      <c r="J4" s="173">
        <v>3478513</v>
      </c>
    </row>
    <row r="5" spans="1:12">
      <c r="A5" s="171">
        <v>1961</v>
      </c>
      <c r="B5" s="172">
        <v>134350</v>
      </c>
      <c r="C5" s="172">
        <v>541802</v>
      </c>
      <c r="D5" s="172">
        <v>676152</v>
      </c>
      <c r="E5" s="172"/>
      <c r="F5" s="172">
        <v>2360697</v>
      </c>
      <c r="G5" s="172">
        <v>279612</v>
      </c>
      <c r="H5" s="172">
        <v>117670</v>
      </c>
      <c r="I5" s="172">
        <v>33741</v>
      </c>
      <c r="J5" s="173">
        <v>3467872</v>
      </c>
      <c r="L5" s="151"/>
    </row>
    <row r="6" spans="1:12">
      <c r="A6" s="171">
        <v>1971</v>
      </c>
      <c r="B6" s="172">
        <v>71515</v>
      </c>
      <c r="C6" s="172">
        <v>829524</v>
      </c>
      <c r="D6" s="172">
        <v>901039</v>
      </c>
      <c r="E6" s="172"/>
      <c r="F6" s="172">
        <v>2013625</v>
      </c>
      <c r="G6" s="172">
        <v>540122</v>
      </c>
      <c r="H6" s="172">
        <v>201063</v>
      </c>
      <c r="I6" s="172">
        <v>50713</v>
      </c>
      <c r="J6" s="173">
        <v>3706562</v>
      </c>
    </row>
    <row r="7" spans="1:12">
      <c r="A7" s="171">
        <v>1981</v>
      </c>
      <c r="B7" s="172">
        <v>44454</v>
      </c>
      <c r="C7" s="172">
        <v>688558</v>
      </c>
      <c r="D7" s="172">
        <v>733012</v>
      </c>
      <c r="E7" s="172"/>
      <c r="F7" s="172">
        <v>1774386</v>
      </c>
      <c r="G7" s="172">
        <v>1032181</v>
      </c>
      <c r="H7" s="172">
        <v>420311</v>
      </c>
      <c r="I7" s="172">
        <v>92051</v>
      </c>
      <c r="J7" s="173">
        <v>4051941</v>
      </c>
    </row>
    <row r="8" spans="1:12">
      <c r="A8" s="171">
        <v>1991</v>
      </c>
      <c r="B8" s="173">
        <v>31725</v>
      </c>
      <c r="C8" s="173">
        <v>426447</v>
      </c>
      <c r="D8" s="173">
        <v>458172</v>
      </c>
      <c r="E8" s="173"/>
      <c r="F8" s="173">
        <v>1459090</v>
      </c>
      <c r="G8" s="173">
        <v>1358870</v>
      </c>
      <c r="H8" s="173">
        <v>743602</v>
      </c>
      <c r="I8" s="173">
        <v>135434</v>
      </c>
      <c r="J8" s="173">
        <v>4155168</v>
      </c>
    </row>
    <row r="9" spans="1:12">
      <c r="A9" s="171">
        <v>2001</v>
      </c>
      <c r="B9" s="173">
        <v>22891</v>
      </c>
      <c r="C9" s="173">
        <v>350945</v>
      </c>
      <c r="D9" s="173">
        <v>373836</v>
      </c>
      <c r="E9" s="173"/>
      <c r="F9" s="173">
        <v>1183910</v>
      </c>
      <c r="G9" s="173">
        <v>1331754</v>
      </c>
      <c r="H9" s="173">
        <v>1108588</v>
      </c>
      <c r="I9" s="173">
        <v>278679</v>
      </c>
      <c r="J9" s="173">
        <v>4276767</v>
      </c>
    </row>
    <row r="10" spans="1:12">
      <c r="A10" s="171">
        <v>2011</v>
      </c>
      <c r="B10" s="173">
        <v>21203</v>
      </c>
      <c r="C10" s="173">
        <v>316094</v>
      </c>
      <c r="D10" s="173">
        <v>337297</v>
      </c>
      <c r="E10" s="173"/>
      <c r="F10" s="173">
        <v>989575</v>
      </c>
      <c r="G10" s="173">
        <v>1378977</v>
      </c>
      <c r="H10" s="173">
        <v>1404147</v>
      </c>
      <c r="I10" s="173">
        <v>468368</v>
      </c>
      <c r="J10" s="173">
        <v>4578364</v>
      </c>
    </row>
    <row r="11" spans="1:12">
      <c r="A11" s="171">
        <v>2021</v>
      </c>
      <c r="B11" s="172">
        <v>15634</v>
      </c>
      <c r="C11" s="172">
        <v>142982</v>
      </c>
      <c r="D11" s="172">
        <v>158616</v>
      </c>
      <c r="E11" s="172"/>
      <c r="F11" s="172">
        <v>707353</v>
      </c>
      <c r="G11" s="172">
        <v>1310396</v>
      </c>
      <c r="H11" s="128">
        <v>1685363</v>
      </c>
      <c r="I11" s="128">
        <v>651611</v>
      </c>
      <c r="J11" s="172">
        <v>4513339</v>
      </c>
    </row>
    <row r="12" spans="1:12">
      <c r="A12" s="174">
        <v>2024</v>
      </c>
      <c r="B12" s="175">
        <v>14809</v>
      </c>
      <c r="C12" s="175">
        <v>135494</v>
      </c>
      <c r="D12" s="175">
        <v>150303</v>
      </c>
      <c r="E12" s="175"/>
      <c r="F12" s="175">
        <v>624356</v>
      </c>
      <c r="G12" s="175">
        <v>1286311</v>
      </c>
      <c r="H12" s="206">
        <v>1765376</v>
      </c>
      <c r="I12" s="206">
        <v>718003</v>
      </c>
      <c r="J12" s="175">
        <v>4544349</v>
      </c>
    </row>
    <row r="16" spans="1:12">
      <c r="L16" s="17" t="s">
        <v>165</v>
      </c>
    </row>
    <row r="17" spans="1:12">
      <c r="L17" s="17" t="s">
        <v>194</v>
      </c>
    </row>
    <row r="18" spans="1:12">
      <c r="L18" s="177"/>
    </row>
    <row r="19" spans="1:12">
      <c r="B19" s="20" t="s">
        <v>79</v>
      </c>
      <c r="C19" s="20" t="s">
        <v>166</v>
      </c>
      <c r="D19" s="20" t="s">
        <v>75</v>
      </c>
      <c r="E19" s="20" t="s">
        <v>76</v>
      </c>
      <c r="F19" s="20" t="s">
        <v>77</v>
      </c>
    </row>
    <row r="20" spans="1:12">
      <c r="A20" s="171">
        <v>1951</v>
      </c>
      <c r="B20" s="20">
        <f t="shared" ref="B20:B28" si="0">B4*100/$J4</f>
        <v>6.3816636591555067</v>
      </c>
      <c r="C20" s="176">
        <f t="shared" ref="C20:C28" si="1">(C4+F4)*100/$J4</f>
        <v>85.860567432118259</v>
      </c>
      <c r="D20" s="20">
        <f t="shared" ref="D20:D28" si="2">G4*100/$J4</f>
        <v>4.5885698860403856</v>
      </c>
      <c r="E20" s="20">
        <f t="shared" ref="E20:E28" si="3">H4*100/$J4</f>
        <v>2.5161901076695705</v>
      </c>
      <c r="F20" s="20">
        <f t="shared" ref="F20:F28" si="4">I4*100/$J4</f>
        <v>0.65300891501627278</v>
      </c>
    </row>
    <row r="21" spans="1:12">
      <c r="A21" s="171">
        <v>1961</v>
      </c>
      <c r="B21" s="20">
        <f t="shared" si="0"/>
        <v>3.8741337627224994</v>
      </c>
      <c r="C21" s="176">
        <f t="shared" si="1"/>
        <v>83.696831947661281</v>
      </c>
      <c r="D21" s="20">
        <f t="shared" si="2"/>
        <v>8.0629273514132009</v>
      </c>
      <c r="E21" s="20">
        <f t="shared" si="3"/>
        <v>3.3931471519133347</v>
      </c>
      <c r="F21" s="20">
        <f t="shared" si="4"/>
        <v>0.97295978628969004</v>
      </c>
    </row>
    <row r="22" spans="1:12">
      <c r="A22" s="171">
        <v>1971</v>
      </c>
      <c r="B22" s="20">
        <f t="shared" si="0"/>
        <v>1.9294159925019465</v>
      </c>
      <c r="C22" s="176">
        <f t="shared" si="1"/>
        <v>76.705826045807413</v>
      </c>
      <c r="D22" s="20">
        <f t="shared" si="2"/>
        <v>14.572048167547177</v>
      </c>
      <c r="E22" s="20">
        <f t="shared" si="3"/>
        <v>5.4245146850369697</v>
      </c>
      <c r="F22" s="20">
        <f t="shared" si="4"/>
        <v>1.3681951091064981</v>
      </c>
    </row>
    <row r="23" spans="1:12">
      <c r="A23" s="171">
        <v>1981</v>
      </c>
      <c r="B23" s="20">
        <f t="shared" si="0"/>
        <v>1.0971038324595546</v>
      </c>
      <c r="C23" s="176">
        <f t="shared" si="1"/>
        <v>60.784300659856598</v>
      </c>
      <c r="D23" s="20">
        <f t="shared" si="2"/>
        <v>25.473742090519089</v>
      </c>
      <c r="E23" s="20">
        <f t="shared" si="3"/>
        <v>10.373077989042782</v>
      </c>
      <c r="F23" s="20">
        <f t="shared" si="4"/>
        <v>2.2717754281219791</v>
      </c>
    </row>
    <row r="24" spans="1:12">
      <c r="A24" s="171">
        <v>1991</v>
      </c>
      <c r="B24" s="20">
        <f t="shared" si="0"/>
        <v>0.76350703509460993</v>
      </c>
      <c r="C24" s="176">
        <f t="shared" si="1"/>
        <v>45.378117082149267</v>
      </c>
      <c r="D24" s="20">
        <f t="shared" si="2"/>
        <v>32.703130174279359</v>
      </c>
      <c r="E24" s="20">
        <f t="shared" si="3"/>
        <v>17.895834777318271</v>
      </c>
      <c r="F24" s="20">
        <f t="shared" si="4"/>
        <v>3.2594109311584996</v>
      </c>
    </row>
    <row r="25" spans="1:12">
      <c r="A25" s="171">
        <v>2001</v>
      </c>
      <c r="B25" s="20">
        <f t="shared" si="0"/>
        <v>0.53524075545850403</v>
      </c>
      <c r="C25" s="176">
        <f t="shared" si="1"/>
        <v>35.88820714338658</v>
      </c>
      <c r="D25" s="20">
        <f t="shared" si="2"/>
        <v>31.139269452836686</v>
      </c>
      <c r="E25" s="20">
        <f t="shared" si="3"/>
        <v>25.921168957766461</v>
      </c>
      <c r="F25" s="20">
        <f t="shared" si="4"/>
        <v>6.5161136905517649</v>
      </c>
    </row>
    <row r="26" spans="1:12">
      <c r="A26" s="171">
        <v>2011</v>
      </c>
      <c r="B26" s="20">
        <f t="shared" si="0"/>
        <v>0.46311302465247411</v>
      </c>
      <c r="C26" s="176">
        <f t="shared" si="1"/>
        <v>28.518243634625819</v>
      </c>
      <c r="D26" s="20">
        <f t="shared" si="2"/>
        <v>30.119426939404555</v>
      </c>
      <c r="E26" s="20">
        <f t="shared" si="3"/>
        <v>30.669186635226033</v>
      </c>
      <c r="F26" s="20">
        <f t="shared" si="4"/>
        <v>10.230029766091119</v>
      </c>
    </row>
    <row r="27" spans="1:12">
      <c r="A27" s="171">
        <v>2021</v>
      </c>
      <c r="B27" s="20">
        <f t="shared" si="0"/>
        <v>0.34639542919333116</v>
      </c>
      <c r="C27" s="176">
        <f t="shared" si="1"/>
        <v>18.840485946214098</v>
      </c>
      <c r="D27" s="20">
        <f t="shared" si="2"/>
        <v>29.03384833268673</v>
      </c>
      <c r="E27" s="20">
        <f t="shared" si="3"/>
        <v>37.341821653547406</v>
      </c>
      <c r="F27" s="20">
        <f t="shared" si="4"/>
        <v>14.437448638358431</v>
      </c>
    </row>
    <row r="28" spans="1:12">
      <c r="A28" s="171">
        <v>2024</v>
      </c>
      <c r="B28" s="20">
        <f t="shared" si="0"/>
        <v>0.32587725986714489</v>
      </c>
      <c r="C28" s="176">
        <f t="shared" si="1"/>
        <v>16.720766824907155</v>
      </c>
      <c r="D28" s="20">
        <f t="shared" si="2"/>
        <v>28.305726518803905</v>
      </c>
      <c r="E28" s="20">
        <f t="shared" si="3"/>
        <v>38.847720542590366</v>
      </c>
      <c r="F28" s="20">
        <f t="shared" si="4"/>
        <v>15.799908853831429</v>
      </c>
    </row>
  </sheetData>
  <mergeCells count="4">
    <mergeCell ref="A2:A3"/>
    <mergeCell ref="B2:D2"/>
    <mergeCell ref="F2:I2"/>
    <mergeCell ref="J2:J3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7"/>
  <sheetViews>
    <sheetView topLeftCell="K16" zoomScaleNormal="100" workbookViewId="0">
      <selection activeCell="K27" sqref="K27"/>
    </sheetView>
  </sheetViews>
  <sheetFormatPr defaultRowHeight="14.4"/>
  <cols>
    <col min="1" max="1" width="14.88671875" customWidth="1"/>
    <col min="2" max="3" width="9.5546875" customWidth="1"/>
    <col min="4" max="4" width="9.44140625" customWidth="1"/>
    <col min="5" max="5" width="9.88671875" customWidth="1"/>
    <col min="6" max="7" width="10.109375" customWidth="1"/>
    <col min="8" max="8" width="11.109375" customWidth="1"/>
    <col min="9" max="9" width="10.44140625" customWidth="1"/>
    <col min="10" max="10" width="3.88671875" customWidth="1"/>
  </cols>
  <sheetData>
    <row r="3" spans="1:11">
      <c r="A3" s="155"/>
      <c r="B3" s="18"/>
      <c r="C3" s="18"/>
      <c r="D3" s="18"/>
      <c r="E3" s="18"/>
      <c r="F3" s="18"/>
      <c r="G3" s="18"/>
      <c r="H3" s="18"/>
      <c r="I3" s="18"/>
    </row>
    <row r="4" spans="1:11" ht="42.9" customHeight="1">
      <c r="A4" s="73"/>
      <c r="B4" s="167" t="s">
        <v>167</v>
      </c>
      <c r="C4" s="167"/>
      <c r="D4" s="167"/>
      <c r="E4" s="168"/>
      <c r="F4" s="225" t="s">
        <v>168</v>
      </c>
      <c r="G4" s="225"/>
      <c r="H4" s="225"/>
      <c r="I4" s="154"/>
    </row>
    <row r="5" spans="1:11" ht="31.65" customHeight="1">
      <c r="A5" s="178" t="s">
        <v>169</v>
      </c>
      <c r="B5" s="179" t="s">
        <v>170</v>
      </c>
      <c r="C5" s="179" t="s">
        <v>171</v>
      </c>
      <c r="D5" s="179" t="s">
        <v>172</v>
      </c>
      <c r="E5" s="179"/>
      <c r="F5" s="179" t="s">
        <v>173</v>
      </c>
      <c r="G5" s="179" t="s">
        <v>174</v>
      </c>
      <c r="H5" s="179" t="s">
        <v>171</v>
      </c>
      <c r="I5" s="153"/>
    </row>
    <row r="6" spans="1:11">
      <c r="A6" s="73">
        <v>1961</v>
      </c>
      <c r="B6" s="173">
        <v>312.33</v>
      </c>
      <c r="C6" s="173">
        <v>195.47399999999999</v>
      </c>
      <c r="D6" s="173">
        <v>202.02099999999999</v>
      </c>
      <c r="E6" s="29"/>
      <c r="F6" s="180">
        <v>1265.9100000000001</v>
      </c>
      <c r="G6" s="181">
        <v>1506.22</v>
      </c>
      <c r="H6" s="181">
        <v>966.67</v>
      </c>
      <c r="I6" s="152"/>
      <c r="K6" s="10" t="s">
        <v>195</v>
      </c>
    </row>
    <row r="7" spans="1:11">
      <c r="A7" s="73">
        <v>1970</v>
      </c>
      <c r="B7" s="173">
        <v>263.40100000000001</v>
      </c>
      <c r="C7" s="173">
        <v>183.31899999999999</v>
      </c>
      <c r="D7" s="173">
        <v>216.13800000000001</v>
      </c>
      <c r="E7" s="173"/>
      <c r="F7" s="180">
        <v>991.26</v>
      </c>
      <c r="G7" s="181">
        <v>1407.55</v>
      </c>
      <c r="H7" s="181">
        <v>961.5</v>
      </c>
      <c r="I7" s="152"/>
    </row>
    <row r="8" spans="1:11">
      <c r="A8" s="73">
        <v>1982</v>
      </c>
      <c r="B8" s="173">
        <v>241.52199999999999</v>
      </c>
      <c r="C8" s="173">
        <v>194.845</v>
      </c>
      <c r="D8" s="173">
        <v>167.01400000000001</v>
      </c>
      <c r="E8" s="173"/>
      <c r="F8" s="180">
        <v>914</v>
      </c>
      <c r="G8" s="181">
        <v>1320.8</v>
      </c>
      <c r="H8" s="181">
        <v>975.08</v>
      </c>
      <c r="I8" s="152"/>
    </row>
    <row r="9" spans="1:11">
      <c r="A9" s="73">
        <v>1990</v>
      </c>
      <c r="B9" s="173">
        <v>224.91300000000001</v>
      </c>
      <c r="C9" s="173">
        <v>192.852</v>
      </c>
      <c r="D9" s="173">
        <v>121.745</v>
      </c>
      <c r="E9" s="173"/>
      <c r="F9" s="180">
        <v>881.26</v>
      </c>
      <c r="G9" s="181">
        <v>1301.79</v>
      </c>
      <c r="H9" s="181">
        <v>973.5</v>
      </c>
      <c r="I9" s="152"/>
    </row>
    <row r="10" spans="1:11">
      <c r="A10" s="73">
        <v>2000</v>
      </c>
      <c r="B10" s="182">
        <v>191.08500000000001</v>
      </c>
      <c r="C10" s="173">
        <v>159.81399999999999</v>
      </c>
      <c r="D10" s="173">
        <v>84.712999999999994</v>
      </c>
      <c r="E10" s="173"/>
      <c r="F10" s="180">
        <v>852.74</v>
      </c>
      <c r="G10" s="181">
        <v>1204.27</v>
      </c>
      <c r="H10" s="181">
        <v>806.02</v>
      </c>
      <c r="I10" s="152"/>
    </row>
    <row r="11" spans="1:11">
      <c r="A11" s="73">
        <v>2010</v>
      </c>
      <c r="B11" s="182">
        <v>119.384</v>
      </c>
      <c r="C11" s="182">
        <v>107.212</v>
      </c>
      <c r="D11" s="182">
        <v>20.009</v>
      </c>
      <c r="E11" s="182"/>
      <c r="F11" s="180">
        <v>811.43</v>
      </c>
      <c r="G11" s="181">
        <v>1008.17</v>
      </c>
      <c r="H11" s="181">
        <v>832.25</v>
      </c>
      <c r="I11" s="152"/>
    </row>
    <row r="12" spans="1:11">
      <c r="A12" s="183">
        <v>2020</v>
      </c>
      <c r="B12" s="175">
        <v>83.016999999999996</v>
      </c>
      <c r="C12" s="175">
        <v>63.747999999999998</v>
      </c>
      <c r="D12" s="184">
        <v>20.434999999999999</v>
      </c>
      <c r="E12" s="184"/>
      <c r="F12" s="185">
        <v>835.23</v>
      </c>
      <c r="G12" s="186">
        <v>1021.24</v>
      </c>
      <c r="H12" s="186">
        <v>742.94</v>
      </c>
      <c r="I12" s="152"/>
    </row>
    <row r="13" spans="1:11">
      <c r="I13" s="152"/>
    </row>
    <row r="14" spans="1:11">
      <c r="I14" s="152"/>
    </row>
    <row r="15" spans="1:11" ht="36">
      <c r="A15" s="166" t="s">
        <v>169</v>
      </c>
      <c r="B15" s="166" t="s">
        <v>175</v>
      </c>
      <c r="C15" s="166" t="s">
        <v>171</v>
      </c>
      <c r="D15" s="166" t="s">
        <v>172</v>
      </c>
      <c r="E15" s="166" t="s">
        <v>169</v>
      </c>
      <c r="F15" s="166" t="s">
        <v>176</v>
      </c>
      <c r="G15" s="110"/>
      <c r="H15" s="166" t="s">
        <v>177</v>
      </c>
      <c r="I15" s="187" t="s">
        <v>178</v>
      </c>
    </row>
    <row r="16" spans="1:11">
      <c r="A16" s="73">
        <v>1961</v>
      </c>
      <c r="B16" s="188">
        <f>+B6</f>
        <v>312.33</v>
      </c>
      <c r="C16" s="188">
        <f>+C6</f>
        <v>195.47399999999999</v>
      </c>
      <c r="D16" s="188">
        <f>+D6</f>
        <v>202.02099999999999</v>
      </c>
      <c r="E16" s="73">
        <v>1961</v>
      </c>
      <c r="F16" s="188">
        <f t="shared" ref="F16:G22" si="0">+F6</f>
        <v>1265.9100000000001</v>
      </c>
      <c r="G16" s="188">
        <f t="shared" si="0"/>
        <v>1506.22</v>
      </c>
      <c r="H16" s="189">
        <f t="shared" ref="H16:H22" si="1">+G16-F16</f>
        <v>240.30999999999995</v>
      </c>
      <c r="I16" s="188">
        <f t="shared" ref="I16:I22" si="2">+H6</f>
        <v>966.67</v>
      </c>
    </row>
    <row r="17" spans="1:11">
      <c r="A17" s="73">
        <v>1970</v>
      </c>
      <c r="B17" s="188">
        <f t="shared" ref="B17:D17" si="3">+B7</f>
        <v>263.40100000000001</v>
      </c>
      <c r="C17" s="188">
        <f t="shared" si="3"/>
        <v>183.31899999999999</v>
      </c>
      <c r="D17" s="188">
        <f t="shared" si="3"/>
        <v>216.13800000000001</v>
      </c>
      <c r="E17" s="73">
        <v>1970</v>
      </c>
      <c r="F17" s="188">
        <f t="shared" si="0"/>
        <v>991.26</v>
      </c>
      <c r="G17" s="188">
        <f t="shared" si="0"/>
        <v>1407.55</v>
      </c>
      <c r="H17" s="189">
        <f t="shared" si="1"/>
        <v>416.28999999999996</v>
      </c>
      <c r="I17" s="188">
        <f t="shared" si="2"/>
        <v>961.5</v>
      </c>
    </row>
    <row r="18" spans="1:11">
      <c r="A18" s="73">
        <v>1982</v>
      </c>
      <c r="B18" s="188">
        <f t="shared" ref="B18:D18" si="4">+B8</f>
        <v>241.52199999999999</v>
      </c>
      <c r="C18" s="188">
        <f t="shared" si="4"/>
        <v>194.845</v>
      </c>
      <c r="D18" s="188">
        <f t="shared" si="4"/>
        <v>167.01400000000001</v>
      </c>
      <c r="E18" s="73">
        <v>1982</v>
      </c>
      <c r="F18" s="188">
        <f t="shared" si="0"/>
        <v>914</v>
      </c>
      <c r="G18" s="188">
        <f t="shared" si="0"/>
        <v>1320.8</v>
      </c>
      <c r="H18" s="189">
        <f t="shared" si="1"/>
        <v>406.79999999999995</v>
      </c>
      <c r="I18" s="188">
        <f t="shared" si="2"/>
        <v>975.08</v>
      </c>
    </row>
    <row r="19" spans="1:11">
      <c r="A19" s="73">
        <v>1990</v>
      </c>
      <c r="B19" s="188">
        <f t="shared" ref="B19:D19" si="5">+B9</f>
        <v>224.91300000000001</v>
      </c>
      <c r="C19" s="188">
        <f t="shared" si="5"/>
        <v>192.852</v>
      </c>
      <c r="D19" s="188">
        <f t="shared" si="5"/>
        <v>121.745</v>
      </c>
      <c r="E19" s="73">
        <v>1990</v>
      </c>
      <c r="F19" s="188">
        <f t="shared" si="0"/>
        <v>881.26</v>
      </c>
      <c r="G19" s="188">
        <f t="shared" si="0"/>
        <v>1301.79</v>
      </c>
      <c r="H19" s="189">
        <f t="shared" si="1"/>
        <v>420.53</v>
      </c>
      <c r="I19" s="188">
        <f t="shared" si="2"/>
        <v>973.5</v>
      </c>
    </row>
    <row r="20" spans="1:11">
      <c r="A20" s="73">
        <v>2000</v>
      </c>
      <c r="B20" s="188">
        <f t="shared" ref="B20:D20" si="6">+B10</f>
        <v>191.08500000000001</v>
      </c>
      <c r="C20" s="188">
        <f t="shared" si="6"/>
        <v>159.81399999999999</v>
      </c>
      <c r="D20" s="188">
        <f t="shared" si="6"/>
        <v>84.712999999999994</v>
      </c>
      <c r="E20" s="73">
        <v>2000</v>
      </c>
      <c r="F20" s="188">
        <f t="shared" si="0"/>
        <v>852.74</v>
      </c>
      <c r="G20" s="188">
        <f t="shared" si="0"/>
        <v>1204.27</v>
      </c>
      <c r="H20" s="189">
        <f t="shared" si="1"/>
        <v>351.53</v>
      </c>
      <c r="I20" s="188">
        <f t="shared" si="2"/>
        <v>806.02</v>
      </c>
    </row>
    <row r="21" spans="1:11">
      <c r="A21" s="73">
        <v>2010</v>
      </c>
      <c r="B21" s="188">
        <f t="shared" ref="B21:D21" si="7">+B11</f>
        <v>119.384</v>
      </c>
      <c r="C21" s="188">
        <f t="shared" si="7"/>
        <v>107.212</v>
      </c>
      <c r="D21" s="188">
        <f t="shared" si="7"/>
        <v>20.009</v>
      </c>
      <c r="E21" s="73">
        <v>2010</v>
      </c>
      <c r="F21" s="188">
        <f t="shared" si="0"/>
        <v>811.43</v>
      </c>
      <c r="G21" s="188">
        <f t="shared" si="0"/>
        <v>1008.17</v>
      </c>
      <c r="H21" s="189">
        <f t="shared" si="1"/>
        <v>196.74</v>
      </c>
      <c r="I21" s="188">
        <f t="shared" si="2"/>
        <v>832.25</v>
      </c>
    </row>
    <row r="22" spans="1:11">
      <c r="A22" s="183">
        <v>2020</v>
      </c>
      <c r="B22" s="190">
        <f t="shared" ref="B22:D22" si="8">+B12</f>
        <v>83.016999999999996</v>
      </c>
      <c r="C22" s="190">
        <f t="shared" si="8"/>
        <v>63.747999999999998</v>
      </c>
      <c r="D22" s="190">
        <f t="shared" si="8"/>
        <v>20.434999999999999</v>
      </c>
      <c r="E22" s="183">
        <v>2020</v>
      </c>
      <c r="F22" s="190">
        <f t="shared" si="0"/>
        <v>835.23</v>
      </c>
      <c r="G22" s="190">
        <f t="shared" si="0"/>
        <v>1021.24</v>
      </c>
      <c r="H22" s="191">
        <f t="shared" si="1"/>
        <v>186.01</v>
      </c>
      <c r="I22" s="190">
        <f t="shared" si="2"/>
        <v>742.94</v>
      </c>
    </row>
    <row r="23" spans="1:11">
      <c r="I23" s="152"/>
    </row>
    <row r="24" spans="1:11">
      <c r="I24" s="152"/>
    </row>
    <row r="25" spans="1:11">
      <c r="I25" s="152"/>
      <c r="K25" s="17" t="s">
        <v>179</v>
      </c>
    </row>
    <row r="26" spans="1:11">
      <c r="I26" s="152"/>
      <c r="K26" s="17" t="s">
        <v>180</v>
      </c>
    </row>
    <row r="27" spans="1:11">
      <c r="I27" s="152"/>
      <c r="K27" s="17" t="s">
        <v>181</v>
      </c>
    </row>
  </sheetData>
  <mergeCells count="1">
    <mergeCell ref="F4:H4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52"/>
  <sheetViews>
    <sheetView topLeftCell="A10" zoomScaleNormal="100" workbookViewId="0">
      <selection activeCell="G23" sqref="G23"/>
    </sheetView>
  </sheetViews>
  <sheetFormatPr defaultRowHeight="14.4"/>
  <sheetData>
    <row r="2" spans="1:8">
      <c r="B2" t="s">
        <v>220</v>
      </c>
      <c r="H2" s="57" t="s">
        <v>249</v>
      </c>
    </row>
    <row r="3" spans="1:8">
      <c r="B3" t="s">
        <v>81</v>
      </c>
      <c r="C3" t="s">
        <v>82</v>
      </c>
      <c r="D3" t="s">
        <v>83</v>
      </c>
    </row>
    <row r="4" spans="1:8">
      <c r="A4" s="200">
        <v>1977</v>
      </c>
      <c r="B4" s="195">
        <v>78.3</v>
      </c>
      <c r="C4" s="195">
        <v>34</v>
      </c>
      <c r="D4" s="195">
        <v>55.9</v>
      </c>
    </row>
    <row r="5" spans="1:8">
      <c r="A5" s="200">
        <v>1978</v>
      </c>
      <c r="B5" s="195">
        <v>77.400000000000006</v>
      </c>
      <c r="C5" s="195">
        <v>34.1</v>
      </c>
      <c r="D5" s="195">
        <v>55.4</v>
      </c>
    </row>
    <row r="6" spans="1:8">
      <c r="A6" s="200">
        <v>1979</v>
      </c>
      <c r="B6" s="195">
        <v>77.8</v>
      </c>
      <c r="C6" s="195">
        <v>34.700000000000003</v>
      </c>
      <c r="D6" s="195">
        <v>55.9</v>
      </c>
    </row>
    <row r="7" spans="1:8">
      <c r="A7" s="200">
        <v>1980</v>
      </c>
      <c r="B7" s="195">
        <v>78</v>
      </c>
      <c r="C7" s="195">
        <v>34.9</v>
      </c>
      <c r="D7" s="195">
        <v>56.4</v>
      </c>
    </row>
    <row r="8" spans="1:8">
      <c r="A8" s="201">
        <v>1981</v>
      </c>
      <c r="B8" s="195">
        <v>77.7</v>
      </c>
      <c r="C8" s="195">
        <v>36.1</v>
      </c>
      <c r="D8" s="195">
        <v>56.7</v>
      </c>
    </row>
    <row r="9" spans="1:8">
      <c r="A9" s="200">
        <v>1982</v>
      </c>
      <c r="B9" s="195">
        <v>76.7</v>
      </c>
      <c r="C9" s="195">
        <v>36.200000000000003</v>
      </c>
      <c r="D9" s="195">
        <v>56.2</v>
      </c>
    </row>
    <row r="10" spans="1:8">
      <c r="A10" s="200">
        <v>1983</v>
      </c>
      <c r="B10" s="195">
        <v>75.599999999999994</v>
      </c>
      <c r="C10" s="195">
        <v>35.6</v>
      </c>
      <c r="D10" s="195">
        <v>55.4</v>
      </c>
    </row>
    <row r="11" spans="1:8">
      <c r="A11" s="200">
        <v>1984</v>
      </c>
      <c r="B11" s="195">
        <v>73.099999999999994</v>
      </c>
      <c r="C11" s="195">
        <v>35.799999999999997</v>
      </c>
      <c r="D11" s="195">
        <v>54.3</v>
      </c>
    </row>
    <row r="12" spans="1:8">
      <c r="A12" s="200">
        <v>1985</v>
      </c>
      <c r="B12" s="195">
        <v>72.7</v>
      </c>
      <c r="C12" s="195">
        <v>35.5</v>
      </c>
      <c r="D12" s="195">
        <v>53.9</v>
      </c>
    </row>
    <row r="13" spans="1:8">
      <c r="A13" s="200">
        <v>1986</v>
      </c>
      <c r="B13" s="195">
        <v>73.099999999999994</v>
      </c>
      <c r="C13" s="195">
        <v>37.200000000000003</v>
      </c>
      <c r="D13" s="195">
        <v>54.9</v>
      </c>
    </row>
    <row r="14" spans="1:8">
      <c r="A14" s="200">
        <v>1987</v>
      </c>
      <c r="B14" s="195">
        <v>73.099999999999994</v>
      </c>
      <c r="C14" s="195">
        <v>39.6</v>
      </c>
      <c r="D14" s="195">
        <v>56.2</v>
      </c>
    </row>
    <row r="15" spans="1:8">
      <c r="A15" s="200">
        <v>1988</v>
      </c>
      <c r="B15" s="195">
        <v>73.5</v>
      </c>
      <c r="C15" s="195">
        <v>40.799999999999997</v>
      </c>
      <c r="D15" s="195">
        <v>57.1</v>
      </c>
    </row>
    <row r="16" spans="1:8">
      <c r="A16" s="200">
        <v>1989</v>
      </c>
      <c r="B16" s="195">
        <v>73.2</v>
      </c>
      <c r="C16" s="195">
        <v>40.200000000000003</v>
      </c>
      <c r="D16" s="195">
        <v>56.7</v>
      </c>
    </row>
    <row r="17" spans="1:24">
      <c r="A17" s="200">
        <v>1990</v>
      </c>
      <c r="B17" s="195">
        <v>73.599999999999994</v>
      </c>
      <c r="C17" s="195">
        <v>41</v>
      </c>
      <c r="D17" s="195">
        <v>57.1</v>
      </c>
    </row>
    <row r="18" spans="1:24">
      <c r="A18" s="201">
        <v>1991</v>
      </c>
      <c r="B18" s="195">
        <v>74.599999999999994</v>
      </c>
      <c r="C18" s="195">
        <v>41.6</v>
      </c>
      <c r="D18" s="195">
        <v>58.1</v>
      </c>
    </row>
    <row r="19" spans="1:24">
      <c r="A19" s="200" t="s">
        <v>219</v>
      </c>
      <c r="B19" s="195">
        <v>73.400000000000006</v>
      </c>
      <c r="C19" s="195">
        <v>41.8</v>
      </c>
      <c r="D19" s="195">
        <v>57.7</v>
      </c>
    </row>
    <row r="20" spans="1:24">
      <c r="A20" s="198">
        <v>1993</v>
      </c>
      <c r="B20" s="195">
        <v>73.900000000000006</v>
      </c>
      <c r="C20" s="195">
        <v>43</v>
      </c>
      <c r="D20" s="195">
        <v>58.5</v>
      </c>
    </row>
    <row r="21" spans="1:24">
      <c r="A21" s="198">
        <v>1994</v>
      </c>
      <c r="B21" s="195">
        <v>73</v>
      </c>
      <c r="C21" s="195">
        <v>43</v>
      </c>
      <c r="D21" s="195">
        <v>58.1</v>
      </c>
      <c r="H21" s="204" t="s">
        <v>218</v>
      </c>
      <c r="I21" s="205"/>
      <c r="J21" s="205"/>
      <c r="K21" s="205"/>
      <c r="L21" s="205"/>
      <c r="M21" s="205"/>
      <c r="N21" s="205"/>
      <c r="O21" s="205"/>
      <c r="P21" s="205"/>
      <c r="Q21" s="205"/>
      <c r="R21" s="205"/>
      <c r="S21" s="205"/>
      <c r="T21" s="205"/>
      <c r="U21" s="205"/>
      <c r="V21" s="205"/>
      <c r="W21" s="205"/>
      <c r="X21" s="205"/>
    </row>
    <row r="22" spans="1:24">
      <c r="A22" s="198">
        <v>1995</v>
      </c>
      <c r="B22" s="195">
        <v>73.3</v>
      </c>
      <c r="C22" s="195">
        <v>44.1</v>
      </c>
      <c r="D22" s="195">
        <v>58.7</v>
      </c>
      <c r="H22" s="226" t="s">
        <v>217</v>
      </c>
      <c r="I22" s="226"/>
      <c r="J22" s="226"/>
      <c r="K22" s="226"/>
      <c r="L22" s="226"/>
      <c r="M22" s="226"/>
      <c r="N22" s="226"/>
      <c r="O22" s="227"/>
      <c r="P22" s="227"/>
      <c r="Q22" s="227"/>
      <c r="R22" s="227"/>
      <c r="S22" s="227"/>
      <c r="T22" s="227"/>
      <c r="U22" s="227"/>
      <c r="V22" s="227"/>
      <c r="W22" s="227"/>
      <c r="X22" s="227"/>
    </row>
    <row r="23" spans="1:24">
      <c r="A23" s="198">
        <v>1996</v>
      </c>
      <c r="B23" s="195">
        <v>73.099999999999994</v>
      </c>
      <c r="C23" s="195">
        <v>45.3</v>
      </c>
      <c r="D23" s="195">
        <v>59.2</v>
      </c>
    </row>
    <row r="24" spans="1:24">
      <c r="A24" s="198">
        <v>1997</v>
      </c>
      <c r="B24" s="195">
        <v>73.099999999999994</v>
      </c>
      <c r="C24" s="195">
        <v>46.8</v>
      </c>
      <c r="D24" s="195">
        <v>60</v>
      </c>
    </row>
    <row r="25" spans="1:24">
      <c r="A25" s="198">
        <v>1998</v>
      </c>
      <c r="B25" s="195">
        <v>73.900000000000006</v>
      </c>
      <c r="C25" s="195">
        <v>46.9</v>
      </c>
      <c r="D25" s="195">
        <v>60.5</v>
      </c>
    </row>
    <row r="26" spans="1:24">
      <c r="A26" s="198">
        <v>1999</v>
      </c>
      <c r="B26" s="195">
        <v>74.400000000000006</v>
      </c>
      <c r="C26" s="195">
        <v>48.1</v>
      </c>
      <c r="D26" s="195">
        <v>61.4</v>
      </c>
    </row>
    <row r="27" spans="1:24">
      <c r="A27" s="198">
        <v>2000</v>
      </c>
      <c r="B27" s="195">
        <v>75.3</v>
      </c>
      <c r="C27" s="195">
        <v>50.2</v>
      </c>
      <c r="D27" s="195">
        <v>62.8</v>
      </c>
    </row>
    <row r="28" spans="1:24">
      <c r="A28" s="199">
        <v>2001</v>
      </c>
      <c r="B28" s="195">
        <v>75.3</v>
      </c>
      <c r="C28" s="195">
        <v>51.8</v>
      </c>
      <c r="D28" s="195">
        <v>63.7</v>
      </c>
    </row>
    <row r="29" spans="1:24">
      <c r="A29" s="198">
        <v>2002</v>
      </c>
      <c r="B29" s="195">
        <v>75.3</v>
      </c>
      <c r="C29" s="195">
        <v>52.2</v>
      </c>
      <c r="D29" s="195">
        <v>63.9</v>
      </c>
    </row>
    <row r="30" spans="1:24">
      <c r="A30" s="198">
        <v>2003</v>
      </c>
      <c r="B30" s="195">
        <v>76.8</v>
      </c>
      <c r="C30" s="195">
        <v>52.3</v>
      </c>
      <c r="D30" s="195">
        <v>64.7</v>
      </c>
    </row>
    <row r="31" spans="1:24">
      <c r="A31" s="198" t="s">
        <v>216</v>
      </c>
      <c r="B31" s="195">
        <v>76.099999999999994</v>
      </c>
      <c r="C31" s="195">
        <v>52.4</v>
      </c>
      <c r="D31" s="195">
        <v>64.400000000000006</v>
      </c>
    </row>
    <row r="32" spans="1:24">
      <c r="A32" s="198">
        <v>2005</v>
      </c>
      <c r="B32" s="195">
        <v>75.900000000000006</v>
      </c>
      <c r="C32" s="195">
        <v>53.1</v>
      </c>
      <c r="D32" s="195">
        <v>64.599999999999994</v>
      </c>
    </row>
    <row r="33" spans="1:4">
      <c r="A33" s="198">
        <v>2006</v>
      </c>
      <c r="B33" s="195">
        <v>76.8</v>
      </c>
      <c r="C33" s="195">
        <v>53.5</v>
      </c>
      <c r="D33" s="195">
        <v>65.3</v>
      </c>
    </row>
    <row r="34" spans="1:4">
      <c r="A34" s="198">
        <v>2007</v>
      </c>
      <c r="B34" s="195">
        <v>77.099999999999994</v>
      </c>
      <c r="C34" s="195">
        <v>54</v>
      </c>
      <c r="D34" s="195">
        <v>65.7</v>
      </c>
    </row>
    <row r="35" spans="1:4">
      <c r="A35" s="198">
        <v>2008</v>
      </c>
      <c r="B35" s="195">
        <v>77</v>
      </c>
      <c r="C35" s="195">
        <v>55.7</v>
      </c>
      <c r="D35" s="195">
        <v>66.400000000000006</v>
      </c>
    </row>
    <row r="36" spans="1:4">
      <c r="A36" s="198">
        <v>2009</v>
      </c>
      <c r="B36" s="195">
        <v>75</v>
      </c>
      <c r="C36" s="195">
        <v>53.9</v>
      </c>
      <c r="D36" s="195">
        <v>64.599999999999994</v>
      </c>
    </row>
    <row r="37" spans="1:4">
      <c r="A37" s="198">
        <v>2010</v>
      </c>
      <c r="B37" s="195">
        <v>75.099999999999994</v>
      </c>
      <c r="C37" s="195">
        <v>53.5</v>
      </c>
      <c r="D37" s="195">
        <v>64.400000000000006</v>
      </c>
    </row>
    <row r="38" spans="1:4">
      <c r="A38" s="197" t="s">
        <v>215</v>
      </c>
      <c r="B38" s="195">
        <v>74.8</v>
      </c>
      <c r="C38" s="195">
        <v>54.9</v>
      </c>
      <c r="D38" s="195">
        <v>64.900000000000006</v>
      </c>
    </row>
    <row r="39" spans="1:4">
      <c r="A39" s="196" t="s">
        <v>214</v>
      </c>
      <c r="B39" s="195">
        <v>74.8</v>
      </c>
      <c r="C39" s="195">
        <v>55</v>
      </c>
      <c r="D39" s="195">
        <v>64.900000000000006</v>
      </c>
    </row>
    <row r="40" spans="1:4">
      <c r="A40" s="196" t="s">
        <v>213</v>
      </c>
      <c r="B40" s="195">
        <v>72.7</v>
      </c>
      <c r="C40" s="195">
        <v>53.3</v>
      </c>
      <c r="D40" s="195">
        <v>63.1</v>
      </c>
    </row>
    <row r="41" spans="1:4">
      <c r="A41" s="196" t="s">
        <v>212</v>
      </c>
      <c r="B41" s="195">
        <v>72.900000000000006</v>
      </c>
      <c r="C41" s="195">
        <v>54.5</v>
      </c>
      <c r="D41" s="195">
        <v>63.7</v>
      </c>
    </row>
    <row r="42" spans="1:4">
      <c r="A42" s="196" t="s">
        <v>211</v>
      </c>
      <c r="B42" s="195">
        <v>73.2</v>
      </c>
      <c r="C42" s="195">
        <v>54</v>
      </c>
      <c r="D42" s="195">
        <v>63.6</v>
      </c>
    </row>
    <row r="43" spans="1:4">
      <c r="A43" s="196" t="s">
        <v>210</v>
      </c>
      <c r="B43" s="195">
        <v>74.265751039408698</v>
      </c>
      <c r="C43" s="195">
        <v>55.153340886820189</v>
      </c>
      <c r="D43" s="195">
        <v>64.735107132949707</v>
      </c>
    </row>
    <row r="44" spans="1:4">
      <c r="A44" s="196" t="s">
        <v>209</v>
      </c>
      <c r="B44" s="195">
        <v>74.878786720680779</v>
      </c>
      <c r="C44" s="195">
        <v>57.144806633834065</v>
      </c>
      <c r="D44" s="195">
        <v>66.037638219155639</v>
      </c>
    </row>
    <row r="45" spans="1:4">
      <c r="A45" s="196" t="s">
        <v>208</v>
      </c>
      <c r="B45" s="195">
        <v>74.837169000000003</v>
      </c>
      <c r="C45" s="195">
        <v>58.247720000000001</v>
      </c>
      <c r="D45" s="195">
        <v>66.570779000000002</v>
      </c>
    </row>
    <row r="46" spans="1:4">
      <c r="A46" s="196" t="s">
        <v>207</v>
      </c>
      <c r="B46" s="195">
        <v>76.005578</v>
      </c>
      <c r="C46" s="195">
        <v>59.009135000000001</v>
      </c>
      <c r="D46" s="195">
        <v>67.547124999999994</v>
      </c>
    </row>
    <row r="47" spans="1:4">
      <c r="A47" s="196" t="s">
        <v>206</v>
      </c>
      <c r="B47" s="195">
        <v>74.488826000000003</v>
      </c>
      <c r="C47" s="195">
        <v>55.824776999999997</v>
      </c>
      <c r="D47" s="195">
        <v>65.203344000000001</v>
      </c>
    </row>
    <row r="48" spans="1:4">
      <c r="A48" s="196" t="s">
        <v>205</v>
      </c>
      <c r="B48" s="195">
        <v>73.53904</v>
      </c>
      <c r="C48" s="195">
        <v>57.744959000000001</v>
      </c>
      <c r="D48" s="195">
        <v>65.691737000000003</v>
      </c>
    </row>
    <row r="49" spans="1:4">
      <c r="A49" s="196" t="s">
        <v>204</v>
      </c>
      <c r="B49" s="195">
        <v>75.703864999999993</v>
      </c>
      <c r="C49" s="195">
        <v>59.782462000000002</v>
      </c>
      <c r="D49" s="195">
        <v>67.812882999999999</v>
      </c>
    </row>
    <row r="50" spans="1:4">
      <c r="A50" s="196" t="s">
        <v>203</v>
      </c>
      <c r="B50" s="195">
        <v>77.973335000000006</v>
      </c>
      <c r="C50" s="195">
        <v>62.790087</v>
      </c>
      <c r="D50" s="195">
        <v>70.449535999999995</v>
      </c>
    </row>
    <row r="51" spans="1:4">
      <c r="A51" s="196" t="s">
        <v>202</v>
      </c>
      <c r="B51" s="195">
        <v>77.953614999999999</v>
      </c>
      <c r="C51" s="195">
        <v>62.303806999999999</v>
      </c>
      <c r="D51" s="195">
        <v>70.203038000000006</v>
      </c>
    </row>
    <row r="52" spans="1:4">
      <c r="A52" s="196" t="s">
        <v>201</v>
      </c>
      <c r="B52" s="195">
        <v>77.573549999999997</v>
      </c>
      <c r="C52" s="195">
        <v>60.740912999999999</v>
      </c>
      <c r="D52" s="195">
        <v>69.256141</v>
      </c>
    </row>
  </sheetData>
  <mergeCells count="1">
    <mergeCell ref="H22:X22"/>
  </mergeCells>
  <pageMargins left="0.7" right="0.7" top="0.75" bottom="0.75" header="0.3" footer="0.3"/>
  <pageSetup paperSize="9" scale="59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3F34324AFC374A90081A7E8DDF7E57" ma:contentTypeVersion="10" ma:contentTypeDescription="Create a new document." ma:contentTypeScope="" ma:versionID="df6e78fad83ff825c2f66ea3c0447208">
  <xsd:schema xmlns:xsd="http://www.w3.org/2001/XMLSchema" xmlns:xs="http://www.w3.org/2001/XMLSchema" xmlns:p="http://schemas.microsoft.com/office/2006/metadata/properties" xmlns:ns2="3a1ff754-36f3-4d66-bfea-29f5a64ff94e" xmlns:ns3="633c7600-75e8-4485-bf3a-2b882dd4d974" targetNamespace="http://schemas.microsoft.com/office/2006/metadata/properties" ma:root="true" ma:fieldsID="d441d4726dc02837483b377be03e42aa" ns2:_="" ns3:_="">
    <xsd:import namespace="3a1ff754-36f3-4d66-bfea-29f5a64ff94e"/>
    <xsd:import namespace="633c7600-75e8-4485-bf3a-2b882dd4d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ff754-36f3-4d66-bfea-29f5a64ff9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187dd90-94de-4f52-8f02-9967864c59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3c7600-75e8-4485-bf3a-2b882dd4d97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37ebf3-661c-4a82-95e5-54f6a0768f8f}" ma:internalName="TaxCatchAll" ma:showField="CatchAllData" ma:web="633c7600-75e8-4485-bf3a-2b882dd4d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3c7600-75e8-4485-bf3a-2b882dd4d974" xsi:nil="true"/>
    <lcf76f155ced4ddcb4097134ff3c332f xmlns="3a1ff754-36f3-4d66-bfea-29f5a64ff9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E495E07-9DBF-4F52-93A4-C0A0E30823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A3A177-72A4-41A4-B50B-8CF10F2989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1ff754-36f3-4d66-bfea-29f5a64ff94e"/>
    <ds:schemaRef ds:uri="633c7600-75e8-4485-bf3a-2b882dd4d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D5B3BAE-2A6A-425D-ABDC-55C75D7DC325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dcmitype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633c7600-75e8-4485-bf3a-2b882dd4d974"/>
    <ds:schemaRef ds:uri="3a1ff754-36f3-4d66-bfea-29f5a64ff94e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22</vt:i4>
      </vt:variant>
      <vt:variant>
        <vt:lpstr>Intervalli denominati</vt:lpstr>
      </vt:variant>
      <vt:variant>
        <vt:i4>1</vt:i4>
      </vt:variant>
    </vt:vector>
  </HeadingPairs>
  <TitlesOfParts>
    <vt:vector size="23" baseType="lpstr">
      <vt:lpstr>INDICE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App_1</vt:lpstr>
      <vt:lpstr>App_2</vt:lpstr>
      <vt:lpstr>App_3</vt:lpstr>
      <vt:lpstr>App_4</vt:lpstr>
      <vt:lpstr>App_5</vt:lpstr>
      <vt:lpstr>App_6</vt:lpstr>
      <vt:lpstr>App_7</vt:lpstr>
      <vt:lpstr>'14'!_Hlk239519577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</dc:creator>
  <cp:keywords/>
  <dc:description/>
  <cp:lastModifiedBy>UTENTE</cp:lastModifiedBy>
  <cp:revision/>
  <dcterms:created xsi:type="dcterms:W3CDTF">2026-02-09T13:39:46Z</dcterms:created>
  <dcterms:modified xsi:type="dcterms:W3CDTF">2026-10-05T13:46:15Z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0x010100B73F34324AFC374A90081A7E8DDF7E57</vt:lpwstr>
  </property>
  <property fmtid="{D5CDD505-2E9C-101B-9397-08002B2CF9AE}" pid="3" name="MediaServiceImageTags">
    <vt:lpwstr/>
  </property>
</Properties>
</file>