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75" l="1"/>
  <c r="C17" i="75"/>
  <c r="D17" i="75"/>
  <c r="B18" i="75"/>
  <c r="C18" i="75"/>
  <c r="D18" i="75"/>
  <c r="B19" i="75"/>
  <c r="C19" i="75"/>
  <c r="D19" i="75"/>
  <c r="B20" i="75"/>
  <c r="C20" i="75"/>
  <c r="D20" i="75"/>
  <c r="B21" i="75"/>
  <c r="C21" i="75"/>
  <c r="D21" i="75"/>
  <c r="B22" i="75"/>
  <c r="C22" i="75"/>
  <c r="D22" i="75"/>
  <c r="D16" i="75"/>
  <c r="C16" i="75"/>
  <c r="B16" i="75"/>
  <c r="F16" i="75" l="1"/>
  <c r="G16" i="75"/>
  <c r="H16" i="75" s="1"/>
  <c r="I16" i="75"/>
  <c r="F17" i="75"/>
  <c r="G17" i="75"/>
  <c r="I17" i="75"/>
  <c r="F18" i="75"/>
  <c r="G18" i="75"/>
  <c r="I18" i="75"/>
  <c r="F19" i="75"/>
  <c r="G19" i="75"/>
  <c r="I19" i="75"/>
  <c r="F20" i="75"/>
  <c r="G20" i="75"/>
  <c r="I20" i="75"/>
  <c r="F21" i="75"/>
  <c r="G21" i="75"/>
  <c r="I21" i="75"/>
  <c r="F22" i="75"/>
  <c r="G22" i="75"/>
  <c r="I22" i="75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H20" i="75" l="1"/>
  <c r="H17" i="75"/>
  <c r="H22" i="75"/>
  <c r="H18" i="75"/>
  <c r="H19" i="75"/>
  <c r="H21" i="75"/>
  <c r="K5" i="61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<sst xmlns="http://schemas.openxmlformats.org/spreadsheetml/2006/main" count="425" uniqueCount="244">
  <si>
    <t>La Lombardia</t>
  </si>
  <si>
    <t>App_1</t>
  </si>
  <si>
    <t>App_2</t>
  </si>
  <si>
    <t>App_3</t>
  </si>
  <si>
    <t>App_4</t>
  </si>
  <si>
    <t>App_5</t>
  </si>
  <si>
    <t>POPOLAZIONE RESIDENTE IN ETÀ DI 6 ANNI E OLTRE PER GRADO DI ISTRUZIONE. LOMBARDIA. Censimenti dal 1951 a 2011, 2021, 2024</t>
  </si>
  <si>
    <t>App_6</t>
  </si>
  <si>
    <t>AZIENDE E RELATIVE SUPERFICI PER UBICAZIONE DEL CENTRO AZIENDALE IN LOMBARDIA (Universo Italia). Censimenti Agricoltura 1961-2020</t>
  </si>
  <si>
    <t>Lombardia</t>
  </si>
  <si>
    <t>Italia</t>
  </si>
  <si>
    <t>Fonte: Istat, Censimenti della popolazione</t>
  </si>
  <si>
    <t>LOMBARDIA</t>
  </si>
  <si>
    <t>Media 2020-2024</t>
  </si>
  <si>
    <t>Anno</t>
  </si>
  <si>
    <t>T. naturale</t>
  </si>
  <si>
    <t>T. mig int</t>
  </si>
  <si>
    <t>T. mig est</t>
  </si>
  <si>
    <t>T. totale</t>
  </si>
  <si>
    <t>Lomb.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</si>
  <si>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</si>
  <si>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</si>
  <si>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</si>
  <si>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</si>
  <si>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</si>
  <si>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</si>
  <si>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</si>
  <si>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</si>
  <si>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</si>
  <si>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</si>
  <si>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</si>
  <si>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</si>
  <si>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</si>
  <si>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</si>
  <si>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</si>
  <si>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</si>
  <si>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</si>
  <si>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</si>
  <si>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</si>
  <si>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</si>
  <si>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</si>
  <si>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</si>
  <si>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</si>
  <si>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</si>
  <si>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</si>
  <si>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</si>
  <si>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</si>
  <si>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</si>
  <si>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</si>
  <si>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</si>
  <si>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</si>
  <si>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</si>
  <si>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</si>
  <si>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</si>
  <si>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</si>
  <si>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</si>
  <si>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</si>
  <si>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</si>
  <si>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</si>
  <si>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</si>
  <si>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</si>
  <si>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</si>
  <si>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</si>
  <si>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</si>
  <si>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</si>
  <si>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</si>
  <si>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</si>
  <si>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</si>
  <si>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</si>
  <si>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</si>
  <si>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</si>
  <si>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</si>
  <si>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</si>
  <si>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</si>
  <si>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</si>
  <si>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</si>
  <si>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</si>
  <si>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</si>
  <si>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</si>
  <si>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</si>
  <si>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</si>
  <si>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</si>
  <si>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Agric-Lom</t>
  </si>
  <si>
    <t>Agric-ITA</t>
  </si>
  <si>
    <t>Ind-Lom</t>
  </si>
  <si>
    <t>Ind-ITA</t>
  </si>
  <si>
    <t>Anni</t>
  </si>
  <si>
    <t>Servizi-Lombardia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</si>
  <si>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</si>
  <si>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</si>
  <si>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</si>
  <si>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</si>
  <si>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</si>
  <si>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</si>
  <si>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</si>
  <si>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</si>
  <si>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Alta
tecnologia</t>
  </si>
  <si>
    <t>Bassa 
tecnologia</t>
  </si>
  <si>
    <t>Altra industria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</si>
  <si>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</si>
  <si>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</si>
  <si>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</si>
  <si>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</si>
  <si>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</si>
  <si>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</si>
  <si>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</si>
  <si>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</si>
  <si>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</si>
  <si>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</si>
  <si>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</si>
  <si>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</si>
  <si>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</si>
  <si>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Milano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</si>
  <si>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</si>
  <si>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</si>
  <si>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</si>
  <si>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</si>
  <si>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</si>
  <si>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</si>
  <si>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</si>
  <si>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</si>
  <si>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</si>
  <si>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</si>
  <si>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</si>
  <si>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</si>
  <si>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</si>
  <si>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</si>
  <si>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</si>
  <si>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</si>
  <si>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</si>
  <si>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</si>
  <si>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</si>
  <si>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</si>
  <si>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</si>
  <si>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</si>
  <si>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</si>
  <si>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</si>
  <si>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</si>
  <si>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</si>
  <si>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</si>
  <si>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</si>
  <si>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</si>
  <si>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</si>
  <si>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</si>
  <si>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</si>
  <si>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</si>
  <si>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</si>
  <si>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</si>
  <si>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</si>
  <si>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</si>
  <si>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</si>
  <si>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</si>
  <si>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</si>
  <si>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</si>
  <si>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</si>
  <si>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</si>
  <si>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</si>
  <si>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</si>
  <si>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</si>
  <si>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</si>
  <si>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</si>
  <si>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</si>
  <si>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</si>
  <si>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</si>
  <si>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Appendice 5. POPOLAZIONE RESIDENTE IN ETÀ DI 6 ANNI E OLTRE PER GRADO DI ISTRUZIONE. LOMBARDIA. Censimenti dal 1951 a 2011, 2021, 2024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</si>
  <si>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</si>
  <si>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</si>
  <si>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</si>
  <si>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</si>
  <si>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</si>
  <si>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</si>
  <si>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</si>
  <si>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</si>
  <si>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</si>
  <si>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</si>
  <si>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</si>
  <si>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</si>
  <si>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</si>
  <si>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</si>
  <si>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</si>
  <si>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</si>
  <si>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</si>
  <si>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Lombardia (1861=100, sc. destra)</t>
  </si>
  <si>
    <t>Italia (1861=100, sc. destra)</t>
  </si>
  <si>
    <t>Appendice 6. AZIENDE E RELATIVE SUPERFICI PER UBICAZIONE DEL CENTRO AZIENDALE IN LOMBARDIA (Universo Italia). Censimenti Agricoltura 1961-2020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</si>
  <si>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</si>
  <si>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</si>
  <si>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</si>
  <si>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Fonte: Ministero Agricoltura Industria e Commercio (fino al 1921); Istat (dal 1931), Censimento della popolazione</t>
  </si>
  <si>
    <t>Intensivi in 
conoscenza</t>
  </si>
  <si>
    <t>Lombardia (milioni)</t>
  </si>
  <si>
    <t>(a) Rapporto tra le persone di 65 anni e oltre e quelle tra 0 e 14 anni</t>
  </si>
  <si>
    <t xml:space="preserve">a) Serie 1980-1994 (SEC1995) raccordate al valore 1995 stimato sulla base del SEC2010. </t>
  </si>
  <si>
    <t>(a)  Popolazione 2024 di 9 anni e oltre</t>
  </si>
  <si>
    <t xml:space="preserve">(a) 2024 popolazione di 9 anni e più  </t>
  </si>
  <si>
    <t>a) 1951: popolazione di 10 anni ed oltre in condizione professionale; 2024: occupati e popolazione in età 15-64 anni, occupati per settore di attività stimati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</si>
  <si>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</si>
  <si>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</si>
  <si>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</si>
  <si>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</si>
  <si>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</si>
  <si>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</si>
  <si>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</si>
  <si>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</si>
  <si>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</si>
  <si>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</si>
  <si>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</si>
  <si>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</si>
  <si>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</si>
  <si>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</si>
  <si>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</si>
  <si>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</si>
  <si>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</si>
  <si>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</si>
  <si>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</si>
  <si>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Tasso di occupazione 15-64 anni</t>
  </si>
  <si>
    <t>App_7</t>
  </si>
  <si>
    <t>FIGURA 1. POPOLAZIONE RESIDENTE IN LOMBARDIA E IN ITALIA. Anni 1861-2024. Valori in milioni e indici base 1861=100 (a)</t>
  </si>
  <si>
    <t>FIGURA 2. TASSO DI CRESCITA NATURALE, MIGRATORIO E TOTALE DELLA POPOLAZIONE IN LOMBARDIA (SINISTRA) E CONFRONTO CON L’ITALIA (DESTRA). Anni 1926-2024 e media 2020-2024. Valori per 1.000 (a)</t>
  </si>
  <si>
    <t>FIGURA 3. INDICE DI VECCHIAIA IN LOMBARDIA E IN ITALIA. Anni 1881-2024. Valori percentuali (a)</t>
  </si>
  <si>
    <t>FIGURA 4. SPERANZA DI VITA ALLA NASCITA PER REGIONE. Anni 1974 e 2025 (a). Valori in anni</t>
  </si>
  <si>
    <t>FIGURA 5. ANDAMENTO DEL PIL (SINISTRA) IN LOMBARDIA E IN ITALIA, E LIVELLI RELATIVI DEL PIL PRO CAPITE NELLE REGIONI (DESTRA). Anni 1980-2024. Numeri indice 1980=100 e Italia=100, su dati in volume (a)</t>
  </si>
  <si>
    <t>FIGURA 6. POPOLAZIONE CON ALMENO 6 ANNI PER LIVELLO DI ISTRUZIONE IN LOMBARDIA E IN ITALIA. Anni 1951 e 2024. Valori percentuali (a)</t>
  </si>
  <si>
    <t>FIGURA 8. POPOLAZIONE ATTIVA IN CONDIZIONE PROFESSIONALE PER SETTORE DI ATTIVITÀ IN LOMBARDIA E IN ITALIA. Anni 1861-2024. Valori percentuali (a)</t>
  </si>
  <si>
    <t xml:space="preserve">FIGURA 9. AZIENDE AGRICOLE (SINISTRA) E UNITÀ LOCALI DELLE IMPRESE DI INDUSTRIA E SERVIZI (DESTRA) IN LOMBARDIA E ITALIA. Anni 1961-2020 e 1951-2023. Valori per 1.000 abitanti (a) </t>
  </si>
  <si>
    <t>FIGURA 10. ADDETTI EXTRA-AGRICOLI PER MACRO-SETTORE IN LOMBARDIA E IN ITALIA. Anno 2023. Composizione percentuale</t>
  </si>
  <si>
    <t>FIGURA 11. COMUNI DELLA LOMBARDIA (SINISTRA) E QUOTE DI COMUNI E POPOLAZIONE (DESTRA) PER QUINTI DELL’INDICE DI FRAGILITÀ.  Anno 2022. Quinti e valori percentuali</t>
  </si>
  <si>
    <t>FIGURA 12. POPOLAZIONE TOTALE (SINISTRA) E ULTRA 65ENNE (DESTRA) A MILANO E NEGLI ALTRI COMUNI DELLA LOMBARDIA. Anni 1861 – 2024. Numeri indice 1861=100 e valori per 100 abitanti</t>
  </si>
  <si>
    <t>FIGURA 13. DIPLOMATI E LAUREATI A MILANO E NEGLI ALTRI COMUNI DELLA LOMBARDIA. Anni 1951, 1991, 2024 Valori per 100 residenti di 6 anni e più (a)</t>
  </si>
  <si>
    <t>FIGURA 14. OCCUPATI SULLA POPOLAZIONE IN ETÀ LAVORATIVA, PER GENERE (SINISTRA) E PER SETTORE DI ATTIVITÀ (DESTRA) A MILANO E NEGLI ALTRI COMUNI DELLA LOMBARDIA. Anni 1951 e 2024. Valori percentuali (a)</t>
  </si>
  <si>
    <t>FIGURA 7. TASSO DI OCCUPAZIONE (15-64 ANNI) PER GENERE IN LOMBARDIA E IN ITALIA. Anni 1977 e 2025. Valori percentuali</t>
  </si>
  <si>
    <t xml:space="preserve">POPOLAZIONE PER GRANDI CLASSI DI ETÀ. LOMBARDIA. Anni 1881-2024. Valori assoluti </t>
  </si>
  <si>
    <t>PIRAMIDI PER ETÀ E PER GENERE. LOMBARDIA. Anni 1881, 1951 E 2024. Valori percentuali</t>
  </si>
  <si>
    <t xml:space="preserve">SPERANZA DI VITA ALLA NASCITA. LOMBARDIA. Anni 1974-2025. Valori assoluti </t>
  </si>
  <si>
    <t xml:space="preserve">NUMERO MEDIO DI FIGLI PER DONNA (TFT) E ETÀ MEDIA AL PARTO. LOMBARDIA. Anni 1952-2025. Valori assoluti </t>
  </si>
  <si>
    <t>TASSO DI OCCUPAZIONE 15-64 ANNI. LOMBARDIA. Anni 1977-2025. Percentuali</t>
  </si>
  <si>
    <t>Appendice 7. TASSO DI OCCUPAZIONE 15-64 ANNI. LOMBARDIA. Anni 1977-2025. Percentuali</t>
  </si>
  <si>
    <t xml:space="preserve">Appendice 4. NUMERO MEDIO DI FIGLI PER DONNA (TFT) E ETÀ MEDIA AL PARTO. LOMBARDIA. Anni 1952-2025. Valori assoluti </t>
  </si>
  <si>
    <t xml:space="preserve">Appendice 3. SPERANZA DI VITA ALLA NASCITA. LOMBARDIA. Anni 1974-2025. Valori assoluti </t>
  </si>
  <si>
    <t>Appendice 2. PIRAMIDI PER ETÀ E PER GENERE. LOMBARDIA. Anni 1881, 1951 E 2024. Valori percentuali</t>
  </si>
  <si>
    <t xml:space="preserve">Appendice 1. POPOLAZIONE PER GRANDI CLASSI DI ETÀ. LOMBARDIA. Anni 1881-2024. Valori assoluti </t>
  </si>
  <si>
    <t>(a) Dal 1861 al 1991 i dati sono riportati ai confini del 1991. Dal 2001 i confini sono quelli dell’epoca</t>
  </si>
  <si>
    <t>(a)  Dati ai confini dell'epoca.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</si>
  <si>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FIGURA 9. AZIENDE AGRICOLE (SINISTRA) E UNITÀ LOCALI DELLE IMPRESE DI INDUSTRIA E SERVIZI (DESTRA) IN LOMBARDIA E ITALIA. Anni 1961-2020 e 1951-2023. Valori per 1.000 abitanti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</si>
</sst>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0" fontId="47" fillId="0" borderId="20" xfId="0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172" fontId="60" fillId="0" borderId="0" xfId="102" applyNumberFormat="1" applyFont="1" applyFill="1" applyBorder="1"/>
    <xf numFmtId="172" fontId="47" fillId="0" borderId="0" xfId="101" applyNumberFormat="1" applyFont="1"/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2" fontId="60" fillId="0" borderId="20" xfId="102" applyNumberFormat="1" applyFont="1" applyFill="1" applyBorder="1" applyAlignment="1">
      <alignment horizontal="right" vertical="center"/>
    </xf>
    <xf numFmtId="170" fontId="47" fillId="0" borderId="20" xfId="101" applyNumberFormat="1" applyFont="1" applyBorder="1" applyAlignment="1">
      <alignment horizontal="right" vertical="center"/>
    </xf>
    <xf numFmtId="172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2" fontId="25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0" fontId="62" fillId="0" borderId="0" xfId="0" applyFont="1" applyAlignment="1">
      <alignment horizontal="left" vertical="center"/>
    </xf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67" fillId="0" borderId="0" xfId="0" applyFont="1" applyAlignment="1">
      <alignment vertical="center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1" fontId="60" fillId="0" borderId="20" xfId="100" applyNumberFormat="1" applyFont="1" applyFill="1" applyBorder="1"/>
    <xf numFmtId="171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0" fontId="69" fillId="0" borderId="0" xfId="0" applyFont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47" fillId="0" borderId="20" xfId="0" applyFont="1" applyBorder="1"/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4" fillId="0" borderId="20" xfId="104" applyFont="1" applyBorder="1" applyAlignment="1">
      <alignment horizontal="right"/>
    </xf>
    <xf numFmtId="0" fontId="60" fillId="0" borderId="20" xfId="0" quotePrefix="1" applyFont="1" applyBorder="1"/>
    <xf numFmtId="0" fontId="70" fillId="0" borderId="0" xfId="0" applyFont="1"/>
    <xf numFmtId="4" fontId="60" fillId="0" borderId="20" xfId="0" applyNumberFormat="1" applyFont="1" applyBorder="1"/>
    <xf numFmtId="0" fontId="68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72" fillId="0" borderId="20" xfId="104" applyFont="1" applyBorder="1"/>
    <xf numFmtId="0" fontId="68" fillId="0" borderId="0" xfId="0" applyFont="1" applyAlignment="1">
      <alignment vertical="center"/>
    </xf>
    <xf numFmtId="0" fontId="72" fillId="0" borderId="0" xfId="104" applyFont="1"/>
    <xf numFmtId="3" fontId="63" fillId="0" borderId="0" xfId="0" applyNumberFormat="1" applyFont="1"/>
    <xf numFmtId="0" fontId="62" fillId="0" borderId="0" xfId="0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1" fontId="64" fillId="0" borderId="0" xfId="1" applyNumberFormat="1" applyFont="1" applyAlignment="1">
      <alignment horizontal="right" vertical="center" wrapText="1"/>
    </xf>
    <xf numFmtId="0" fontId="44" fillId="0" borderId="0" xfId="101"/>
    <xf numFmtId="0" fontId="47" fillId="0" borderId="0" xfId="101" applyFont="1" applyAlignment="1">
      <alignment horizontal="right" vertical="center"/>
    </xf>
    <xf numFmtId="0" fontId="47" fillId="0" borderId="0" xfId="101" applyFont="1" applyAlignment="1">
      <alignment horizontal="center" vertical="center" wrapText="1"/>
    </xf>
    <xf numFmtId="172" fontId="60" fillId="0" borderId="0" xfId="102" applyNumberFormat="1" applyFont="1" applyFill="1" applyBorder="1" applyAlignment="1">
      <alignment vertical="center"/>
    </xf>
    <xf numFmtId="172" fontId="47" fillId="0" borderId="0" xfId="101" applyNumberFormat="1" applyFont="1" applyAlignment="1">
      <alignment vertical="center"/>
    </xf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0" fontId="71" fillId="0" borderId="20" xfId="0" applyFont="1" applyBorder="1" applyAlignment="1">
      <alignment vertical="center" wrapText="1"/>
    </xf>
    <xf numFmtId="167" fontId="62" fillId="0" borderId="20" xfId="0" applyNumberFormat="1" applyFont="1" applyBorder="1"/>
    <xf numFmtId="0" fontId="73" fillId="0" borderId="0" xfId="0" applyFont="1"/>
    <xf numFmtId="0" fontId="39" fillId="0" borderId="0" xfId="0" applyFont="1"/>
    <xf numFmtId="0" fontId="74" fillId="0" borderId="0" xfId="0" applyFont="1"/>
    <xf numFmtId="166" fontId="62" fillId="0" borderId="0" xfId="0" applyNumberFormat="1" applyFont="1"/>
    <xf numFmtId="0" fontId="75" fillId="0" borderId="0" xfId="0" applyFont="1"/>
    <xf numFmtId="0" fontId="76" fillId="0" borderId="0" xfId="0" applyFont="1" applyAlignment="1">
      <alignment horizontal="left"/>
    </xf>
    <xf numFmtId="166" fontId="47" fillId="0" borderId="20" xfId="0" applyNumberFormat="1" applyFont="1" applyBorder="1"/>
    <xf numFmtId="0" fontId="47" fillId="0" borderId="20" xfId="103" applyFont="1" applyBorder="1" applyAlignment="1">
      <alignment horizontal="right"/>
    </xf>
    <xf numFmtId="2" fontId="47" fillId="0" borderId="20" xfId="1" applyNumberFormat="1" applyFont="1" applyBorder="1" applyAlignment="1">
      <alignment horizontal="right"/>
    </xf>
    <xf numFmtId="0" fontId="73" fillId="0" borderId="0" xfId="0" applyFont="1" applyAlignment="1">
      <alignment horizontal="right"/>
    </xf>
    <xf numFmtId="0" fontId="77" fillId="0" borderId="0" xfId="0" applyFont="1" applyAlignment="1">
      <alignment horizontal="right"/>
    </xf>
    <xf numFmtId="0" fontId="78" fillId="0" borderId="0" xfId="0" applyFont="1"/>
    <xf numFmtId="4" fontId="75" fillId="0" borderId="20" xfId="0" applyNumberFormat="1" applyFont="1" applyBorder="1"/>
    <xf numFmtId="0" fontId="46" fillId="0" borderId="0" xfId="0" applyFont="1"/>
    <xf numFmtId="0" fontId="27" fillId="0" borderId="0" xfId="0" applyFont="1"/>
    <xf numFmtId="0" fontId="24" fillId="0" borderId="0" xfId="0" applyFont="1"/>
    <xf numFmtId="0" fontId="62" fillId="0" borderId="20" xfId="0" applyFont="1" applyBorder="1" applyAlignment="1">
      <alignment horizontal="right"/>
    </xf>
    <xf numFmtId="166" fontId="45" fillId="0" borderId="0" xfId="0" applyNumberFormat="1" applyFont="1" applyAlignment="1">
      <alignment horizontal="right"/>
    </xf>
    <xf numFmtId="0" fontId="79" fillId="0" borderId="0" xfId="0" applyFont="1"/>
    <xf numFmtId="3" fontId="60" fillId="0" borderId="20" xfId="0" applyNumberFormat="1" applyFont="1" applyBorder="1"/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3" fontId="60" fillId="0" borderId="20" xfId="0" applyNumberFormat="1" applyFont="1" applyBorder="1" applyAlignment="1">
      <alignment horizontal="right" vertical="center" wrapText="1"/>
    </xf>
    <xf numFmtId="0" fontId="80" fillId="0" borderId="0" xfId="0" applyFont="1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0" fillId="0" borderId="25" xfId="0" applyFont="1" applyBorder="1" applyAlignment="1">
      <alignment horizontal="left"/>
    </xf>
    <xf numFmtId="0" fontId="81" fillId="0" borderId="0" xfId="0" applyFont="1"/>
    <xf numFmtId="43" fontId="59" fillId="0" borderId="0" xfId="100" applyFont="1"/>
    <xf numFmtId="0" fontId="59" fillId="0" borderId="0" xfId="0" applyFont="1" applyAlignment="1">
      <alignment horizontal="right" vertical="center" wrapText="1"/>
    </xf>
    <xf numFmtId="0" fontId="59" fillId="0" borderId="0" xfId="0" applyFont="1" applyAlignment="1">
      <alignment vertical="center" wrapText="1"/>
    </xf>
    <xf numFmtId="0" fontId="81" fillId="0" borderId="0" xfId="0" applyFont="1" applyAlignment="1">
      <alignment vertical="center"/>
    </xf>
    <xf numFmtId="0" fontId="82" fillId="0" borderId="0" xfId="0" applyFont="1"/>
    <xf numFmtId="0" fontId="66" fillId="0" borderId="20" xfId="0" applyFont="1" applyBorder="1"/>
    <xf numFmtId="0" fontId="67" fillId="0" borderId="20" xfId="0" applyFont="1" applyBorder="1"/>
    <xf numFmtId="0" fontId="83" fillId="0" borderId="20" xfId="0" applyFont="1" applyBorder="1" applyAlignment="1">
      <alignment horizontal="left" vertical="center"/>
    </xf>
    <xf numFmtId="0" fontId="47" fillId="0" borderId="20" xfId="0" applyFont="1" applyBorder="1" applyAlignment="1">
      <alignment horizontal="center"/>
    </xf>
    <xf numFmtId="0" fontId="47" fillId="0" borderId="20" xfId="0" applyFont="1" applyBorder="1" applyAlignment="1">
      <alignment horizontal="right"/>
    </xf>
    <xf numFmtId="166" fontId="60" fillId="0" borderId="20" xfId="0" applyNumberFormat="1" applyFont="1" applyBorder="1" applyAlignment="1">
      <alignment horizontal="center"/>
    </xf>
    <xf numFmtId="166" fontId="47" fillId="0" borderId="20" xfId="0" applyNumberFormat="1" applyFont="1" applyBorder="1" applyAlignment="1">
      <alignment horizontal="center"/>
    </xf>
    <xf numFmtId="0" fontId="60" fillId="0" borderId="20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173" fontId="60" fillId="0" borderId="0" xfId="100" applyNumberFormat="1" applyFont="1" applyBorder="1" applyAlignment="1">
      <alignment vertical="center"/>
    </xf>
    <xf numFmtId="173" fontId="60" fillId="0" borderId="0" xfId="100" applyNumberFormat="1" applyFont="1" applyAlignment="1">
      <alignment vertical="center"/>
    </xf>
    <xf numFmtId="0" fontId="47" fillId="0" borderId="26" xfId="0" applyFont="1" applyBorder="1" applyAlignment="1">
      <alignment horizontal="center" vertical="center"/>
    </xf>
    <xf numFmtId="173" fontId="60" fillId="0" borderId="26" xfId="100" applyNumberFormat="1" applyFont="1" applyBorder="1" applyAlignment="1">
      <alignment vertical="center"/>
    </xf>
    <xf numFmtId="173" fontId="60" fillId="0" borderId="0" xfId="0" applyNumberFormat="1" applyFont="1"/>
    <xf numFmtId="0" fontId="60" fillId="0" borderId="26" xfId="0" applyFont="1" applyBorder="1" applyAlignment="1">
      <alignment horizontal="center" vertical="center" wrapText="1"/>
    </xf>
    <xf numFmtId="0" fontId="84" fillId="0" borderId="0" xfId="0" applyFont="1"/>
    <xf numFmtId="0" fontId="60" fillId="0" borderId="23" xfId="0" applyFont="1" applyBorder="1" applyAlignment="1">
      <alignment horizontal="center" vertical="center" wrapText="1"/>
    </xf>
    <xf numFmtId="43" fontId="60" fillId="0" borderId="0" xfId="100" applyFont="1" applyFill="1"/>
    <xf numFmtId="43" fontId="60" fillId="0" borderId="0" xfId="100" applyFont="1"/>
    <xf numFmtId="173" fontId="60" fillId="0" borderId="0" xfId="100" applyNumberFormat="1" applyFont="1"/>
    <xf numFmtId="0" fontId="60" fillId="0" borderId="26" xfId="0" applyFont="1" applyBorder="1" applyAlignment="1">
      <alignment horizontal="center" vertical="center"/>
    </xf>
    <xf numFmtId="173" fontId="60" fillId="0" borderId="26" xfId="100" applyNumberFormat="1" applyFont="1" applyFill="1" applyBorder="1" applyAlignment="1">
      <alignment vertical="center"/>
    </xf>
    <xf numFmtId="43" fontId="60" fillId="0" borderId="26" xfId="100" applyFont="1" applyFill="1" applyBorder="1"/>
    <xf numFmtId="43" fontId="60" fillId="0" borderId="26" xfId="100" applyFont="1" applyBorder="1"/>
    <xf numFmtId="0" fontId="60" fillId="0" borderId="21" xfId="0" applyFont="1" applyBorder="1" applyAlignment="1">
      <alignment horizontal="center" vertical="center" wrapText="1"/>
    </xf>
    <xf numFmtId="170" fontId="60" fillId="0" borderId="0" xfId="100" applyNumberFormat="1" applyFont="1" applyFill="1" applyAlignment="1">
      <alignment vertical="center"/>
    </xf>
    <xf numFmtId="174" fontId="60" fillId="0" borderId="0" xfId="0" applyNumberFormat="1" applyFont="1"/>
    <xf numFmtId="170" fontId="60" fillId="0" borderId="26" xfId="100" applyNumberFormat="1" applyFont="1" applyFill="1" applyBorder="1" applyAlignment="1">
      <alignment vertical="center"/>
    </xf>
    <xf numFmtId="174" fontId="60" fillId="0" borderId="26" xfId="0" applyNumberFormat="1" applyFont="1" applyBorder="1"/>
    <xf numFmtId="0" fontId="60" fillId="0" borderId="23" xfId="0" applyFont="1" applyBorder="1" applyAlignment="1">
      <alignment horizontal="center" vertical="center"/>
    </xf>
    <xf numFmtId="0" fontId="47" fillId="0" borderId="20" xfId="56" applyFont="1" applyFill="1" applyBorder="1"/>
    <xf numFmtId="0" fontId="1" fillId="0" borderId="0" xfId="0" applyFont="1"/>
    <xf numFmtId="2" fontId="60" fillId="0" borderId="20" xfId="0" applyNumberFormat="1" applyFont="1" applyBorder="1"/>
    <xf numFmtId="166" fontId="47" fillId="0" borderId="20" xfId="100" applyNumberFormat="1" applyFont="1" applyBorder="1" applyAlignment="1">
      <alignment horizontal="right" wrapText="1"/>
    </xf>
    <xf numFmtId="166" fontId="47" fillId="0" borderId="20" xfId="0" applyNumberFormat="1" applyFont="1" applyBorder="1" applyAlignment="1">
      <alignment horizontal="right" vertical="center" wrapText="1"/>
    </xf>
    <xf numFmtId="166" fontId="47" fillId="0" borderId="20" xfId="100" applyNumberFormat="1" applyFont="1" applyBorder="1" applyAlignment="1">
      <alignment horizontal="right" vertical="center" wrapText="1"/>
    </xf>
    <xf numFmtId="3" fontId="88" fillId="0" borderId="0" xfId="0" applyNumberFormat="1" applyFont="1"/>
    <xf numFmtId="0" fontId="88" fillId="0" borderId="0" xfId="0" applyFont="1"/>
    <xf numFmtId="0" fontId="0" fillId="0" borderId="20" xfId="0" applyBorder="1"/>
    <xf numFmtId="49" fontId="3" fillId="0" borderId="20" xfId="0" applyNumberFormat="1" applyFont="1" applyBorder="1" applyAlignment="1">
      <alignment horizontal="left" vertical="center"/>
    </xf>
    <xf numFmtId="167" fontId="3" fillId="0" borderId="20" xfId="0" applyNumberFormat="1" applyFont="1" applyBorder="1" applyAlignment="1">
      <alignment horizontal="right"/>
    </xf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3" fillId="0" borderId="20" xfId="0" applyNumberFormat="1" applyFont="1" applyBorder="1" applyAlignment="1">
      <alignment wrapText="1"/>
    </xf>
    <xf numFmtId="3" fontId="60" fillId="0" borderId="26" xfId="0" applyNumberFormat="1" applyFont="1" applyBorder="1"/>
    <xf numFmtId="0" fontId="47" fillId="0" borderId="0" xfId="101" applyFont="1" applyAlignment="1">
      <alignment horizontal="center" vertical="center"/>
    </xf>
    <xf numFmtId="0" fontId="65" fillId="0" borderId="20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7" fillId="0" borderId="0" xfId="101" applyFont="1" applyAlignment="1">
      <alignment horizontal="center" vertical="center" wrapText="1"/>
    </xf>
    <xf numFmtId="0" fontId="65" fillId="0" borderId="21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88" fillId="0" borderId="0" xfId="0" applyFont="1" applyAlignment="1">
      <alignment horizontal="justify" vertical="center" wrapText="1"/>
    </xf>
    <xf numFmtId="0" fontId="89" fillId="0" borderId="0" xfId="0" applyFont="1" applyAlignment="1">
      <alignment horizontal="justify" vertical="center" wrapText="1"/>
    </xf>
    <xf numFmtId="4" fontId="24" fillId="0" borderId="0" xfId="104" applyNumberFormat="1"/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41B39D"/>
      <color rgb="FFC1002A"/>
      <color rgb="FF5B44B8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Lombardia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3.16</c:v>
                </c:pt>
                <c:pt idx="1">
                  <c:v>3.5289999999999999</c:v>
                </c:pt>
                <c:pt idx="2">
                  <c:v>3.73</c:v>
                </c:pt>
                <c:pt idx="4">
                  <c:v>4.3140000000000001</c:v>
                </c:pt>
                <c:pt idx="5">
                  <c:v>4.8890000000000002</c:v>
                </c:pt>
                <c:pt idx="6">
                  <c:v>5.1859999999999999</c:v>
                </c:pt>
                <c:pt idx="7">
                  <c:v>5.5960000000000001</c:v>
                </c:pt>
                <c:pt idx="8">
                  <c:v>5.8360000000000003</c:v>
                </c:pt>
                <c:pt idx="10">
                  <c:v>6.5659999999999998</c:v>
                </c:pt>
                <c:pt idx="11">
                  <c:v>7.4059999999999997</c:v>
                </c:pt>
                <c:pt idx="12">
                  <c:v>8.5429999999999993</c:v>
                </c:pt>
                <c:pt idx="13">
                  <c:v>8.8919999999999995</c:v>
                </c:pt>
                <c:pt idx="14">
                  <c:v>8.8559999999999999</c:v>
                </c:pt>
                <c:pt idx="15">
                  <c:v>9.0329999999999995</c:v>
                </c:pt>
                <c:pt idx="16">
                  <c:v>9.7040000000000006</c:v>
                </c:pt>
                <c:pt idx="17">
                  <c:v>9.9429999999999996</c:v>
                </c:pt>
                <c:pt idx="18">
                  <c:v>10.034000000000001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Lombardia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111.67721518987341</c:v>
                </c:pt>
                <c:pt idx="2">
                  <c:v>118.03797468354429</c:v>
                </c:pt>
                <c:pt idx="4">
                  <c:v>136.51898734177215</c:v>
                </c:pt>
                <c:pt idx="5">
                  <c:v>154.71518987341773</c:v>
                </c:pt>
                <c:pt idx="6">
                  <c:v>164.1139240506329</c:v>
                </c:pt>
                <c:pt idx="7">
                  <c:v>177.08860759493669</c:v>
                </c:pt>
                <c:pt idx="8">
                  <c:v>184.68354430379748</c:v>
                </c:pt>
                <c:pt idx="10">
                  <c:v>207.78481012658227</c:v>
                </c:pt>
                <c:pt idx="11">
                  <c:v>234.36708860759489</c:v>
                </c:pt>
                <c:pt idx="12">
                  <c:v>270.34810126582272</c:v>
                </c:pt>
                <c:pt idx="13">
                  <c:v>281.39240506329111</c:v>
                </c:pt>
                <c:pt idx="14">
                  <c:v>280.25316455696202</c:v>
                </c:pt>
                <c:pt idx="15">
                  <c:v>285.85443037974682</c:v>
                </c:pt>
                <c:pt idx="16">
                  <c:v>307.08860759493672</c:v>
                </c:pt>
                <c:pt idx="17">
                  <c:v>314.65189873417717</c:v>
                </c:pt>
                <c:pt idx="18">
                  <c:v>317.53164556962025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1"/>
          <c:min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</c:valAx>
      <c:valAx>
        <c:axId val="1425742704"/>
        <c:scaling>
          <c:orientation val="minMax"/>
          <c:max val="50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5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5.441107838193248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7.0853273975143765</c:v>
                </c:pt>
                <c:pt idx="1">
                  <c:v>8.861377025036818</c:v>
                </c:pt>
                <c:pt idx="2">
                  <c:v>7.5253060478713678</c:v>
                </c:pt>
                <c:pt idx="3">
                  <c:v>7.1106274936525216</c:v>
                </c:pt>
                <c:pt idx="4">
                  <c:v>9.5096309630963098</c:v>
                </c:pt>
                <c:pt idx="5">
                  <c:v>7.5716583273766984</c:v>
                </c:pt>
                <c:pt idx="6">
                  <c:v>7.4590715804394039</c:v>
                </c:pt>
                <c:pt idx="7">
                  <c:v>7.0124736472241747</c:v>
                </c:pt>
                <c:pt idx="8">
                  <c:v>7.6367595818815337</c:v>
                </c:pt>
                <c:pt idx="9">
                  <c:v>6.8121976503109885</c:v>
                </c:pt>
                <c:pt idx="10">
                  <c:v>5.9025017135023985</c:v>
                </c:pt>
                <c:pt idx="11">
                  <c:v>6.0839469808541971</c:v>
                </c:pt>
                <c:pt idx="12">
                  <c:v>7.5960674157303369</c:v>
                </c:pt>
                <c:pt idx="13">
                  <c:v>8.3114343029087259</c:v>
                </c:pt>
                <c:pt idx="14">
                  <c:v>7.7742648684501425</c:v>
                </c:pt>
                <c:pt idx="15">
                  <c:v>5.7981686588441725</c:v>
                </c:pt>
                <c:pt idx="16">
                  <c:v>4.5399804177545695</c:v>
                </c:pt>
                <c:pt idx="17">
                  <c:v>2.8580140313005935</c:v>
                </c:pt>
                <c:pt idx="18">
                  <c:v>2.6862818590704651</c:v>
                </c:pt>
                <c:pt idx="19">
                  <c:v>1.1474338540006375</c:v>
                </c:pt>
                <c:pt idx="20">
                  <c:v>7.8607654997891183</c:v>
                </c:pt>
                <c:pt idx="21">
                  <c:v>5.6989641100763837</c:v>
                </c:pt>
                <c:pt idx="22">
                  <c:v>7.0213395638629281</c:v>
                </c:pt>
                <c:pt idx="23">
                  <c:v>5.7305472534267752</c:v>
                </c:pt>
                <c:pt idx="24">
                  <c:v>5.6612111292962366</c:v>
                </c:pt>
                <c:pt idx="25">
                  <c:v>4.1923545537618034</c:v>
                </c:pt>
                <c:pt idx="26">
                  <c:v>4.0973348081031533</c:v>
                </c:pt>
                <c:pt idx="27">
                  <c:v>3.7247377077497315</c:v>
                </c:pt>
                <c:pt idx="28">
                  <c:v>4.5991087171627747</c:v>
                </c:pt>
                <c:pt idx="29">
                  <c:v>4.5630288613784824</c:v>
                </c:pt>
                <c:pt idx="30">
                  <c:v>3.9851119155662058</c:v>
                </c:pt>
                <c:pt idx="31">
                  <c:v>4.2208573053853407</c:v>
                </c:pt>
                <c:pt idx="32">
                  <c:v>4.7642595276664679</c:v>
                </c:pt>
                <c:pt idx="33">
                  <c:v>5.5354094966283327</c:v>
                </c:pt>
                <c:pt idx="34">
                  <c:v>5.1140666088417106</c:v>
                </c:pt>
                <c:pt idx="35">
                  <c:v>6.3095633771290194</c:v>
                </c:pt>
                <c:pt idx="36">
                  <c:v>6.0380590423681175</c:v>
                </c:pt>
                <c:pt idx="37">
                  <c:v>7.0212316746499868</c:v>
                </c:pt>
                <c:pt idx="38">
                  <c:v>8.5564270350707332</c:v>
                </c:pt>
                <c:pt idx="39">
                  <c:v>7.8665472458575909</c:v>
                </c:pt>
                <c:pt idx="40">
                  <c:v>8.0969690860638437</c:v>
                </c:pt>
                <c:pt idx="41">
                  <c:v>6.8750737142679785</c:v>
                </c:pt>
                <c:pt idx="42">
                  <c:v>6.3525162238275987</c:v>
                </c:pt>
                <c:pt idx="43">
                  <c:v>5.961480371663666</c:v>
                </c:pt>
                <c:pt idx="44">
                  <c:v>5.8962432915921283</c:v>
                </c:pt>
                <c:pt idx="45">
                  <c:v>6.2024696171037634</c:v>
                </c:pt>
                <c:pt idx="46">
                  <c:v>5.6662879002634501</c:v>
                </c:pt>
                <c:pt idx="47">
                  <c:v>5.0325762935440279</c:v>
                </c:pt>
                <c:pt idx="48">
                  <c:v>5.220029692671873</c:v>
                </c:pt>
                <c:pt idx="49">
                  <c:v>4.1369325118857043</c:v>
                </c:pt>
                <c:pt idx="50">
                  <c:v>2.6154068476737806</c:v>
                </c:pt>
                <c:pt idx="51">
                  <c:v>2.0772586401958448</c:v>
                </c:pt>
                <c:pt idx="52">
                  <c:v>1.3437123424050506</c:v>
                </c:pt>
                <c:pt idx="53">
                  <c:v>0.62515850459918698</c:v>
                </c:pt>
                <c:pt idx="54">
                  <c:v>-9.963296410716832E-2</c:v>
                </c:pt>
                <c:pt idx="55">
                  <c:v>-9.0079266376438774E-2</c:v>
                </c:pt>
                <c:pt idx="56">
                  <c:v>-8.6945058662855942E-2</c:v>
                </c:pt>
                <c:pt idx="57">
                  <c:v>-0.82795117119041339</c:v>
                </c:pt>
                <c:pt idx="58">
                  <c:v>-0.73197376131245673</c:v>
                </c:pt>
                <c:pt idx="59">
                  <c:v>-0.89898359502090763</c:v>
                </c:pt>
                <c:pt idx="60">
                  <c:v>-1.3966503397365551</c:v>
                </c:pt>
                <c:pt idx="61">
                  <c:v>-0.983173501489644</c:v>
                </c:pt>
                <c:pt idx="62">
                  <c:v>-0.80308211239726413</c:v>
                </c:pt>
                <c:pt idx="63">
                  <c:v>-0.85329014344581799</c:v>
                </c:pt>
                <c:pt idx="64">
                  <c:v>-0.97779438783111305</c:v>
                </c:pt>
                <c:pt idx="65">
                  <c:v>-1.0732956223056442</c:v>
                </c:pt>
                <c:pt idx="66">
                  <c:v>-0.7075416508196245</c:v>
                </c:pt>
                <c:pt idx="67">
                  <c:v>-0.92103001443461585</c:v>
                </c:pt>
                <c:pt idx="68">
                  <c:v>-1.0916326397595952</c:v>
                </c:pt>
                <c:pt idx="69">
                  <c:v>-1.0637847354718204</c:v>
                </c:pt>
                <c:pt idx="70">
                  <c:v>-0.92976898271779107</c:v>
                </c:pt>
                <c:pt idx="71">
                  <c:v>-0.53164475717254756</c:v>
                </c:pt>
                <c:pt idx="72">
                  <c:v>-0.85890318410398891</c:v>
                </c:pt>
                <c:pt idx="73">
                  <c:v>-0.58350872829480371</c:v>
                </c:pt>
                <c:pt idx="74">
                  <c:v>1.8136060284709443E-2</c:v>
                </c:pt>
                <c:pt idx="75">
                  <c:v>7.8272435459561043E-2</c:v>
                </c:pt>
                <c:pt idx="76">
                  <c:v>0.1270685624869316</c:v>
                </c:pt>
                <c:pt idx="77">
                  <c:v>-0.24792126292384073</c:v>
                </c:pt>
                <c:pt idx="78">
                  <c:v>1.1165281679497412</c:v>
                </c:pt>
                <c:pt idx="79">
                  <c:v>0.73859191495191756</c:v>
                </c:pt>
                <c:pt idx="80">
                  <c:v>1.0979468118058322</c:v>
                </c:pt>
                <c:pt idx="81">
                  <c:v>1.1414839544719415</c:v>
                </c:pt>
                <c:pt idx="82">
                  <c:v>0.93267809829268233</c:v>
                </c:pt>
                <c:pt idx="83">
                  <c:v>0.95722734663116671</c:v>
                </c:pt>
                <c:pt idx="84">
                  <c:v>0.78798038412962179</c:v>
                </c:pt>
                <c:pt idx="85">
                  <c:v>0.51244753574196289</c:v>
                </c:pt>
                <c:pt idx="86">
                  <c:v>-0.19899889031961315</c:v>
                </c:pt>
                <c:pt idx="87">
                  <c:v>-0.28817643587140301</c:v>
                </c:pt>
                <c:pt idx="88">
                  <c:v>-0.42465155589735099</c:v>
                </c:pt>
                <c:pt idx="89">
                  <c:v>-1.538777061424935</c:v>
                </c:pt>
                <c:pt idx="90">
                  <c:v>-1.2758377722043994</c:v>
                </c:pt>
                <c:pt idx="91">
                  <c:v>-2.0490664581690354</c:v>
                </c:pt>
                <c:pt idx="92">
                  <c:v>-2.3851629642168048</c:v>
                </c:pt>
                <c:pt idx="93">
                  <c:v>-2.6814469293634957</c:v>
                </c:pt>
                <c:pt idx="94">
                  <c:v>-6.6329634293420474</c:v>
                </c:pt>
                <c:pt idx="95">
                  <c:v>-3.9049297856444296</c:v>
                </c:pt>
                <c:pt idx="96">
                  <c:v>-4.4747077902958772</c:v>
                </c:pt>
                <c:pt idx="97">
                  <c:v>-3.840796359398122</c:v>
                </c:pt>
                <c:pt idx="98">
                  <c:v>-3.8029585195469693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5.4767204600259696</c:v>
                </c:pt>
                <c:pt idx="1">
                  <c:v>10.579160530191457</c:v>
                </c:pt>
                <c:pt idx="2">
                  <c:v>3.4677507765393751</c:v>
                </c:pt>
                <c:pt idx="3">
                  <c:v>3.3103010518679725</c:v>
                </c:pt>
                <c:pt idx="4">
                  <c:v>1.4464446444644465</c:v>
                </c:pt>
                <c:pt idx="5">
                  <c:v>-0.815939957112223</c:v>
                </c:pt>
                <c:pt idx="6">
                  <c:v>0.67399007795889443</c:v>
                </c:pt>
                <c:pt idx="7">
                  <c:v>2.3482080112438508</c:v>
                </c:pt>
                <c:pt idx="8">
                  <c:v>0.52247386759581882</c:v>
                </c:pt>
                <c:pt idx="9">
                  <c:v>2.5393918451969593</c:v>
                </c:pt>
                <c:pt idx="10">
                  <c:v>0.45921864290610004</c:v>
                </c:pt>
                <c:pt idx="11">
                  <c:v>4.0184094256259204</c:v>
                </c:pt>
                <c:pt idx="12">
                  <c:v>1.9279213483146069</c:v>
                </c:pt>
                <c:pt idx="13">
                  <c:v>1.891842193246406</c:v>
                </c:pt>
                <c:pt idx="14">
                  <c:v>1.2169467167808976</c:v>
                </c:pt>
                <c:pt idx="15">
                  <c:v>0.76636692619804803</c:v>
                </c:pt>
                <c:pt idx="16">
                  <c:v>-0.18994778067885118</c:v>
                </c:pt>
                <c:pt idx="17">
                  <c:v>-0.89125742039935241</c:v>
                </c:pt>
                <c:pt idx="18">
                  <c:v>0.45459413150567579</c:v>
                </c:pt>
                <c:pt idx="19">
                  <c:v>1.4445329933057061</c:v>
                </c:pt>
                <c:pt idx="20">
                  <c:v>2.0519822859552934</c:v>
                </c:pt>
                <c:pt idx="21">
                  <c:v>1.2242335460918701</c:v>
                </c:pt>
                <c:pt idx="22">
                  <c:v>2.2070093457943925</c:v>
                </c:pt>
                <c:pt idx="23">
                  <c:v>2.446253735957951</c:v>
                </c:pt>
                <c:pt idx="24">
                  <c:v>2.2668780687397709</c:v>
                </c:pt>
                <c:pt idx="25">
                  <c:v>2.9541577825159915</c:v>
                </c:pt>
                <c:pt idx="26">
                  <c:v>3.4539917271473808</c:v>
                </c:pt>
                <c:pt idx="27">
                  <c:v>4.6001216645513061</c:v>
                </c:pt>
                <c:pt idx="28">
                  <c:v>3.8796842567311201</c:v>
                </c:pt>
                <c:pt idx="29">
                  <c:v>5.5787372870746088</c:v>
                </c:pt>
                <c:pt idx="30">
                  <c:v>6.3133053149878728</c:v>
                </c:pt>
                <c:pt idx="31">
                  <c:v>6.3633287009368003</c:v>
                </c:pt>
                <c:pt idx="32">
                  <c:v>8.309460880438797</c:v>
                </c:pt>
                <c:pt idx="33">
                  <c:v>8.5731273958420768</c:v>
                </c:pt>
                <c:pt idx="34">
                  <c:v>9.4791623642146128</c:v>
                </c:pt>
                <c:pt idx="35">
                  <c:v>13.031805571571015</c:v>
                </c:pt>
                <c:pt idx="36">
                  <c:v>12.80063164092819</c:v>
                </c:pt>
                <c:pt idx="37">
                  <c:v>12.558093503820119</c:v>
                </c:pt>
                <c:pt idx="38">
                  <c:v>7.610290534086257</c:v>
                </c:pt>
                <c:pt idx="39">
                  <c:v>2.8874672125903653</c:v>
                </c:pt>
                <c:pt idx="40">
                  <c:v>3.5587251387567647</c:v>
                </c:pt>
                <c:pt idx="41">
                  <c:v>5.8334523107483163</c:v>
                </c:pt>
                <c:pt idx="42">
                  <c:v>6.7194808375168362</c:v>
                </c:pt>
                <c:pt idx="43">
                  <c:v>6.1173471237147039</c:v>
                </c:pt>
                <c:pt idx="44">
                  <c:v>7.0757304710793081</c:v>
                </c:pt>
                <c:pt idx="45">
                  <c:v>4.5684255652442287</c:v>
                </c:pt>
                <c:pt idx="46">
                  <c:v>3.008649473923358</c:v>
                </c:pt>
                <c:pt idx="47">
                  <c:v>3.8169781550068227</c:v>
                </c:pt>
                <c:pt idx="48">
                  <c:v>3.1521718374233036</c:v>
                </c:pt>
                <c:pt idx="49">
                  <c:v>1.3122318822945727</c:v>
                </c:pt>
                <c:pt idx="50">
                  <c:v>0.35663603994437482</c:v>
                </c:pt>
                <c:pt idx="51">
                  <c:v>2.8727489936984645</c:v>
                </c:pt>
                <c:pt idx="52">
                  <c:v>0.68746495093753346</c:v>
                </c:pt>
                <c:pt idx="53">
                  <c:v>0.36432779433944312</c:v>
                </c:pt>
                <c:pt idx="54">
                  <c:v>0.22766808540325795</c:v>
                </c:pt>
                <c:pt idx="55">
                  <c:v>0.17599236668296725</c:v>
                </c:pt>
                <c:pt idx="56">
                  <c:v>0.38708570806248177</c:v>
                </c:pt>
                <c:pt idx="57">
                  <c:v>6.1492693962765778E-2</c:v>
                </c:pt>
                <c:pt idx="58">
                  <c:v>-0.18042164062620553</c:v>
                </c:pt>
                <c:pt idx="59">
                  <c:v>0.36686046732092192</c:v>
                </c:pt>
                <c:pt idx="60">
                  <c:v>0.56119867594737272</c:v>
                </c:pt>
                <c:pt idx="61">
                  <c:v>1.1576953029651413</c:v>
                </c:pt>
                <c:pt idx="62">
                  <c:v>1.4352329861925417</c:v>
                </c:pt>
                <c:pt idx="63">
                  <c:v>1.7838021390453047</c:v>
                </c:pt>
                <c:pt idx="64">
                  <c:v>1.8883067517510994</c:v>
                </c:pt>
                <c:pt idx="65">
                  <c:v>0.64957874784323089</c:v>
                </c:pt>
                <c:pt idx="66">
                  <c:v>1.5054149660170812</c:v>
                </c:pt>
                <c:pt idx="67">
                  <c:v>0.22975045258529261</c:v>
                </c:pt>
                <c:pt idx="68">
                  <c:v>0.22319375161149324</c:v>
                </c:pt>
                <c:pt idx="69">
                  <c:v>0.67532591571085598</c:v>
                </c:pt>
                <c:pt idx="70">
                  <c:v>1.4562294409374572</c:v>
                </c:pt>
                <c:pt idx="71">
                  <c:v>1.0387158119768409</c:v>
                </c:pt>
                <c:pt idx="72">
                  <c:v>1.4650495078265355</c:v>
                </c:pt>
                <c:pt idx="73">
                  <c:v>1.6220359330636118</c:v>
                </c:pt>
                <c:pt idx="74">
                  <c:v>1.551578899817627</c:v>
                </c:pt>
                <c:pt idx="75">
                  <c:v>1.4896119082155501</c:v>
                </c:pt>
                <c:pt idx="76">
                  <c:v>0.56104468684499242</c:v>
                </c:pt>
                <c:pt idx="77">
                  <c:v>-0.16542691427971698</c:v>
                </c:pt>
                <c:pt idx="78">
                  <c:v>0.92057005838035966</c:v>
                </c:pt>
                <c:pt idx="79">
                  <c:v>0.64743285481789559</c:v>
                </c:pt>
                <c:pt idx="80">
                  <c:v>0.46440958926024639</c:v>
                </c:pt>
                <c:pt idx="81">
                  <c:v>0.24676740504441971</c:v>
                </c:pt>
                <c:pt idx="82">
                  <c:v>0.846177617493305</c:v>
                </c:pt>
                <c:pt idx="83">
                  <c:v>0.22838562492522471</c:v>
                </c:pt>
                <c:pt idx="84">
                  <c:v>0.79549967406968225</c:v>
                </c:pt>
                <c:pt idx="85">
                  <c:v>1.2539676079161741</c:v>
                </c:pt>
                <c:pt idx="86">
                  <c:v>1.7231333213331279</c:v>
                </c:pt>
                <c:pt idx="87">
                  <c:v>1.8686030561444233</c:v>
                </c:pt>
                <c:pt idx="88">
                  <c:v>1.5367719380757048</c:v>
                </c:pt>
                <c:pt idx="89">
                  <c:v>1.7157449605327437</c:v>
                </c:pt>
                <c:pt idx="90">
                  <c:v>2.0897325517668692</c:v>
                </c:pt>
                <c:pt idx="91">
                  <c:v>2.2069027995206385</c:v>
                </c:pt>
                <c:pt idx="92">
                  <c:v>2.9915298161622319</c:v>
                </c:pt>
                <c:pt idx="93">
                  <c:v>2.7185755773841622</c:v>
                </c:pt>
                <c:pt idx="94">
                  <c:v>1.3266926401093579</c:v>
                </c:pt>
                <c:pt idx="95">
                  <c:v>1.4165433431446761</c:v>
                </c:pt>
                <c:pt idx="96">
                  <c:v>2.0873000258590659</c:v>
                </c:pt>
                <c:pt idx="97">
                  <c:v>2.0735857800283091</c:v>
                </c:pt>
                <c:pt idx="98">
                  <c:v>1.2627973340479575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-0.52290855128918579</c:v>
                </c:pt>
                <c:pt idx="1">
                  <c:v>-1.4985272459499264</c:v>
                </c:pt>
                <c:pt idx="2">
                  <c:v>-0.53261465375479622</c:v>
                </c:pt>
                <c:pt idx="3">
                  <c:v>-1.2549873050417122</c:v>
                </c:pt>
                <c:pt idx="4">
                  <c:v>-3.1495949594959498</c:v>
                </c:pt>
                <c:pt idx="5">
                  <c:v>-1.9335239456754825</c:v>
                </c:pt>
                <c:pt idx="6">
                  <c:v>-0.78295535081502476</c:v>
                </c:pt>
                <c:pt idx="7">
                  <c:v>-0.62227687983134228</c:v>
                </c:pt>
                <c:pt idx="8">
                  <c:v>-0.70557491289198615</c:v>
                </c:pt>
                <c:pt idx="9">
                  <c:v>-0.40601243953006222</c:v>
                </c:pt>
                <c:pt idx="10">
                  <c:v>-0.18848526387936942</c:v>
                </c:pt>
                <c:pt idx="11">
                  <c:v>-0.53647898493259316</c:v>
                </c:pt>
                <c:pt idx="12">
                  <c:v>-0.35561797752808993</c:v>
                </c:pt>
                <c:pt idx="13">
                  <c:v>1.6897358742895352</c:v>
                </c:pt>
                <c:pt idx="14">
                  <c:v>0.91780897634313507</c:v>
                </c:pt>
                <c:pt idx="15">
                  <c:v>1.0943634170413423</c:v>
                </c:pt>
                <c:pt idx="16">
                  <c:v>0.47454308093994779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-2.0046921130324753</c:v>
                </c:pt>
                <c:pt idx="21">
                  <c:v>-3.1426702940253222</c:v>
                </c:pt>
                <c:pt idx="22">
                  <c:v>-2.5417445482866046</c:v>
                </c:pt>
                <c:pt idx="23">
                  <c:v>-0.63258785942492013</c:v>
                </c:pt>
                <c:pt idx="24">
                  <c:v>-0.91632569558101473</c:v>
                </c:pt>
                <c:pt idx="25">
                  <c:v>-2.7650015229972587</c:v>
                </c:pt>
                <c:pt idx="26">
                  <c:v>-1.1074410218336643</c:v>
                </c:pt>
                <c:pt idx="27">
                  <c:v>-0.61688433606452731</c:v>
                </c:pt>
                <c:pt idx="28">
                  <c:v>-0.2779493054987241</c:v>
                </c:pt>
                <c:pt idx="29">
                  <c:v>-0.61242976131735727</c:v>
                </c:pt>
                <c:pt idx="30">
                  <c:v>-0.6674873079808582</c:v>
                </c:pt>
                <c:pt idx="31">
                  <c:v>-0.66317676793133495</c:v>
                </c:pt>
                <c:pt idx="32">
                  <c:v>-0.46039730582317334</c:v>
                </c:pt>
                <c:pt idx="33">
                  <c:v>-0.47203335291977949</c:v>
                </c:pt>
                <c:pt idx="34">
                  <c:v>-0.61032863849765262</c:v>
                </c:pt>
                <c:pt idx="35">
                  <c:v>-0.527447482482856</c:v>
                </c:pt>
                <c:pt idx="36">
                  <c:v>-0.23726681476326847</c:v>
                </c:pt>
                <c:pt idx="37">
                  <c:v>-4.8691659079213016E-2</c:v>
                </c:pt>
                <c:pt idx="38">
                  <c:v>-0.35038241849644874</c:v>
                </c:pt>
                <c:pt idx="39">
                  <c:v>-0.44693237796686069</c:v>
                </c:pt>
                <c:pt idx="40">
                  <c:v>-0.38971593450554709</c:v>
                </c:pt>
                <c:pt idx="41">
                  <c:v>-0.36053260498463641</c:v>
                </c:pt>
                <c:pt idx="42">
                  <c:v>-0.25639769805314067</c:v>
                </c:pt>
                <c:pt idx="43">
                  <c:v>-4.7001679494460089E-2</c:v>
                </c:pt>
                <c:pt idx="44">
                  <c:v>0.15086463923673227</c:v>
                </c:pt>
                <c:pt idx="45">
                  <c:v>-9.7934350320352442E-2</c:v>
                </c:pt>
                <c:pt idx="46">
                  <c:v>-3.7058935302615635E-2</c:v>
                </c:pt>
                <c:pt idx="47">
                  <c:v>-2.9290126576182171E-2</c:v>
                </c:pt>
                <c:pt idx="48">
                  <c:v>-0.16242853202108257</c:v>
                </c:pt>
                <c:pt idx="49">
                  <c:v>-2.2642432478808313E-2</c:v>
                </c:pt>
                <c:pt idx="50">
                  <c:v>-0.16403208859235369</c:v>
                </c:pt>
                <c:pt idx="51">
                  <c:v>-0.24818663816679459</c:v>
                </c:pt>
                <c:pt idx="52">
                  <c:v>-0.26297400640502883</c:v>
                </c:pt>
                <c:pt idx="53">
                  <c:v>-0.21839351984102306</c:v>
                </c:pt>
                <c:pt idx="54">
                  <c:v>-0.19441952837654455</c:v>
                </c:pt>
                <c:pt idx="55">
                  <c:v>-0.21236187048245442</c:v>
                </c:pt>
                <c:pt idx="56">
                  <c:v>-0.26297501551524433</c:v>
                </c:pt>
                <c:pt idx="57">
                  <c:v>-0.17184105120237117</c:v>
                </c:pt>
                <c:pt idx="58">
                  <c:v>-0.18336084028552971</c:v>
                </c:pt>
                <c:pt idx="59">
                  <c:v>-0.12292825285730369</c:v>
                </c:pt>
                <c:pt idx="60">
                  <c:v>-0.30609806618211904</c:v>
                </c:pt>
                <c:pt idx="61">
                  <c:v>0.20922204270454361</c:v>
                </c:pt>
                <c:pt idx="62">
                  <c:v>0.15562903885976623</c:v>
                </c:pt>
                <c:pt idx="63">
                  <c:v>7.6089566931474215E-2</c:v>
                </c:pt>
                <c:pt idx="64">
                  <c:v>0.35031884046499229</c:v>
                </c:pt>
                <c:pt idx="65">
                  <c:v>0.20734119976359036</c:v>
                </c:pt>
                <c:pt idx="66">
                  <c:v>0.77610800780055089</c:v>
                </c:pt>
                <c:pt idx="67">
                  <c:v>0.81421126551315559</c:v>
                </c:pt>
                <c:pt idx="68">
                  <c:v>0.93705322168237726</c:v>
                </c:pt>
                <c:pt idx="69">
                  <c:v>0.99102613948295892</c:v>
                </c:pt>
                <c:pt idx="70">
                  <c:v>1.7465081084582772</c:v>
                </c:pt>
                <c:pt idx="71">
                  <c:v>1.8279917136129109</c:v>
                </c:pt>
                <c:pt idx="72">
                  <c:v>1.882355785728226</c:v>
                </c:pt>
                <c:pt idx="73">
                  <c:v>1.9255676400147446</c:v>
                </c:pt>
                <c:pt idx="74">
                  <c:v>2.0942142741030745</c:v>
                </c:pt>
                <c:pt idx="75">
                  <c:v>1.7340610418714353</c:v>
                </c:pt>
                <c:pt idx="76">
                  <c:v>4.6536239048754364</c:v>
                </c:pt>
                <c:pt idx="77">
                  <c:v>10.405352908194198</c:v>
                </c:pt>
                <c:pt idx="78">
                  <c:v>11.640344765016994</c:v>
                </c:pt>
                <c:pt idx="79">
                  <c:v>6.2186332760991547</c:v>
                </c:pt>
                <c:pt idx="80">
                  <c:v>4.8957663204975033</c:v>
                </c:pt>
                <c:pt idx="81">
                  <c:v>7.6819811981813517</c:v>
                </c:pt>
                <c:pt idx="82">
                  <c:v>7.2505602527362054</c:v>
                </c:pt>
                <c:pt idx="83">
                  <c:v>5.746892072175668</c:v>
                </c:pt>
                <c:pt idx="84">
                  <c:v>6.1932168073434823</c:v>
                </c:pt>
                <c:pt idx="85">
                  <c:v>4.8703480123151035</c:v>
                </c:pt>
                <c:pt idx="86">
                  <c:v>5.2341076174621675</c:v>
                </c:pt>
                <c:pt idx="87">
                  <c:v>3.693181961609123</c:v>
                </c:pt>
                <c:pt idx="88">
                  <c:v>1.4023961733483574</c:v>
                </c:pt>
                <c:pt idx="89">
                  <c:v>0.19243501401280436</c:v>
                </c:pt>
                <c:pt idx="90">
                  <c:v>0.38757850045255965</c:v>
                </c:pt>
                <c:pt idx="91">
                  <c:v>1.4999964173655853</c:v>
                </c:pt>
                <c:pt idx="92">
                  <c:v>1.780996354848122</c:v>
                </c:pt>
                <c:pt idx="93">
                  <c:v>3.5767264259908522</c:v>
                </c:pt>
                <c:pt idx="94">
                  <c:v>1.7963776183263302</c:v>
                </c:pt>
                <c:pt idx="95">
                  <c:v>2.9419975088029555</c:v>
                </c:pt>
                <c:pt idx="96">
                  <c:v>5.2159909732732919</c:v>
                </c:pt>
                <c:pt idx="97">
                  <c:v>6.1129957166005378</c:v>
                </c:pt>
                <c:pt idx="98">
                  <c:v>5.2322730970591005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12.039139306251158</c:v>
                </c:pt>
                <c:pt idx="1">
                  <c:v>17.942010309278352</c:v>
                </c:pt>
                <c:pt idx="2">
                  <c:v>10.460442170655949</c:v>
                </c:pt>
                <c:pt idx="3">
                  <c:v>9.1659412404787819</c:v>
                </c:pt>
                <c:pt idx="4">
                  <c:v>7.8064806480648068</c:v>
                </c:pt>
                <c:pt idx="5">
                  <c:v>4.8221944245889929</c:v>
                </c:pt>
                <c:pt idx="6">
                  <c:v>7.3501063075832747</c:v>
                </c:pt>
                <c:pt idx="7">
                  <c:v>8.7384047786366832</c:v>
                </c:pt>
                <c:pt idx="8">
                  <c:v>7.4536585365853654</c:v>
                </c:pt>
                <c:pt idx="9">
                  <c:v>8.9455770559778855</c:v>
                </c:pt>
                <c:pt idx="10">
                  <c:v>6.1732350925291293</c:v>
                </c:pt>
                <c:pt idx="11">
                  <c:v>9.5658774215475244</c:v>
                </c:pt>
                <c:pt idx="12">
                  <c:v>9.1683707865168529</c:v>
                </c:pt>
                <c:pt idx="13">
                  <c:v>11.893012370444668</c:v>
                </c:pt>
                <c:pt idx="14">
                  <c:v>9.9090205615741755</c:v>
                </c:pt>
                <c:pt idx="15">
                  <c:v>7.6588990020835617</c:v>
                </c:pt>
                <c:pt idx="16">
                  <c:v>4.824575718015665</c:v>
                </c:pt>
                <c:pt idx="17">
                  <c:v>1.9667566109012411</c:v>
                </c:pt>
                <c:pt idx="18">
                  <c:v>3.1408759905761405</c:v>
                </c:pt>
                <c:pt idx="19">
                  <c:v>2.591966847306344</c:v>
                </c:pt>
                <c:pt idx="20">
                  <c:v>7.9080556727119351</c:v>
                </c:pt>
                <c:pt idx="21">
                  <c:v>3.7805273621429323</c:v>
                </c:pt>
                <c:pt idx="22">
                  <c:v>6.6866043613707165</c:v>
                </c:pt>
                <c:pt idx="23">
                  <c:v>7.5442131299598056</c:v>
                </c:pt>
                <c:pt idx="24">
                  <c:v>7.0117635024549925</c:v>
                </c:pt>
                <c:pt idx="25">
                  <c:v>4.3815108132805358</c:v>
                </c:pt>
                <c:pt idx="26">
                  <c:v>6.4438855134168698</c:v>
                </c:pt>
                <c:pt idx="27">
                  <c:v>7.70797503623651</c:v>
                </c:pt>
                <c:pt idx="28">
                  <c:v>8.2008436683951693</c:v>
                </c:pt>
                <c:pt idx="29">
                  <c:v>9.5293363871357339</c:v>
                </c:pt>
                <c:pt idx="30">
                  <c:v>9.6309299225732214</c:v>
                </c:pt>
                <c:pt idx="31">
                  <c:v>9.9210092383908073</c:v>
                </c:pt>
                <c:pt idx="32">
                  <c:v>12.613323102282093</c:v>
                </c:pt>
                <c:pt idx="33">
                  <c:v>13.636503539550631</c:v>
                </c:pt>
                <c:pt idx="34">
                  <c:v>13.982900334558671</c:v>
                </c:pt>
                <c:pt idx="35">
                  <c:v>18.813921466217181</c:v>
                </c:pt>
                <c:pt idx="36">
                  <c:v>18.60142386853304</c:v>
                </c:pt>
                <c:pt idx="37">
                  <c:v>19.530633519390893</c:v>
                </c:pt>
                <c:pt idx="38">
                  <c:v>15.816335150660541</c:v>
                </c:pt>
                <c:pt idx="39">
                  <c:v>10.307082080481095</c:v>
                </c:pt>
                <c:pt idx="40">
                  <c:v>11.265978290315061</c:v>
                </c:pt>
                <c:pt idx="41">
                  <c:v>12.347993420031658</c:v>
                </c:pt>
                <c:pt idx="42">
                  <c:v>12.815599363291295</c:v>
                </c:pt>
                <c:pt idx="43">
                  <c:v>12.031825815883911</c:v>
                </c:pt>
                <c:pt idx="44">
                  <c:v>13.122838401908169</c:v>
                </c:pt>
                <c:pt idx="45">
                  <c:v>10.672960832027639</c:v>
                </c:pt>
                <c:pt idx="46">
                  <c:v>8.6378784388841936</c:v>
                </c:pt>
                <c:pt idx="47">
                  <c:v>8.820264321974669</c:v>
                </c:pt>
                <c:pt idx="48">
                  <c:v>8.2097729980740937</c:v>
                </c:pt>
                <c:pt idx="49">
                  <c:v>5.4265219617014697</c:v>
                </c:pt>
                <c:pt idx="50">
                  <c:v>2.8080107990258019</c:v>
                </c:pt>
                <c:pt idx="51">
                  <c:v>4.7018209957275152</c:v>
                </c:pt>
                <c:pt idx="52">
                  <c:v>1.7682032869375552</c:v>
                </c:pt>
                <c:pt idx="53">
                  <c:v>0.77109277909760698</c:v>
                </c:pt>
                <c:pt idx="54">
                  <c:v>-6.6384407080454913E-2</c:v>
                </c:pt>
                <c:pt idx="55">
                  <c:v>-0.12644877017592596</c:v>
                </c:pt>
                <c:pt idx="56">
                  <c:v>3.7165633884381426E-2</c:v>
                </c:pt>
                <c:pt idx="57">
                  <c:v>-0.93829952843001874</c:v>
                </c:pt>
                <c:pt idx="58">
                  <c:v>-1.095756242224192</c:v>
                </c:pt>
                <c:pt idx="59">
                  <c:v>-0.65505138055728951</c:v>
                </c:pt>
                <c:pt idx="60">
                  <c:v>-1.1415497299713016</c:v>
                </c:pt>
                <c:pt idx="61">
                  <c:v>0.38374384418004093</c:v>
                </c:pt>
                <c:pt idx="62">
                  <c:v>0.78777991265504388</c:v>
                </c:pt>
                <c:pt idx="63">
                  <c:v>1.006601562530961</c:v>
                </c:pt>
                <c:pt idx="64">
                  <c:v>1.2608312043849788</c:v>
                </c:pt>
                <c:pt idx="65">
                  <c:v>-0.21637567469882307</c:v>
                </c:pt>
                <c:pt idx="66">
                  <c:v>1.5739813229980077</c:v>
                </c:pt>
                <c:pt idx="67">
                  <c:v>0.12293170366383233</c:v>
                </c:pt>
                <c:pt idx="68">
                  <c:v>6.8614333534275262E-2</c:v>
                </c:pt>
                <c:pt idx="69">
                  <c:v>0.60256731972199451</c:v>
                </c:pt>
                <c:pt idx="70">
                  <c:v>2.2729685666779433</c:v>
                </c:pt>
                <c:pt idx="71">
                  <c:v>2.3350627684172043</c:v>
                </c:pt>
                <c:pt idx="72">
                  <c:v>2.4885021094507724</c:v>
                </c:pt>
                <c:pt idx="73">
                  <c:v>2.9640948447835527</c:v>
                </c:pt>
                <c:pt idx="74">
                  <c:v>3.6639292342054111</c:v>
                </c:pt>
                <c:pt idx="75">
                  <c:v>3.3019453855465466</c:v>
                </c:pt>
                <c:pt idx="76">
                  <c:v>5.3417371542073599</c:v>
                </c:pt>
                <c:pt idx="77">
                  <c:v>9.9920047309906401</c:v>
                </c:pt>
                <c:pt idx="78">
                  <c:v>13.677442991347096</c:v>
                </c:pt>
                <c:pt idx="79">
                  <c:v>7.6046580458689679</c:v>
                </c:pt>
                <c:pt idx="80">
                  <c:v>6.4581227215635817</c:v>
                </c:pt>
                <c:pt idx="81">
                  <c:v>9.0702325576977127</c:v>
                </c:pt>
                <c:pt idx="82">
                  <c:v>9.0294159685221924</c:v>
                </c:pt>
                <c:pt idx="83">
                  <c:v>6.9325050437320597</c:v>
                </c:pt>
                <c:pt idx="84">
                  <c:v>7.7766968655427862</c:v>
                </c:pt>
                <c:pt idx="85">
                  <c:v>6.6367631559732407</c:v>
                </c:pt>
                <c:pt idx="86">
                  <c:v>6.7582420484756822</c:v>
                </c:pt>
                <c:pt idx="87">
                  <c:v>5.2736085818821437</c:v>
                </c:pt>
                <c:pt idx="88">
                  <c:v>2.5145165555267113</c:v>
                </c:pt>
                <c:pt idx="89">
                  <c:v>0.36940291312061296</c:v>
                </c:pt>
                <c:pt idx="90">
                  <c:v>1.2014732800150294</c:v>
                </c:pt>
                <c:pt idx="91">
                  <c:v>1.6578327587171884</c:v>
                </c:pt>
                <c:pt idx="92">
                  <c:v>2.3873632067935486</c:v>
                </c:pt>
                <c:pt idx="93">
                  <c:v>1.6736835985444971</c:v>
                </c:pt>
                <c:pt idx="94">
                  <c:v>-4.6026928871962411</c:v>
                </c:pt>
                <c:pt idx="95">
                  <c:v>-3.8695965049764216</c:v>
                </c:pt>
                <c:pt idx="96">
                  <c:v>3.3640380665932947</c:v>
                </c:pt>
                <c:pt idx="97">
                  <c:v>3.5565338038557348</c:v>
                </c:pt>
                <c:pt idx="98">
                  <c:v>2.1813858664473842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 w="3175"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Lomb.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-4.5317263189859034</c:v>
                </c:pt>
                <c:pt idx="1">
                  <c:v>5.8930942911705237</c:v>
                </c:pt>
                <c:pt idx="2" formatCode="#,##0.0_ ;\-#,##0.0\ ">
                  <c:v>0.1264619383503657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14.029536739386685</c:v>
                </c:pt>
                <c:pt idx="2">
                  <c:v>15.490039971213079</c:v>
                </c:pt>
                <c:pt idx="3">
                  <c:v>16.294885679023185</c:v>
                </c:pt>
                <c:pt idx="4">
                  <c:v>19.372464174299793</c:v>
                </c:pt>
                <c:pt idx="5">
                  <c:v>22.908091593887281</c:v>
                </c:pt>
                <c:pt idx="6">
                  <c:v>23.231169745827724</c:v>
                </c:pt>
                <c:pt idx="8">
                  <c:v>37.477728529735693</c:v>
                </c:pt>
                <c:pt idx="9">
                  <c:v>46.934475610988372</c:v>
                </c:pt>
                <c:pt idx="10">
                  <c:v>46.133503895446509</c:v>
                </c:pt>
                <c:pt idx="11">
                  <c:v>62.661579556654537</c:v>
                </c:pt>
                <c:pt idx="12">
                  <c:v>104.39757680896702</c:v>
                </c:pt>
                <c:pt idx="13">
                  <c:v>138.06694524793647</c:v>
                </c:pt>
                <c:pt idx="14">
                  <c:v>145.88288533814884</c:v>
                </c:pt>
                <c:pt idx="15">
                  <c:v>177.11104808155719</c:v>
                </c:pt>
                <c:pt idx="16">
                  <c:v>195.38174207104598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EDB-45C9-B701-7F8189E9D772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16-4E34-AD17-7772EEB8EA6C}"/>
              </c:ext>
            </c:extLst>
          </c:dPt>
          <c:dPt>
            <c:idx val="19"/>
            <c:invertIfNegative val="0"/>
            <c:bubble3D val="0"/>
            <c:spPr>
              <a:solidFill>
                <a:srgbClr val="095C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101.57694311115119</c:v>
                </c:pt>
                <c:pt idx="2">
                  <c:v>102.01861153558444</c:v>
                </c:pt>
                <c:pt idx="3">
                  <c:v>103.48764247927609</c:v>
                </c:pt>
                <c:pt idx="4">
                  <c:v>105.94510986350852</c:v>
                </c:pt>
                <c:pt idx="5">
                  <c:v>110.76959073209042</c:v>
                </c:pt>
                <c:pt idx="6">
                  <c:v>115.16392660295067</c:v>
                </c:pt>
                <c:pt idx="7">
                  <c:v>118.91448932332355</c:v>
                </c:pt>
                <c:pt idx="8">
                  <c:v>125.24750405726557</c:v>
                </c:pt>
                <c:pt idx="9">
                  <c:v>130.37953475235508</c:v>
                </c:pt>
                <c:pt idx="10">
                  <c:v>133.50139387793368</c:v>
                </c:pt>
                <c:pt idx="11">
                  <c:v>135.24128430224965</c:v>
                </c:pt>
                <c:pt idx="12">
                  <c:v>134.73247822373088</c:v>
                </c:pt>
                <c:pt idx="13">
                  <c:v>132.83168368935441</c:v>
                </c:pt>
                <c:pt idx="14">
                  <c:v>137.48300421420714</c:v>
                </c:pt>
                <c:pt idx="15">
                  <c:v>141.73643220231969</c:v>
                </c:pt>
                <c:pt idx="16">
                  <c:v>144.55575943832542</c:v>
                </c:pt>
                <c:pt idx="17">
                  <c:v>147.07872920905339</c:v>
                </c:pt>
                <c:pt idx="18">
                  <c:v>149.57683606321922</c:v>
                </c:pt>
                <c:pt idx="19">
                  <c:v>150.71432512111326</c:v>
                </c:pt>
                <c:pt idx="20">
                  <c:v>156.13108337539705</c:v>
                </c:pt>
                <c:pt idx="21">
                  <c:v>159.84097053215871</c:v>
                </c:pt>
                <c:pt idx="22">
                  <c:v>162.03485728931346</c:v>
                </c:pt>
                <c:pt idx="23">
                  <c:v>162.61422699627849</c:v>
                </c:pt>
                <c:pt idx="24">
                  <c:v>164.13528498062198</c:v>
                </c:pt>
                <c:pt idx="25">
                  <c:v>165.63862016803145</c:v>
                </c:pt>
                <c:pt idx="26">
                  <c:v>167.89307043988876</c:v>
                </c:pt>
                <c:pt idx="27">
                  <c:v>170.63649140413398</c:v>
                </c:pt>
                <c:pt idx="28">
                  <c:v>173.45913369568134</c:v>
                </c:pt>
                <c:pt idx="29">
                  <c:v>162.76344699636314</c:v>
                </c:pt>
                <c:pt idx="30">
                  <c:v>170.08597968066582</c:v>
                </c:pt>
                <c:pt idx="31">
                  <c:v>171.14059235001952</c:v>
                </c:pt>
                <c:pt idx="32">
                  <c:v>165.87063155523231</c:v>
                </c:pt>
                <c:pt idx="33">
                  <c:v>162.40767353560872</c:v>
                </c:pt>
                <c:pt idx="34">
                  <c:v>163.52620727591864</c:v>
                </c:pt>
                <c:pt idx="35">
                  <c:v>165.34591776399182</c:v>
                </c:pt>
                <c:pt idx="36">
                  <c:v>168.13957456990613</c:v>
                </c:pt>
                <c:pt idx="37">
                  <c:v>171.67316877299328</c:v>
                </c:pt>
                <c:pt idx="38">
                  <c:v>174.36529137776768</c:v>
                </c:pt>
                <c:pt idx="39">
                  <c:v>174.5586696176951</c:v>
                </c:pt>
                <c:pt idx="40">
                  <c:v>161.51779362624598</c:v>
                </c:pt>
                <c:pt idx="41">
                  <c:v>178.50027065667311</c:v>
                </c:pt>
                <c:pt idx="42">
                  <c:v>186.13250602984422</c:v>
                </c:pt>
                <c:pt idx="43">
                  <c:v>186.80924486816608</c:v>
                </c:pt>
                <c:pt idx="44">
                  <c:v>188.98477131770574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696341343312980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1002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0A-4085-9B3A-A09B15935D6E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5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750972222222223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2.6691287560852777</c:v>
                </c:pt>
                <c:pt idx="1">
                  <c:v>12.898040235455399</c:v>
                </c:pt>
                <c:pt idx="3">
                  <c:v>0.39496157130657561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83.9</c:v>
                </c:pt>
                <c:pt idx="1">
                  <c:v>76.896527268858904</c:v>
                </c:pt>
                <c:pt idx="3">
                  <c:v>15.905209222886421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8.6</c:v>
                </c:pt>
                <c:pt idx="1">
                  <c:v>5.9454859223186212</c:v>
                </c:pt>
                <c:pt idx="3">
                  <c:v>27.668659265584971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3.8</c:v>
                </c:pt>
                <c:pt idx="1">
                  <c:v>3.2623342237772155</c:v>
                </c:pt>
                <c:pt idx="3">
                  <c:v>38.193851409052094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1.0407923451401713</c:v>
                </c:pt>
                <c:pt idx="1">
                  <c:v>0.99761234958984424</c:v>
                </c:pt>
                <c:pt idx="3">
                  <c:v>17.847993168232279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633179012345678"/>
          <c:y val="0.10149166666666666"/>
          <c:w val="0.19507623456790124"/>
          <c:h val="0.64573657407407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58.4</c:v>
                </c:pt>
                <c:pt idx="1">
                  <c:v>53.8</c:v>
                </c:pt>
                <c:pt idx="3">
                  <c:v>69.599999999999994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09-4C7E-9D12-577D856DC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79.5</c:v>
                </c:pt>
                <c:pt idx="1">
                  <c:v>74.599999999999994</c:v>
                </c:pt>
                <c:pt idx="3">
                  <c:v>76.8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9-4C7E-9D12-577D856DCAD0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Lombardia</c:v>
                  </c:pt>
                  <c:pt idx="1">
                    <c:v>Italia</c:v>
                  </c:pt>
                  <c:pt idx="3">
                    <c:v>Lombardia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38</c:v>
                </c:pt>
                <c:pt idx="1">
                  <c:v>33.5</c:v>
                </c:pt>
                <c:pt idx="3">
                  <c:v>62.1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9-4C7E-9D12-577D856DC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Agric-Lom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69.3</c:v>
                </c:pt>
                <c:pt idx="1">
                  <c:v>64.7</c:v>
                </c:pt>
                <c:pt idx="2">
                  <c:v>59.6</c:v>
                </c:pt>
                <c:pt idx="4">
                  <c:v>53.5</c:v>
                </c:pt>
                <c:pt idx="5">
                  <c:v>46.3</c:v>
                </c:pt>
                <c:pt idx="6">
                  <c:v>40.799999999999997</c:v>
                </c:pt>
                <c:pt idx="7">
                  <c:v>34.799999999999997</c:v>
                </c:pt>
                <c:pt idx="8">
                  <c:v>31</c:v>
                </c:pt>
                <c:pt idx="10">
                  <c:v>20.100000000000001</c:v>
                </c:pt>
                <c:pt idx="11">
                  <c:v>11.1</c:v>
                </c:pt>
                <c:pt idx="12">
                  <c:v>5.5</c:v>
                </c:pt>
                <c:pt idx="13">
                  <c:v>3.8</c:v>
                </c:pt>
                <c:pt idx="14">
                  <c:v>2.5</c:v>
                </c:pt>
                <c:pt idx="15">
                  <c:v>2.4</c:v>
                </c:pt>
                <c:pt idx="16">
                  <c:v>2.2999999999999998</c:v>
                </c:pt>
                <c:pt idx="17">
                  <c:v>1.8</c:v>
                </c:pt>
                <c:pt idx="18" formatCode="0.0">
                  <c:v>1.790988155464285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Ind-Lom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19.8</c:v>
                </c:pt>
                <c:pt idx="1">
                  <c:v>23.1</c:v>
                </c:pt>
                <c:pt idx="2">
                  <c:v>27.1</c:v>
                </c:pt>
                <c:pt idx="4">
                  <c:v>31.7</c:v>
                </c:pt>
                <c:pt idx="5">
                  <c:v>36.9</c:v>
                </c:pt>
                <c:pt idx="6">
                  <c:v>40.1</c:v>
                </c:pt>
                <c:pt idx="7">
                  <c:v>42.9</c:v>
                </c:pt>
                <c:pt idx="8">
                  <c:v>44.7</c:v>
                </c:pt>
                <c:pt idx="10" formatCode="0.0">
                  <c:v>53</c:v>
                </c:pt>
                <c:pt idx="11">
                  <c:v>58.9</c:v>
                </c:pt>
                <c:pt idx="12">
                  <c:v>59.8</c:v>
                </c:pt>
                <c:pt idx="13">
                  <c:v>51.3</c:v>
                </c:pt>
                <c:pt idx="14">
                  <c:v>45.2</c:v>
                </c:pt>
                <c:pt idx="15">
                  <c:v>40.700000000000003</c:v>
                </c:pt>
                <c:pt idx="16">
                  <c:v>33.1</c:v>
                </c:pt>
                <c:pt idx="17" formatCode="0.00">
                  <c:v>28</c:v>
                </c:pt>
                <c:pt idx="18" formatCode="0.0">
                  <c:v>27.529408144996058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Servizi-Lombardia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10.9</c:v>
                </c:pt>
                <c:pt idx="1">
                  <c:v>12.2</c:v>
                </c:pt>
                <c:pt idx="2">
                  <c:v>13.3</c:v>
                </c:pt>
                <c:pt idx="4">
                  <c:v>14.8</c:v>
                </c:pt>
                <c:pt idx="5">
                  <c:v>16.8</c:v>
                </c:pt>
                <c:pt idx="6">
                  <c:v>19.100000000000001</c:v>
                </c:pt>
                <c:pt idx="7">
                  <c:v>22.3</c:v>
                </c:pt>
                <c:pt idx="8">
                  <c:v>24.3</c:v>
                </c:pt>
                <c:pt idx="10">
                  <c:v>26.9</c:v>
                </c:pt>
                <c:pt idx="11">
                  <c:v>30</c:v>
                </c:pt>
                <c:pt idx="12">
                  <c:v>34.700000000000003</c:v>
                </c:pt>
                <c:pt idx="13">
                  <c:v>44.9</c:v>
                </c:pt>
                <c:pt idx="14">
                  <c:v>52.3</c:v>
                </c:pt>
                <c:pt idx="15">
                  <c:v>56.8</c:v>
                </c:pt>
                <c:pt idx="16">
                  <c:v>64.599999999999994</c:v>
                </c:pt>
                <c:pt idx="17">
                  <c:v>70.2</c:v>
                </c:pt>
                <c:pt idx="18" formatCode="0.0">
                  <c:v>70.679603699539669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46.305017774412406</c:v>
                </c:pt>
                <c:pt idx="1">
                  <c:v>25.984425146607546</c:v>
                </c:pt>
                <c:pt idx="2">
                  <c:v>18.29086428483706</c:v>
                </c:pt>
                <c:pt idx="3">
                  <c:v>14.923091202715785</c:v>
                </c:pt>
                <c:pt idx="4">
                  <c:v>7.8596817688551877</c:v>
                </c:pt>
                <c:pt idx="5">
                  <c:v>5.5989442043925326</c:v>
                </c:pt>
                <c:pt idx="6">
                  <c:v>4.1999379664334837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8.1009259259259263E-3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Lombardia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41.827986367666668</c:v>
                </c:pt>
                <c:pt idx="1">
                  <c:v>46.518353930624158</c:v>
                </c:pt>
                <c:pt idx="2">
                  <c:v>47.833839202180584</c:v>
                </c:pt>
                <c:pt idx="3">
                  <c:v>58.459102987836232</c:v>
                </c:pt>
                <c:pt idx="4">
                  <c:v>62.52217404687449</c:v>
                </c:pt>
                <c:pt idx="5">
                  <c:v>71.907568999864267</c:v>
                </c:pt>
                <c:pt idx="6">
                  <c:v>91.035784583319042</c:v>
                </c:pt>
                <c:pt idx="7">
                  <c:v>97.840149717328885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Lombardia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Altra industria</c:v>
                  </c:pt>
                  <c:pt idx="3">
                    <c:v>Intensivi in 
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8.0405196531668999</c:v>
                </c:pt>
                <c:pt idx="1">
                  <c:v>14.817472530126738</c:v>
                </c:pt>
                <c:pt idx="2">
                  <c:v>9.0223551661517387</c:v>
                </c:pt>
                <c:pt idx="3">
                  <c:v>28.649098668709421</c:v>
                </c:pt>
                <c:pt idx="4">
                  <c:v>39.470554479287671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Altra industria</c:v>
                  </c:pt>
                  <c:pt idx="3">
                    <c:v>Intensivi in 
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60.59806090487163</c:v>
                </c:pt>
                <c:pt idx="3">
                  <c:v>26.799949386308995</c:v>
                </c:pt>
                <c:pt idx="4">
                  <c:v>39.774236387782203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25.603886088811226</c:v>
                </c:pt>
                <c:pt idx="3">
                  <c:v>18.575224598253829</c:v>
                </c:pt>
                <c:pt idx="4">
                  <c:v>27.622841965471444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11.828396085243845</c:v>
                </c:pt>
                <c:pt idx="3">
                  <c:v>19.815260027837532</c:v>
                </c:pt>
                <c:pt idx="4">
                  <c:v>19.588313413014607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1.6799363384526591</c:v>
                </c:pt>
                <c:pt idx="3">
                  <c:v>19.865873718840945</c:v>
                </c:pt>
                <c:pt idx="4">
                  <c:v>9.2961487383798147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Lombardia</c:v>
                  </c:pt>
                  <c:pt idx="3">
                    <c:v>Italia</c:v>
                  </c:pt>
                  <c:pt idx="4">
                    <c:v>Lombardia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0.2897205826206341</c:v>
                </c:pt>
                <c:pt idx="3">
                  <c:v>14.943692268758699</c:v>
                </c:pt>
                <c:pt idx="4">
                  <c:v>3.7184594953519259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Milano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108.55317240863911</c:v>
                </c:pt>
                <c:pt idx="2">
                  <c:v>132.29205590015692</c:v>
                </c:pt>
                <c:pt idx="4">
                  <c:v>201.21067184814288</c:v>
                </c:pt>
                <c:pt idx="5">
                  <c:v>262.0880352738958</c:v>
                </c:pt>
                <c:pt idx="6">
                  <c:v>305.71332486361257</c:v>
                </c:pt>
                <c:pt idx="7">
                  <c:v>358.96420297436663</c:v>
                </c:pt>
                <c:pt idx="8">
                  <c:v>416.92324938345411</c:v>
                </c:pt>
                <c:pt idx="10">
                  <c:v>476.11912413123088</c:v>
                </c:pt>
                <c:pt idx="11">
                  <c:v>591.31230849712279</c:v>
                </c:pt>
                <c:pt idx="12">
                  <c:v>647.21246543606594</c:v>
                </c:pt>
                <c:pt idx="13">
                  <c:v>599.67117554741799</c:v>
                </c:pt>
                <c:pt idx="14">
                  <c:v>511.65832150063517</c:v>
                </c:pt>
                <c:pt idx="15">
                  <c:v>469.40064270233916</c:v>
                </c:pt>
                <c:pt idx="16">
                  <c:v>464.13571481952022</c:v>
                </c:pt>
                <c:pt idx="17">
                  <c:v>504.42044690232422</c:v>
                </c:pt>
                <c:pt idx="18">
                  <c:v>510.31313055825427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111.96626999218635</c:v>
                </c:pt>
                <c:pt idx="2">
                  <c:v>116.71910329901327</c:v>
                </c:pt>
                <c:pt idx="4">
                  <c:v>130.53333241137054</c:v>
                </c:pt>
                <c:pt idx="5">
                  <c:v>144.78042304261544</c:v>
                </c:pt>
                <c:pt idx="6">
                  <c:v>151.012315117654</c:v>
                </c:pt>
                <c:pt idx="7">
                  <c:v>160.26040838340742</c:v>
                </c:pt>
                <c:pt idx="8">
                  <c:v>163.19536160532155</c:v>
                </c:pt>
                <c:pt idx="10">
                  <c:v>182.95694203389596</c:v>
                </c:pt>
                <c:pt idx="11">
                  <c:v>201.34041861719413</c:v>
                </c:pt>
                <c:pt idx="12">
                  <c:v>235.47839495501975</c:v>
                </c:pt>
                <c:pt idx="13">
                  <c:v>251.94338226650714</c:v>
                </c:pt>
                <c:pt idx="14">
                  <c:v>258.84254489382442</c:v>
                </c:pt>
                <c:pt idx="15">
                  <c:v>268.87165586817775</c:v>
                </c:pt>
                <c:pt idx="16">
                  <c:v>292.55768605784851</c:v>
                </c:pt>
                <c:pt idx="17">
                  <c:v>297.09339713315677</c:v>
                </c:pt>
                <c:pt idx="18">
                  <c:v>299.69436934289405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Milano</c:v>
                  </c:pt>
                  <c:pt idx="1">
                    <c:v>Altri comuni</c:v>
                  </c:pt>
                  <c:pt idx="2">
                    <c:v>Milano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4.8720012180003049</c:v>
                </c:pt>
                <c:pt idx="1">
                  <c:v>4.5721119836511868</c:v>
                </c:pt>
                <c:pt idx="2">
                  <c:v>21.238004302561766</c:v>
                </c:pt>
                <c:pt idx="3">
                  <c:v>24.25484124768407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Milano</c:v>
                  </c:pt>
                  <c:pt idx="1">
                    <c:v>Altri comuni</c:v>
                  </c:pt>
                  <c:pt idx="2">
                    <c:v>Milano</c:v>
                  </c:pt>
                  <c:pt idx="3">
                    <c:v>Altri comuni</c:v>
                  </c:pt>
                  <c:pt idx="4">
                    <c:v>Milano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7.9688120020436291</c:v>
                </c:pt>
                <c:pt idx="1">
                  <c:v>2.6879812352994139</c:v>
                </c:pt>
                <c:pt idx="2">
                  <c:v>27.777524573477358</c:v>
                </c:pt>
                <c:pt idx="3">
                  <c:v>18.695351022558444</c:v>
                </c:pt>
                <c:pt idx="4">
                  <c:v>35.5</c:v>
                </c:pt>
                <c:pt idx="5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3-4902-9A59-A015EA9BE999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Milano</c:v>
                  </c:pt>
                  <c:pt idx="1">
                    <c:v>Altri comuni</c:v>
                  </c:pt>
                  <c:pt idx="2">
                    <c:v>Milano</c:v>
                  </c:pt>
                  <c:pt idx="3">
                    <c:v>Altri comuni</c:v>
                  </c:pt>
                  <c:pt idx="4">
                    <c:v>Milano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2.8188829334302015</c:v>
                </c:pt>
                <c:pt idx="1">
                  <c:v>0.61756365732846052</c:v>
                </c:pt>
                <c:pt idx="2">
                  <c:v>9.3025993953481301</c:v>
                </c:pt>
                <c:pt idx="3">
                  <c:v>3.026330781214571</c:v>
                </c:pt>
                <c:pt idx="4">
                  <c:v>32.299999999999997</c:v>
                </c:pt>
                <c:pt idx="5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43-4902-9A59-A015EA9BE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0.6</c:v>
                </c:pt>
                <c:pt idx="1">
                  <c:v>25.2</c:v>
                </c:pt>
                <c:pt idx="3">
                  <c:v>0.26266080523318075</c:v>
                </c:pt>
                <c:pt idx="4">
                  <c:v>1.8388925853699982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51.3</c:v>
                </c:pt>
                <c:pt idx="1">
                  <c:v>53.5</c:v>
                </c:pt>
                <c:pt idx="3">
                  <c:v>11.723387518921999</c:v>
                </c:pt>
                <c:pt idx="4">
                  <c:v>28.961210277221653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48.1</c:v>
                </c:pt>
                <c:pt idx="1">
                  <c:v>21.3</c:v>
                </c:pt>
                <c:pt idx="3">
                  <c:v>88.013951675844822</c:v>
                </c:pt>
                <c:pt idx="4">
                  <c:v>69.199897137408357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4503663298983828"/>
          <c:y val="3.3288318672319038E-2"/>
          <c:w val="0.50591083900576694"/>
          <c:h val="8.4438348692880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58.833859453159143</c:v>
                </c:pt>
                <c:pt idx="1">
                  <c:v>57.421259681602933</c:v>
                </c:pt>
                <c:pt idx="3">
                  <c:v>71.432022990569479</c:v>
                </c:pt>
                <c:pt idx="4">
                  <c:v>69.583109835465677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0-4704-840C-C99929A3E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84.169709738802396</c:v>
                </c:pt>
                <c:pt idx="1">
                  <c:v>84.661830864883996</c:v>
                </c:pt>
                <c:pt idx="3">
                  <c:v>75.769583642797855</c:v>
                </c:pt>
                <c:pt idx="4">
                  <c:v>76.041393059791204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20-4704-840C-C99929A3E8E0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Milano</c:v>
                  </c:pt>
                  <c:pt idx="1">
                    <c:v>Altri comuni</c:v>
                  </c:pt>
                  <c:pt idx="3">
                    <c:v>Milano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36.676292368869532</c:v>
                </c:pt>
                <c:pt idx="1">
                  <c:v>31.243378417173929</c:v>
                </c:pt>
                <c:pt idx="3">
                  <c:v>66.964902374112214</c:v>
                </c:pt>
                <c:pt idx="4">
                  <c:v>62.893152578364706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20-4704-840C-C99929A3E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1206362</c:v>
                </c:pt>
                <c:pt idx="1">
                  <c:v>1464554</c:v>
                </c:pt>
                <c:pt idx="2">
                  <c:v>1639944</c:v>
                </c:pt>
                <c:pt idx="3">
                  <c:v>1527116</c:v>
                </c:pt>
                <c:pt idx="4">
                  <c:v>1465731</c:v>
                </c:pt>
                <c:pt idx="5">
                  <c:v>1590260</c:v>
                </c:pt>
                <c:pt idx="6">
                  <c:v>1410998</c:v>
                </c:pt>
                <c:pt idx="7">
                  <c:v>1464676</c:v>
                </c:pt>
                <c:pt idx="8">
                  <c:v>1963703</c:v>
                </c:pt>
                <c:pt idx="9">
                  <c:v>1778613</c:v>
                </c:pt>
                <c:pt idx="10">
                  <c:v>1231269</c:v>
                </c:pt>
                <c:pt idx="11">
                  <c:v>1189599</c:v>
                </c:pt>
                <c:pt idx="12">
                  <c:v>1383311</c:v>
                </c:pt>
                <c:pt idx="13">
                  <c:v>1300977</c:v>
                </c:pt>
                <c:pt idx="14">
                  <c:v>1224531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F-47FA-B16F-6A5447510672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2305006</c:v>
                </c:pt>
                <c:pt idx="1">
                  <c:v>2588059</c:v>
                </c:pt>
                <c:pt idx="2">
                  <c:v>2877990</c:v>
                </c:pt>
                <c:pt idx="3">
                  <c:v>3268770</c:v>
                </c:pt>
                <c:pt idx="4">
                  <c:v>3742919</c:v>
                </c:pt>
                <c:pt idx="5">
                  <c:v>3876422</c:v>
                </c:pt>
                <c:pt idx="6">
                  <c:v>4626346</c:v>
                </c:pt>
                <c:pt idx="7">
                  <c:v>5254038</c:v>
                </c:pt>
                <c:pt idx="8">
                  <c:v>5673759</c:v>
                </c:pt>
                <c:pt idx="9">
                  <c:v>5998532</c:v>
                </c:pt>
                <c:pt idx="10">
                  <c:v>6339390</c:v>
                </c:pt>
                <c:pt idx="11">
                  <c:v>6200512</c:v>
                </c:pt>
                <c:pt idx="12">
                  <c:v>6302826</c:v>
                </c:pt>
                <c:pt idx="13">
                  <c:v>6337853</c:v>
                </c:pt>
                <c:pt idx="14">
                  <c:v>6416877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6F-47FA-B16F-6A5447510672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169247</c:v>
                </c:pt>
                <c:pt idx="1">
                  <c:v>226860</c:v>
                </c:pt>
                <c:pt idx="2">
                  <c:v>267227</c:v>
                </c:pt>
                <c:pt idx="3">
                  <c:v>295840</c:v>
                </c:pt>
                <c:pt idx="4">
                  <c:v>335771</c:v>
                </c:pt>
                <c:pt idx="5">
                  <c:v>369436</c:v>
                </c:pt>
                <c:pt idx="6">
                  <c:v>528810</c:v>
                </c:pt>
                <c:pt idx="7">
                  <c:v>687438</c:v>
                </c:pt>
                <c:pt idx="8">
                  <c:v>905925</c:v>
                </c:pt>
                <c:pt idx="9">
                  <c:v>1114507</c:v>
                </c:pt>
                <c:pt idx="10">
                  <c:v>1285415</c:v>
                </c:pt>
                <c:pt idx="11">
                  <c:v>1642443</c:v>
                </c:pt>
                <c:pt idx="12">
                  <c:v>2018014</c:v>
                </c:pt>
                <c:pt idx="13">
                  <c:v>2304174</c:v>
                </c:pt>
                <c:pt idx="14">
                  <c:v>2392510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F-47FA-B16F-6A5447510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-6.4758883493575849</c:v>
                </c:pt>
                <c:pt idx="1">
                  <c:v>-5.32486508622552</c:v>
                </c:pt>
                <c:pt idx="2">
                  <c:v>-4.781677324893348</c:v>
                </c:pt>
                <c:pt idx="3">
                  <c:v>-4.5833318613902447</c:v>
                </c:pt>
                <c:pt idx="4">
                  <c:v>-4.1618035931534809</c:v>
                </c:pt>
                <c:pt idx="5">
                  <c:v>-3.7512537558326313</c:v>
                </c:pt>
                <c:pt idx="6">
                  <c:v>-3.4476077482721879</c:v>
                </c:pt>
                <c:pt idx="7">
                  <c:v>-3.382715438798916</c:v>
                </c:pt>
                <c:pt idx="8">
                  <c:v>-3.1870058856889902</c:v>
                </c:pt>
                <c:pt idx="9">
                  <c:v>-2.7221617291354785</c:v>
                </c:pt>
                <c:pt idx="10">
                  <c:v>-2.5146041664232301</c:v>
                </c:pt>
                <c:pt idx="11">
                  <c:v>-2.0562003270159348</c:v>
                </c:pt>
                <c:pt idx="12">
                  <c:v>-1.7124450025448763</c:v>
                </c:pt>
                <c:pt idx="13">
                  <c:v>-1.1398546118784991</c:v>
                </c:pt>
                <c:pt idx="14">
                  <c:v>-0.78982201626492587</c:v>
                </c:pt>
                <c:pt idx="15">
                  <c:v>-0.40321276715427384</c:v>
                </c:pt>
                <c:pt idx="16">
                  <c:v>-0.1255182485163493</c:v>
                </c:pt>
                <c:pt idx="17">
                  <c:v>-2.7527600291634952E-2</c:v>
                </c:pt>
                <c:pt idx="18">
                  <c:v>-5.5163897919071033E-3</c:v>
                </c:pt>
                <c:pt idx="19">
                  <c:v>-8.6957868640900144E-4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8-4466-B4DF-921634F44286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6.2732493410903372</c:v>
                </c:pt>
                <c:pt idx="1">
                  <c:v>5.2361680602118019</c:v>
                </c:pt>
                <c:pt idx="2">
                  <c:v>4.6793659575705382</c:v>
                </c:pt>
                <c:pt idx="3">
                  <c:v>4.6274629797255011</c:v>
                </c:pt>
                <c:pt idx="4">
                  <c:v>4.1764505591526824</c:v>
                </c:pt>
                <c:pt idx="5">
                  <c:v>3.8874243432574906</c:v>
                </c:pt>
                <c:pt idx="6">
                  <c:v>3.5796750112705551</c:v>
                </c:pt>
                <c:pt idx="7">
                  <c:v>3.3874165985723148</c:v>
                </c:pt>
                <c:pt idx="8">
                  <c:v>3.0837705910118718</c:v>
                </c:pt>
                <c:pt idx="9">
                  <c:v>2.571208304041666</c:v>
                </c:pt>
                <c:pt idx="10">
                  <c:v>2.3282425841922008</c:v>
                </c:pt>
                <c:pt idx="11">
                  <c:v>1.8728550958533869</c:v>
                </c:pt>
                <c:pt idx="12">
                  <c:v>1.5959758072339707</c:v>
                </c:pt>
                <c:pt idx="13">
                  <c:v>0.98164563961996154</c:v>
                </c:pt>
                <c:pt idx="14">
                  <c:v>0.66854296384482037</c:v>
                </c:pt>
                <c:pt idx="15">
                  <c:v>0.32280391299539152</c:v>
                </c:pt>
                <c:pt idx="16">
                  <c:v>0.10636034308140099</c:v>
                </c:pt>
                <c:pt idx="17">
                  <c:v>2.13590264849211E-2</c:v>
                </c:pt>
                <c:pt idx="18">
                  <c:v>4.9185544450009141E-3</c:v>
                </c:pt>
                <c:pt idx="19">
                  <c:v>1.2228450277626582E-3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A8-4466-B4DF-921634F4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-3.8927049228513373</c:v>
                </c:pt>
                <c:pt idx="1">
                  <c:v>-3.6338166908665257</c:v>
                </c:pt>
                <c:pt idx="2">
                  <c:v>-4.1684827983017154</c:v>
                </c:pt>
                <c:pt idx="3">
                  <c:v>-3.9345102170920754</c:v>
                </c:pt>
                <c:pt idx="4">
                  <c:v>-4.1329064167547696</c:v>
                </c:pt>
                <c:pt idx="5">
                  <c:v>-4.0709371117399931</c:v>
                </c:pt>
                <c:pt idx="6">
                  <c:v>-2.8950889668442135</c:v>
                </c:pt>
                <c:pt idx="7">
                  <c:v>-3.7705634074375958</c:v>
                </c:pt>
                <c:pt idx="8">
                  <c:v>-3.9111479870865047</c:v>
                </c:pt>
                <c:pt idx="9">
                  <c:v>-3.4441622904366849</c:v>
                </c:pt>
                <c:pt idx="10">
                  <c:v>-2.850618489910532</c:v>
                </c:pt>
                <c:pt idx="11">
                  <c:v>-2.2904123174692521</c:v>
                </c:pt>
                <c:pt idx="12">
                  <c:v>-1.9750983604709851</c:v>
                </c:pt>
                <c:pt idx="13">
                  <c:v>-1.5360742376739869</c:v>
                </c:pt>
                <c:pt idx="14">
                  <c:v>-1.1074976310333264</c:v>
                </c:pt>
                <c:pt idx="15">
                  <c:v>-0.61047913283788346</c:v>
                </c:pt>
                <c:pt idx="16">
                  <c:v>-0.2519282977523829</c:v>
                </c:pt>
                <c:pt idx="17">
                  <c:v>-7.4122538094598456E-2</c:v>
                </c:pt>
                <c:pt idx="18">
                  <c:v>-1.1696344618173744E-2</c:v>
                </c:pt>
                <c:pt idx="19">
                  <c:v>-1.9037019235308827E-3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8-4817-8B20-25AE37A8B37E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3.753628075125865</c:v>
                </c:pt>
                <c:pt idx="1">
                  <c:v>3.5060554473745209</c:v>
                </c:pt>
                <c:pt idx="2">
                  <c:v>4.0858773644358628</c:v>
                </c:pt>
                <c:pt idx="3">
                  <c:v>3.9890626994127767</c:v>
                </c:pt>
                <c:pt idx="4">
                  <c:v>4.2121917944659844</c:v>
                </c:pt>
                <c:pt idx="5">
                  <c:v>4.2825373879442976</c:v>
                </c:pt>
                <c:pt idx="6">
                  <c:v>3.1531700292134484</c:v>
                </c:pt>
                <c:pt idx="7">
                  <c:v>4.0422140571177589</c:v>
                </c:pt>
                <c:pt idx="8">
                  <c:v>4.0949846744380345</c:v>
                </c:pt>
                <c:pt idx="9">
                  <c:v>3.5889502439327496</c:v>
                </c:pt>
                <c:pt idx="10">
                  <c:v>3.1773698880653729</c:v>
                </c:pt>
                <c:pt idx="11">
                  <c:v>2.7344469837289833</c:v>
                </c:pt>
                <c:pt idx="12">
                  <c:v>2.3554884640232316</c:v>
                </c:pt>
                <c:pt idx="13">
                  <c:v>1.8694962073688799</c:v>
                </c:pt>
                <c:pt idx="14">
                  <c:v>1.3178338491604065</c:v>
                </c:pt>
                <c:pt idx="15">
                  <c:v>0.77742617672384773</c:v>
                </c:pt>
                <c:pt idx="16">
                  <c:v>0.3525655962379195</c:v>
                </c:pt>
                <c:pt idx="17">
                  <c:v>0.11816658579740895</c:v>
                </c:pt>
                <c:pt idx="18">
                  <c:v>2.1230083851216403E-2</c:v>
                </c:pt>
                <c:pt idx="19">
                  <c:v>3.152530385367142E-3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38-4817-8B20-25AE37A8B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-1.756691653250505</c:v>
                </c:pt>
                <c:pt idx="1">
                  <c:v>-2.1054288065738627</c:v>
                </c:pt>
                <c:pt idx="2">
                  <c:v>-2.421706057394529</c:v>
                </c:pt>
                <c:pt idx="3">
                  <c:v>-2.6168342216868825</c:v>
                </c:pt>
                <c:pt idx="4">
                  <c:v>-2.6676917232132054</c:v>
                </c:pt>
                <c:pt idx="5">
                  <c:v>-2.775575801994794</c:v>
                </c:pt>
                <c:pt idx="6">
                  <c:v>-2.8572986145591384</c:v>
                </c:pt>
                <c:pt idx="7">
                  <c:v>-2.9485889759115032</c:v>
                </c:pt>
                <c:pt idx="8">
                  <c:v>-3.154540429770305</c:v>
                </c:pt>
                <c:pt idx="9">
                  <c:v>-3.6504783076760243</c:v>
                </c:pt>
                <c:pt idx="10">
                  <c:v>-4.1226567727581589</c:v>
                </c:pt>
                <c:pt idx="11">
                  <c:v>-4.1397986310033632</c:v>
                </c:pt>
                <c:pt idx="12">
                  <c:v>-3.5928238600315452</c:v>
                </c:pt>
                <c:pt idx="13">
                  <c:v>-2.8605974256516746</c:v>
                </c:pt>
                <c:pt idx="14">
                  <c:v>-2.4464919884734955</c:v>
                </c:pt>
                <c:pt idx="15">
                  <c:v>-2.214827747246888</c:v>
                </c:pt>
                <c:pt idx="16">
                  <c:v>-1.5498731402827888</c:v>
                </c:pt>
                <c:pt idx="17">
                  <c:v>-0.99722760341473793</c:v>
                </c:pt>
                <c:pt idx="18">
                  <c:v>-0.33443566112459761</c:v>
                </c:pt>
                <c:pt idx="19">
                  <c:v>-6.2886700887928318E-2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A-4E83-AA66-FC1D6D63A55A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1.6608367738305216</c:v>
                </c:pt>
                <c:pt idx="1">
                  <c:v>1.9877878212678237</c:v>
                </c:pt>
                <c:pt idx="2">
                  <c:v>2.2714656428326401</c:v>
                </c:pt>
                <c:pt idx="3">
                  <c:v>2.4178690716826665</c:v>
                </c:pt>
                <c:pt idx="4">
                  <c:v>2.3803064764930308</c:v>
                </c:pt>
                <c:pt idx="5">
                  <c:v>2.4964425661042875</c:v>
                </c:pt>
                <c:pt idx="6">
                  <c:v>2.7158483854462436</c:v>
                </c:pt>
                <c:pt idx="7">
                  <c:v>2.8537606147469017</c:v>
                </c:pt>
                <c:pt idx="8">
                  <c:v>3.0792856788345291</c:v>
                </c:pt>
                <c:pt idx="9">
                  <c:v>3.5839140802227005</c:v>
                </c:pt>
                <c:pt idx="10">
                  <c:v>4.0538202524676805</c:v>
                </c:pt>
                <c:pt idx="11">
                  <c:v>4.130918749784481</c:v>
                </c:pt>
                <c:pt idx="12">
                  <c:v>3.7134048733505693</c:v>
                </c:pt>
                <c:pt idx="13">
                  <c:v>3.1070315703197893</c:v>
                </c:pt>
                <c:pt idx="14">
                  <c:v>2.7825820382426882</c:v>
                </c:pt>
                <c:pt idx="15">
                  <c:v>2.6765716044320871</c:v>
                </c:pt>
                <c:pt idx="16">
                  <c:v>2.1429415707802275</c:v>
                </c:pt>
                <c:pt idx="17">
                  <c:v>1.634027704830755</c:v>
                </c:pt>
                <c:pt idx="18">
                  <c:v>0.78429981189800435</c:v>
                </c:pt>
                <c:pt idx="19">
                  <c:v>0.2504305895264442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CA-4E83-AA66-FC1D6D63A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68.099999999999994</c:v>
                </c:pt>
                <c:pt idx="1">
                  <c:v>68</c:v>
                </c:pt>
                <c:pt idx="2">
                  <c:v>67.900000000000006</c:v>
                </c:pt>
                <c:pt idx="3">
                  <c:v>68.3</c:v>
                </c:pt>
                <c:pt idx="4">
                  <c:v>68.599999999999994</c:v>
                </c:pt>
                <c:pt idx="5">
                  <c:v>69.010000000000005</c:v>
                </c:pt>
                <c:pt idx="6">
                  <c:v>68.971999999999994</c:v>
                </c:pt>
                <c:pt idx="7">
                  <c:v>69.8</c:v>
                </c:pt>
                <c:pt idx="8">
                  <c:v>70.010000000000005</c:v>
                </c:pt>
                <c:pt idx="9">
                  <c:v>69.941999999999993</c:v>
                </c:pt>
                <c:pt idx="10">
                  <c:v>70.552999999999997</c:v>
                </c:pt>
                <c:pt idx="11">
                  <c:v>71</c:v>
                </c:pt>
                <c:pt idx="12">
                  <c:v>71.28</c:v>
                </c:pt>
                <c:pt idx="13">
                  <c:v>72</c:v>
                </c:pt>
                <c:pt idx="14">
                  <c:v>72.156000000000006</c:v>
                </c:pt>
                <c:pt idx="15">
                  <c:v>72.5</c:v>
                </c:pt>
                <c:pt idx="16">
                  <c:v>72.400000000000006</c:v>
                </c:pt>
                <c:pt idx="17">
                  <c:v>72.722999999999999</c:v>
                </c:pt>
                <c:pt idx="18">
                  <c:v>73.034000000000006</c:v>
                </c:pt>
                <c:pt idx="19">
                  <c:v>73.400000000000006</c:v>
                </c:pt>
                <c:pt idx="20">
                  <c:v>73.739000000000004</c:v>
                </c:pt>
                <c:pt idx="21">
                  <c:v>74.099999999999994</c:v>
                </c:pt>
                <c:pt idx="22">
                  <c:v>74.3</c:v>
                </c:pt>
                <c:pt idx="23">
                  <c:v>74.900000000000006</c:v>
                </c:pt>
                <c:pt idx="24">
                  <c:v>75</c:v>
                </c:pt>
                <c:pt idx="25">
                  <c:v>75.5</c:v>
                </c:pt>
                <c:pt idx="26">
                  <c:v>76.207999999999998</c:v>
                </c:pt>
                <c:pt idx="27">
                  <c:v>76.599999999999994</c:v>
                </c:pt>
                <c:pt idx="28">
                  <c:v>77</c:v>
                </c:pt>
                <c:pt idx="29">
                  <c:v>77</c:v>
                </c:pt>
                <c:pt idx="30">
                  <c:v>77.900000000000006</c:v>
                </c:pt>
                <c:pt idx="31">
                  <c:v>78.099999999999994</c:v>
                </c:pt>
                <c:pt idx="32">
                  <c:v>78.400000000000006</c:v>
                </c:pt>
                <c:pt idx="33">
                  <c:v>78.900000000000006</c:v>
                </c:pt>
                <c:pt idx="34">
                  <c:v>78.900000000000006</c:v>
                </c:pt>
                <c:pt idx="35">
                  <c:v>79.2</c:v>
                </c:pt>
                <c:pt idx="36">
                  <c:v>79.599999999999994</c:v>
                </c:pt>
                <c:pt idx="37">
                  <c:v>80</c:v>
                </c:pt>
                <c:pt idx="38">
                  <c:v>80</c:v>
                </c:pt>
                <c:pt idx="39">
                  <c:v>80.5</c:v>
                </c:pt>
                <c:pt idx="40">
                  <c:v>80.900000000000006</c:v>
                </c:pt>
                <c:pt idx="41">
                  <c:v>80.599999999999994</c:v>
                </c:pt>
                <c:pt idx="42">
                  <c:v>81.099999999999994</c:v>
                </c:pt>
                <c:pt idx="43">
                  <c:v>81.2</c:v>
                </c:pt>
                <c:pt idx="44">
                  <c:v>81.3</c:v>
                </c:pt>
                <c:pt idx="45">
                  <c:v>81.5</c:v>
                </c:pt>
                <c:pt idx="46">
                  <c:v>79</c:v>
                </c:pt>
                <c:pt idx="47">
                  <c:v>80.900000000000006</c:v>
                </c:pt>
                <c:pt idx="48">
                  <c:v>81.099999999999994</c:v>
                </c:pt>
                <c:pt idx="49">
                  <c:v>81.900000000000006</c:v>
                </c:pt>
                <c:pt idx="50">
                  <c:v>82.2</c:v>
                </c:pt>
                <c:pt idx="51">
                  <c:v>82.4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0-4228-9CAE-748786A58CF4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75.5</c:v>
                </c:pt>
                <c:pt idx="1">
                  <c:v>75.599999999999994</c:v>
                </c:pt>
                <c:pt idx="2">
                  <c:v>75.599999999999994</c:v>
                </c:pt>
                <c:pt idx="3">
                  <c:v>76.400000000000006</c:v>
                </c:pt>
                <c:pt idx="4">
                  <c:v>76.7</c:v>
                </c:pt>
                <c:pt idx="5">
                  <c:v>77.08</c:v>
                </c:pt>
                <c:pt idx="6">
                  <c:v>77.11</c:v>
                </c:pt>
                <c:pt idx="7">
                  <c:v>78</c:v>
                </c:pt>
                <c:pt idx="8">
                  <c:v>77.911000000000001</c:v>
                </c:pt>
                <c:pt idx="9">
                  <c:v>77.736999999999995</c:v>
                </c:pt>
                <c:pt idx="10">
                  <c:v>78.370999999999995</c:v>
                </c:pt>
                <c:pt idx="11">
                  <c:v>78.5</c:v>
                </c:pt>
                <c:pt idx="12">
                  <c:v>78.742000000000004</c:v>
                </c:pt>
                <c:pt idx="13">
                  <c:v>79.400000000000006</c:v>
                </c:pt>
                <c:pt idx="14">
                  <c:v>79.665999999999997</c:v>
                </c:pt>
                <c:pt idx="15">
                  <c:v>80</c:v>
                </c:pt>
                <c:pt idx="16">
                  <c:v>79.900000000000006</c:v>
                </c:pt>
                <c:pt idx="17">
                  <c:v>80.388000000000005</c:v>
                </c:pt>
                <c:pt idx="18">
                  <c:v>80.634</c:v>
                </c:pt>
                <c:pt idx="19">
                  <c:v>80.8</c:v>
                </c:pt>
                <c:pt idx="20">
                  <c:v>81.108000000000004</c:v>
                </c:pt>
                <c:pt idx="21">
                  <c:v>81.3</c:v>
                </c:pt>
                <c:pt idx="22">
                  <c:v>81.400000000000006</c:v>
                </c:pt>
                <c:pt idx="23">
                  <c:v>81.7</c:v>
                </c:pt>
                <c:pt idx="24">
                  <c:v>81.7</c:v>
                </c:pt>
                <c:pt idx="25">
                  <c:v>82.2</c:v>
                </c:pt>
                <c:pt idx="26">
                  <c:v>82.715999999999994</c:v>
                </c:pt>
                <c:pt idx="27">
                  <c:v>83</c:v>
                </c:pt>
                <c:pt idx="28">
                  <c:v>83.2</c:v>
                </c:pt>
                <c:pt idx="29">
                  <c:v>83.1</c:v>
                </c:pt>
                <c:pt idx="30">
                  <c:v>84</c:v>
                </c:pt>
                <c:pt idx="31">
                  <c:v>83.9</c:v>
                </c:pt>
                <c:pt idx="32">
                  <c:v>84.2</c:v>
                </c:pt>
                <c:pt idx="33">
                  <c:v>84.3</c:v>
                </c:pt>
                <c:pt idx="34">
                  <c:v>84.2</c:v>
                </c:pt>
                <c:pt idx="35">
                  <c:v>84.4</c:v>
                </c:pt>
                <c:pt idx="36">
                  <c:v>84.6</c:v>
                </c:pt>
                <c:pt idx="37">
                  <c:v>85</c:v>
                </c:pt>
                <c:pt idx="38">
                  <c:v>84.9</c:v>
                </c:pt>
                <c:pt idx="39">
                  <c:v>85.3</c:v>
                </c:pt>
                <c:pt idx="40">
                  <c:v>85.6</c:v>
                </c:pt>
                <c:pt idx="41">
                  <c:v>85.1</c:v>
                </c:pt>
                <c:pt idx="42">
                  <c:v>85.7</c:v>
                </c:pt>
                <c:pt idx="43">
                  <c:v>85.5</c:v>
                </c:pt>
                <c:pt idx="44">
                  <c:v>85.6</c:v>
                </c:pt>
                <c:pt idx="45">
                  <c:v>85.9</c:v>
                </c:pt>
                <c:pt idx="46">
                  <c:v>84</c:v>
                </c:pt>
                <c:pt idx="47">
                  <c:v>85.4</c:v>
                </c:pt>
                <c:pt idx="48">
                  <c:v>85.3</c:v>
                </c:pt>
                <c:pt idx="49">
                  <c:v>85.9</c:v>
                </c:pt>
                <c:pt idx="50">
                  <c:v>86.1</c:v>
                </c:pt>
                <c:pt idx="51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10-4228-9CAE-748786A58CF4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71.7</c:v>
                </c:pt>
                <c:pt idx="1">
                  <c:v>71.7</c:v>
                </c:pt>
                <c:pt idx="2">
                  <c:v>71.7</c:v>
                </c:pt>
                <c:pt idx="3">
                  <c:v>72.3</c:v>
                </c:pt>
                <c:pt idx="4">
                  <c:v>72.5</c:v>
                </c:pt>
                <c:pt idx="5">
                  <c:v>72.956999999999994</c:v>
                </c:pt>
                <c:pt idx="6">
                  <c:v>72.953000000000003</c:v>
                </c:pt>
                <c:pt idx="7">
                  <c:v>73.8</c:v>
                </c:pt>
                <c:pt idx="8">
                  <c:v>73.873000000000005</c:v>
                </c:pt>
                <c:pt idx="9">
                  <c:v>73.754000000000005</c:v>
                </c:pt>
                <c:pt idx="10">
                  <c:v>74.376000000000005</c:v>
                </c:pt>
                <c:pt idx="11">
                  <c:v>74.7</c:v>
                </c:pt>
                <c:pt idx="12">
                  <c:v>74.927999999999997</c:v>
                </c:pt>
                <c:pt idx="13">
                  <c:v>75.599999999999994</c:v>
                </c:pt>
                <c:pt idx="14">
                  <c:v>75.828000000000003</c:v>
                </c:pt>
                <c:pt idx="15">
                  <c:v>76.2</c:v>
                </c:pt>
                <c:pt idx="16">
                  <c:v>76.099999999999994</c:v>
                </c:pt>
                <c:pt idx="17">
                  <c:v>76.47</c:v>
                </c:pt>
                <c:pt idx="18">
                  <c:v>76.748000000000005</c:v>
                </c:pt>
                <c:pt idx="19">
                  <c:v>77</c:v>
                </c:pt>
                <c:pt idx="20">
                  <c:v>77.34</c:v>
                </c:pt>
                <c:pt idx="21">
                  <c:v>77.599999999999994</c:v>
                </c:pt>
                <c:pt idx="22">
                  <c:v>77.8</c:v>
                </c:pt>
                <c:pt idx="23">
                  <c:v>78.2</c:v>
                </c:pt>
                <c:pt idx="24">
                  <c:v>78.3</c:v>
                </c:pt>
                <c:pt idx="25">
                  <c:v>78.8</c:v>
                </c:pt>
                <c:pt idx="26">
                  <c:v>79.388999999999996</c:v>
                </c:pt>
                <c:pt idx="27">
                  <c:v>79.8</c:v>
                </c:pt>
                <c:pt idx="28">
                  <c:v>80</c:v>
                </c:pt>
                <c:pt idx="29">
                  <c:v>79.900000000000006</c:v>
                </c:pt>
                <c:pt idx="30">
                  <c:v>80.900000000000006</c:v>
                </c:pt>
                <c:pt idx="31">
                  <c:v>80.900000000000006</c:v>
                </c:pt>
                <c:pt idx="32">
                  <c:v>81.3</c:v>
                </c:pt>
                <c:pt idx="33">
                  <c:v>81.599999999999994</c:v>
                </c:pt>
                <c:pt idx="34">
                  <c:v>81.5</c:v>
                </c:pt>
                <c:pt idx="35">
                  <c:v>81.7</c:v>
                </c:pt>
                <c:pt idx="36">
                  <c:v>82</c:v>
                </c:pt>
                <c:pt idx="37">
                  <c:v>82.5</c:v>
                </c:pt>
                <c:pt idx="38">
                  <c:v>82.4</c:v>
                </c:pt>
                <c:pt idx="39">
                  <c:v>82.8</c:v>
                </c:pt>
                <c:pt idx="40">
                  <c:v>83.2</c:v>
                </c:pt>
                <c:pt idx="41">
                  <c:v>82.8</c:v>
                </c:pt>
                <c:pt idx="42">
                  <c:v>83.3</c:v>
                </c:pt>
                <c:pt idx="43">
                  <c:v>83.3</c:v>
                </c:pt>
                <c:pt idx="44">
                  <c:v>83.4</c:v>
                </c:pt>
                <c:pt idx="45">
                  <c:v>83.6</c:v>
                </c:pt>
                <c:pt idx="46">
                  <c:v>81.400000000000006</c:v>
                </c:pt>
                <c:pt idx="47">
                  <c:v>83.1</c:v>
                </c:pt>
                <c:pt idx="48">
                  <c:v>83.2</c:v>
                </c:pt>
                <c:pt idx="49">
                  <c:v>83.8</c:v>
                </c:pt>
                <c:pt idx="50">
                  <c:v>84.1</c:v>
                </c:pt>
                <c:pt idx="51">
                  <c:v>84.3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10-4228-9CAE-748786A58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0.00</c:formatCode>
                <c:ptCount val="74"/>
                <c:pt idx="0">
                  <c:v>1.9</c:v>
                </c:pt>
                <c:pt idx="1">
                  <c:v>1.86</c:v>
                </c:pt>
                <c:pt idx="2">
                  <c:v>1.86</c:v>
                </c:pt>
                <c:pt idx="3">
                  <c:v>1.84</c:v>
                </c:pt>
                <c:pt idx="4">
                  <c:v>1.87</c:v>
                </c:pt>
                <c:pt idx="5">
                  <c:v>1.89</c:v>
                </c:pt>
                <c:pt idx="6">
                  <c:v>1.88</c:v>
                </c:pt>
                <c:pt idx="7">
                  <c:v>1.95</c:v>
                </c:pt>
                <c:pt idx="8">
                  <c:v>1.98</c:v>
                </c:pt>
                <c:pt idx="9">
                  <c:v>2.0099999999999998</c:v>
                </c:pt>
                <c:pt idx="10">
                  <c:v>2.11</c:v>
                </c:pt>
                <c:pt idx="11">
                  <c:v>2.27</c:v>
                </c:pt>
                <c:pt idx="12">
                  <c:v>2.42</c:v>
                </c:pt>
                <c:pt idx="13">
                  <c:v>2.42</c:v>
                </c:pt>
                <c:pt idx="14">
                  <c:v>2.39</c:v>
                </c:pt>
                <c:pt idx="15">
                  <c:v>2.2599999999999998</c:v>
                </c:pt>
                <c:pt idx="16">
                  <c:v>2.23</c:v>
                </c:pt>
                <c:pt idx="17">
                  <c:v>2.2200000000000002</c:v>
                </c:pt>
                <c:pt idx="18">
                  <c:v>2.15</c:v>
                </c:pt>
                <c:pt idx="19">
                  <c:v>2.11</c:v>
                </c:pt>
                <c:pt idx="20">
                  <c:v>2.1</c:v>
                </c:pt>
                <c:pt idx="21">
                  <c:v>2.1</c:v>
                </c:pt>
                <c:pt idx="22">
                  <c:v>2.09</c:v>
                </c:pt>
                <c:pt idx="23">
                  <c:v>2</c:v>
                </c:pt>
                <c:pt idx="24">
                  <c:v>1.83</c:v>
                </c:pt>
                <c:pt idx="25">
                  <c:v>1.71</c:v>
                </c:pt>
                <c:pt idx="26">
                  <c:v>1.6</c:v>
                </c:pt>
                <c:pt idx="27">
                  <c:v>1.48</c:v>
                </c:pt>
                <c:pt idx="28">
                  <c:v>1.4</c:v>
                </c:pt>
                <c:pt idx="29">
                  <c:v>1.33</c:v>
                </c:pt>
                <c:pt idx="30">
                  <c:v>1.33</c:v>
                </c:pt>
                <c:pt idx="31">
                  <c:v>1.29</c:v>
                </c:pt>
                <c:pt idx="32">
                  <c:v>1.23</c:v>
                </c:pt>
                <c:pt idx="33">
                  <c:v>1.21</c:v>
                </c:pt>
                <c:pt idx="34">
                  <c:v>1.1299999999999999</c:v>
                </c:pt>
                <c:pt idx="35">
                  <c:v>1.1200000000000001</c:v>
                </c:pt>
                <c:pt idx="36">
                  <c:v>1.1599999999999999</c:v>
                </c:pt>
                <c:pt idx="37">
                  <c:v>1.1299999999999999</c:v>
                </c:pt>
                <c:pt idx="38">
                  <c:v>1.1499999999999999</c:v>
                </c:pt>
                <c:pt idx="39">
                  <c:v>1.1200000000000001</c:v>
                </c:pt>
                <c:pt idx="40">
                  <c:v>1.1200000000000001</c:v>
                </c:pt>
                <c:pt idx="41">
                  <c:v>1.0900000000000001</c:v>
                </c:pt>
                <c:pt idx="42">
                  <c:v>1.06</c:v>
                </c:pt>
                <c:pt idx="43">
                  <c:v>1.07</c:v>
                </c:pt>
                <c:pt idx="44">
                  <c:v>1.1000000000000001</c:v>
                </c:pt>
                <c:pt idx="45">
                  <c:v>1.1399999999999999</c:v>
                </c:pt>
                <c:pt idx="46">
                  <c:v>1.1399999999999999</c:v>
                </c:pt>
                <c:pt idx="47">
                  <c:v>1.1599999999999999</c:v>
                </c:pt>
                <c:pt idx="48">
                  <c:v>1.21</c:v>
                </c:pt>
                <c:pt idx="49">
                  <c:v>1.22</c:v>
                </c:pt>
                <c:pt idx="50">
                  <c:v>1.26</c:v>
                </c:pt>
                <c:pt idx="51">
                  <c:v>1.27</c:v>
                </c:pt>
                <c:pt idx="52">
                  <c:v>1.36</c:v>
                </c:pt>
                <c:pt idx="53">
                  <c:v>1.37</c:v>
                </c:pt>
                <c:pt idx="54">
                  <c:v>1.43</c:v>
                </c:pt>
                <c:pt idx="55">
                  <c:v>1.47</c:v>
                </c:pt>
                <c:pt idx="56">
                  <c:v>1.53</c:v>
                </c:pt>
                <c:pt idx="57">
                  <c:v>1.56</c:v>
                </c:pt>
                <c:pt idx="58">
                  <c:v>1.56</c:v>
                </c:pt>
                <c:pt idx="59">
                  <c:v>1.52</c:v>
                </c:pt>
                <c:pt idx="60">
                  <c:v>1.51</c:v>
                </c:pt>
                <c:pt idx="61">
                  <c:v>1.47</c:v>
                </c:pt>
                <c:pt idx="62">
                  <c:v>1.46</c:v>
                </c:pt>
                <c:pt idx="63">
                  <c:v>1.45</c:v>
                </c:pt>
                <c:pt idx="64">
                  <c:v>1.43</c:v>
                </c:pt>
                <c:pt idx="65">
                  <c:v>1.4</c:v>
                </c:pt>
                <c:pt idx="66">
                  <c:v>1.36</c:v>
                </c:pt>
                <c:pt idx="67">
                  <c:v>1.33</c:v>
                </c:pt>
                <c:pt idx="68">
                  <c:v>1.27</c:v>
                </c:pt>
                <c:pt idx="69">
                  <c:v>1.27</c:v>
                </c:pt>
                <c:pt idx="70">
                  <c:v>1.25</c:v>
                </c:pt>
                <c:pt idx="71">
                  <c:v>1.21</c:v>
                </c:pt>
                <c:pt idx="72">
                  <c:v>1.19</c:v>
                </c:pt>
                <c:pt idx="73">
                  <c:v>1.1599999999999999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6-40E8-866E-9C4AA70F6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0.00</c:formatCode>
                <c:ptCount val="74"/>
                <c:pt idx="0">
                  <c:v>29.75</c:v>
                </c:pt>
                <c:pt idx="1">
                  <c:v>29.68</c:v>
                </c:pt>
                <c:pt idx="2">
                  <c:v>29.64</c:v>
                </c:pt>
                <c:pt idx="3">
                  <c:v>29.54</c:v>
                </c:pt>
                <c:pt idx="4">
                  <c:v>29.46</c:v>
                </c:pt>
                <c:pt idx="5">
                  <c:v>29.33</c:v>
                </c:pt>
                <c:pt idx="6">
                  <c:v>29.27</c:v>
                </c:pt>
                <c:pt idx="7">
                  <c:v>29.24</c:v>
                </c:pt>
                <c:pt idx="8">
                  <c:v>29.14</c:v>
                </c:pt>
                <c:pt idx="9">
                  <c:v>29</c:v>
                </c:pt>
                <c:pt idx="10">
                  <c:v>28.88</c:v>
                </c:pt>
                <c:pt idx="11">
                  <c:v>28.73</c:v>
                </c:pt>
                <c:pt idx="12">
                  <c:v>28.6</c:v>
                </c:pt>
                <c:pt idx="13">
                  <c:v>28.51</c:v>
                </c:pt>
                <c:pt idx="14">
                  <c:v>28.59</c:v>
                </c:pt>
                <c:pt idx="15">
                  <c:v>28.39</c:v>
                </c:pt>
                <c:pt idx="16">
                  <c:v>28.29</c:v>
                </c:pt>
                <c:pt idx="17">
                  <c:v>28.33</c:v>
                </c:pt>
                <c:pt idx="18">
                  <c:v>28.19</c:v>
                </c:pt>
                <c:pt idx="19">
                  <c:v>28.05</c:v>
                </c:pt>
                <c:pt idx="20">
                  <c:v>27.87</c:v>
                </c:pt>
                <c:pt idx="21">
                  <c:v>27.73</c:v>
                </c:pt>
                <c:pt idx="22">
                  <c:v>27.57</c:v>
                </c:pt>
                <c:pt idx="23">
                  <c:v>27.47</c:v>
                </c:pt>
                <c:pt idx="24">
                  <c:v>27.41</c:v>
                </c:pt>
                <c:pt idx="25">
                  <c:v>27.51</c:v>
                </c:pt>
                <c:pt idx="26">
                  <c:v>27.51</c:v>
                </c:pt>
                <c:pt idx="27">
                  <c:v>27.52</c:v>
                </c:pt>
                <c:pt idx="28">
                  <c:v>27.65</c:v>
                </c:pt>
                <c:pt idx="29">
                  <c:v>27.78</c:v>
                </c:pt>
                <c:pt idx="30">
                  <c:v>27.91</c:v>
                </c:pt>
                <c:pt idx="31">
                  <c:v>28.12</c:v>
                </c:pt>
                <c:pt idx="32">
                  <c:v>28.39</c:v>
                </c:pt>
                <c:pt idx="33">
                  <c:v>28.61</c:v>
                </c:pt>
                <c:pt idx="34">
                  <c:v>28.8</c:v>
                </c:pt>
                <c:pt idx="35">
                  <c:v>29.05</c:v>
                </c:pt>
                <c:pt idx="36">
                  <c:v>29.27</c:v>
                </c:pt>
                <c:pt idx="37">
                  <c:v>29.44</c:v>
                </c:pt>
                <c:pt idx="38">
                  <c:v>29.62</c:v>
                </c:pt>
                <c:pt idx="39">
                  <c:v>29.78</c:v>
                </c:pt>
                <c:pt idx="40">
                  <c:v>29.97</c:v>
                </c:pt>
                <c:pt idx="41">
                  <c:v>30.1</c:v>
                </c:pt>
                <c:pt idx="42">
                  <c:v>30.34</c:v>
                </c:pt>
                <c:pt idx="43">
                  <c:v>30.81</c:v>
                </c:pt>
                <c:pt idx="44">
                  <c:v>30.71</c:v>
                </c:pt>
                <c:pt idx="45">
                  <c:v>30.82</c:v>
                </c:pt>
                <c:pt idx="46">
                  <c:v>30.77</c:v>
                </c:pt>
                <c:pt idx="47">
                  <c:v>30.9</c:v>
                </c:pt>
                <c:pt idx="48">
                  <c:v>30.98</c:v>
                </c:pt>
                <c:pt idx="49">
                  <c:v>30.96</c:v>
                </c:pt>
                <c:pt idx="50">
                  <c:v>30.94</c:v>
                </c:pt>
                <c:pt idx="51">
                  <c:v>31.11</c:v>
                </c:pt>
                <c:pt idx="52">
                  <c:v>30.93</c:v>
                </c:pt>
                <c:pt idx="53">
                  <c:v>31.02</c:v>
                </c:pt>
                <c:pt idx="54">
                  <c:v>31.02</c:v>
                </c:pt>
                <c:pt idx="55">
                  <c:v>31.04</c:v>
                </c:pt>
                <c:pt idx="56">
                  <c:v>31.04</c:v>
                </c:pt>
                <c:pt idx="57">
                  <c:v>31.1</c:v>
                </c:pt>
                <c:pt idx="58">
                  <c:v>31.23</c:v>
                </c:pt>
                <c:pt idx="59">
                  <c:v>31.39</c:v>
                </c:pt>
                <c:pt idx="60">
                  <c:v>31.43</c:v>
                </c:pt>
                <c:pt idx="61">
                  <c:v>31.53</c:v>
                </c:pt>
                <c:pt idx="62">
                  <c:v>31.65</c:v>
                </c:pt>
                <c:pt idx="63">
                  <c:v>31.79</c:v>
                </c:pt>
                <c:pt idx="64">
                  <c:v>31.89</c:v>
                </c:pt>
                <c:pt idx="65">
                  <c:v>32.020000000000003</c:v>
                </c:pt>
                <c:pt idx="66">
                  <c:v>32.130000000000003</c:v>
                </c:pt>
                <c:pt idx="67">
                  <c:v>32.19</c:v>
                </c:pt>
                <c:pt idx="68">
                  <c:v>32.31</c:v>
                </c:pt>
                <c:pt idx="69">
                  <c:v>32.590000000000003</c:v>
                </c:pt>
                <c:pt idx="70">
                  <c:v>32.65</c:v>
                </c:pt>
                <c:pt idx="71">
                  <c:v>32.69</c:v>
                </c:pt>
                <c:pt idx="72">
                  <c:v>32.799999999999997</c:v>
                </c:pt>
                <c:pt idx="73">
                  <c:v>32.909999999999997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16-40E8-866E-9C4AA70F6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2.669067105747355</c:v>
                </c:pt>
                <c:pt idx="1">
                  <c:v>1.5850413239749988</c:v>
                </c:pt>
                <c:pt idx="2">
                  <c:v>1.1078075983038917</c:v>
                </c:pt>
                <c:pt idx="3">
                  <c:v>0.69541066025206999</c:v>
                </c:pt>
                <c:pt idx="4">
                  <c:v>0.60847394007957101</c:v>
                </c:pt>
                <c:pt idx="5">
                  <c:v>0.50694358453144406</c:v>
                </c:pt>
                <c:pt idx="6">
                  <c:v>0.51683026098428497</c:v>
                </c:pt>
                <c:pt idx="7">
                  <c:v>0.38511388747237801</c:v>
                </c:pt>
                <c:pt idx="8">
                  <c:v>0.39254289124838032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5-4C03-BC95-309D7BFDFD48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83.939884042944669</c:v>
                </c:pt>
                <c:pt idx="1">
                  <c:v>79.525598875486622</c:v>
                </c:pt>
                <c:pt idx="2">
                  <c:v>72.529059604624678</c:v>
                </c:pt>
                <c:pt idx="3">
                  <c:v>57.067822423549408</c:v>
                </c:pt>
                <c:pt idx="4">
                  <c:v>41.889507764194555</c:v>
                </c:pt>
                <c:pt idx="5">
                  <c:v>32.977280584858917</c:v>
                </c:pt>
                <c:pt idx="6">
                  <c:v>26.606008931725402</c:v>
                </c:pt>
                <c:pt idx="7">
                  <c:v>17.55611984722497</c:v>
                </c:pt>
                <c:pt idx="8">
                  <c:v>15.900863786495949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5-4C03-BC95-309D7BFDFD48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8.5882456828358311</c:v>
                </c:pt>
                <c:pt idx="1">
                  <c:v>12.820126330423927</c:v>
                </c:pt>
                <c:pt idx="2">
                  <c:v>17.676029238030573</c:v>
                </c:pt>
                <c:pt idx="3">
                  <c:v>27.335078969353582</c:v>
                </c:pt>
                <c:pt idx="4">
                  <c:v>33.375653716114158</c:v>
                </c:pt>
                <c:pt idx="5">
                  <c:v>31.810364663712441</c:v>
                </c:pt>
                <c:pt idx="6">
                  <c:v>30.553990503432782</c:v>
                </c:pt>
                <c:pt idx="7">
                  <c:v>28.404385083967295</c:v>
                </c:pt>
                <c:pt idx="8">
                  <c:v>27.6697746670377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5-4C03-BC95-309D7BFDFD48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3.7447319718608729</c:v>
                </c:pt>
                <c:pt idx="1">
                  <c:v>4.6708179794461842</c:v>
                </c:pt>
                <c:pt idx="2">
                  <c:v>6.8822176402922564</c:v>
                </c:pt>
                <c:pt idx="3">
                  <c:v>12.128745008350149</c:v>
                </c:pt>
                <c:pt idx="4">
                  <c:v>20.117353727674463</c:v>
                </c:pt>
                <c:pt idx="5">
                  <c:v>26.865130815882594</c:v>
                </c:pt>
                <c:pt idx="6">
                  <c:v>30.742982634069747</c:v>
                </c:pt>
                <c:pt idx="7">
                  <c:v>37.30704737274818</c:v>
                </c:pt>
                <c:pt idx="8">
                  <c:v>38.191279773084055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5-4C03-BC95-309D7BFDFD48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1.0580711966112712</c:v>
                </c:pt>
                <c:pt idx="1">
                  <c:v>1.3984154906682651</c:v>
                </c:pt>
                <c:pt idx="2">
                  <c:v>1.8048859187486048</c:v>
                </c:pt>
                <c:pt idx="3">
                  <c:v>2.7729429384947877</c:v>
                </c:pt>
                <c:pt idx="4">
                  <c:v>4.0090108519372549</c:v>
                </c:pt>
                <c:pt idx="5">
                  <c:v>7.8402803510146013</c:v>
                </c:pt>
                <c:pt idx="6">
                  <c:v>11.580187669787783</c:v>
                </c:pt>
                <c:pt idx="7">
                  <c:v>16.347333808587177</c:v>
                </c:pt>
                <c:pt idx="8">
                  <c:v>17.845538882133912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5-4C03-BC95-309D7BFDF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342.94200000000001</c:v>
                </c:pt>
                <c:pt idx="1">
                  <c:v>221.995</c:v>
                </c:pt>
                <c:pt idx="2">
                  <c:v>162.636</c:v>
                </c:pt>
                <c:pt idx="3">
                  <c:v>132.16</c:v>
                </c:pt>
                <c:pt idx="4">
                  <c:v>74.867000000000004</c:v>
                </c:pt>
                <c:pt idx="5">
                  <c:v>54.332999999999998</c:v>
                </c:pt>
                <c:pt idx="6">
                  <c:v>46.893000000000001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7-4F69-8E40-B0BAE8E64446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198.601</c:v>
                </c:pt>
                <c:pt idx="1">
                  <c:v>138.13900000000001</c:v>
                </c:pt>
                <c:pt idx="2">
                  <c:v>109.994</c:v>
                </c:pt>
                <c:pt idx="3">
                  <c:v>91.914000000000001</c:v>
                </c:pt>
                <c:pt idx="4">
                  <c:v>45.231999999999999</c:v>
                </c:pt>
                <c:pt idx="5">
                  <c:v>45.293999999999997</c:v>
                </c:pt>
                <c:pt idx="6">
                  <c:v>35.404000000000003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87-4F69-8E40-B0BAE8E64446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18.337</c:v>
                </c:pt>
                <c:pt idx="1">
                  <c:v>165.465</c:v>
                </c:pt>
                <c:pt idx="2">
                  <c:v>102.239</c:v>
                </c:pt>
                <c:pt idx="3">
                  <c:v>72.194999999999993</c:v>
                </c:pt>
                <c:pt idx="4">
                  <c:v>35.585999999999999</c:v>
                </c:pt>
                <c:pt idx="5">
                  <c:v>22.064</c:v>
                </c:pt>
                <c:pt idx="6">
                  <c:v>20.085000000000001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7-4F69-8E40-B0BAE8E64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1452.83</c:v>
                </c:pt>
                <c:pt idx="1">
                  <c:v>1264.92</c:v>
                </c:pt>
                <c:pt idx="2">
                  <c:v>1162.25</c:v>
                </c:pt>
                <c:pt idx="3">
                  <c:v>1104.27</c:v>
                </c:pt>
                <c:pt idx="4">
                  <c:v>1039.81</c:v>
                </c:pt>
                <c:pt idx="5">
                  <c:v>986.82</c:v>
                </c:pt>
                <c:pt idx="6">
                  <c:v>1006.98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F-4E43-9865-838A36EA09DE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456.93000000000006</c:v>
                </c:pt>
                <c:pt idx="1">
                  <c:v>528.21</c:v>
                </c:pt>
                <c:pt idx="2">
                  <c:v>534.54</c:v>
                </c:pt>
                <c:pt idx="3">
                  <c:v>497.04999999999995</c:v>
                </c:pt>
                <c:pt idx="4">
                  <c:v>378.19000000000005</c:v>
                </c:pt>
                <c:pt idx="5">
                  <c:v>242.7399999999999</c:v>
                </c:pt>
                <c:pt idx="6">
                  <c:v>127.40000000000009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F-4E43-9865-838A36EA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1024.95</c:v>
                </c:pt>
                <c:pt idx="1">
                  <c:v>941.04</c:v>
                </c:pt>
                <c:pt idx="2">
                  <c:v>917.37</c:v>
                </c:pt>
                <c:pt idx="3">
                  <c:v>861.49</c:v>
                </c:pt>
                <c:pt idx="4">
                  <c:v>638.05999999999995</c:v>
                </c:pt>
                <c:pt idx="5">
                  <c:v>980.87</c:v>
                </c:pt>
                <c:pt idx="6">
                  <c:v>784.04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FF-4E43-9865-838A36EA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79.5</c:v>
                </c:pt>
                <c:pt idx="1">
                  <c:v>80</c:v>
                </c:pt>
                <c:pt idx="2">
                  <c:v>79.099999999999994</c:v>
                </c:pt>
                <c:pt idx="3">
                  <c:v>79.7</c:v>
                </c:pt>
                <c:pt idx="4">
                  <c:v>78.599999999999994</c:v>
                </c:pt>
                <c:pt idx="5">
                  <c:v>77.099999999999994</c:v>
                </c:pt>
                <c:pt idx="6">
                  <c:v>75.2</c:v>
                </c:pt>
                <c:pt idx="7">
                  <c:v>73.8</c:v>
                </c:pt>
                <c:pt idx="8">
                  <c:v>73.2</c:v>
                </c:pt>
                <c:pt idx="9">
                  <c:v>73</c:v>
                </c:pt>
                <c:pt idx="10">
                  <c:v>73.3</c:v>
                </c:pt>
                <c:pt idx="11">
                  <c:v>73.599999999999994</c:v>
                </c:pt>
                <c:pt idx="12">
                  <c:v>73.3</c:v>
                </c:pt>
                <c:pt idx="13">
                  <c:v>73.2</c:v>
                </c:pt>
                <c:pt idx="14">
                  <c:v>73.400000000000006</c:v>
                </c:pt>
                <c:pt idx="15">
                  <c:v>72.2</c:v>
                </c:pt>
                <c:pt idx="16">
                  <c:v>72.900000000000006</c:v>
                </c:pt>
                <c:pt idx="17">
                  <c:v>71.7</c:v>
                </c:pt>
                <c:pt idx="18">
                  <c:v>72.099999999999994</c:v>
                </c:pt>
                <c:pt idx="19">
                  <c:v>72.400000000000006</c:v>
                </c:pt>
                <c:pt idx="20">
                  <c:v>72.400000000000006</c:v>
                </c:pt>
                <c:pt idx="21">
                  <c:v>73</c:v>
                </c:pt>
                <c:pt idx="22">
                  <c:v>73.8</c:v>
                </c:pt>
                <c:pt idx="23">
                  <c:v>74.5</c:v>
                </c:pt>
                <c:pt idx="24">
                  <c:v>75.3</c:v>
                </c:pt>
                <c:pt idx="25">
                  <c:v>75.8</c:v>
                </c:pt>
                <c:pt idx="26">
                  <c:v>75.7</c:v>
                </c:pt>
                <c:pt idx="27">
                  <c:v>75.7</c:v>
                </c:pt>
                <c:pt idx="28">
                  <c:v>75.7</c:v>
                </c:pt>
                <c:pt idx="29">
                  <c:v>76.3</c:v>
                </c:pt>
                <c:pt idx="30">
                  <c:v>76.599999999999994</c:v>
                </c:pt>
                <c:pt idx="31">
                  <c:v>76.5</c:v>
                </c:pt>
                <c:pt idx="32">
                  <c:v>75.099999999999994</c:v>
                </c:pt>
                <c:pt idx="33">
                  <c:v>74</c:v>
                </c:pt>
                <c:pt idx="34">
                  <c:v>73.8</c:v>
                </c:pt>
                <c:pt idx="35">
                  <c:v>72.8</c:v>
                </c:pt>
                <c:pt idx="36">
                  <c:v>72.099999999999994</c:v>
                </c:pt>
                <c:pt idx="37">
                  <c:v>72.099999999999994</c:v>
                </c:pt>
                <c:pt idx="38">
                  <c:v>73</c:v>
                </c:pt>
                <c:pt idx="39">
                  <c:v>74.281482163354667</c:v>
                </c:pt>
                <c:pt idx="40">
                  <c:v>75.13583925022273</c:v>
                </c:pt>
                <c:pt idx="41">
                  <c:v>75.557621999999995</c:v>
                </c:pt>
                <c:pt idx="42">
                  <c:v>76.148751000000004</c:v>
                </c:pt>
                <c:pt idx="43">
                  <c:v>73.529056999999995</c:v>
                </c:pt>
                <c:pt idx="44">
                  <c:v>73.421401000000003</c:v>
                </c:pt>
                <c:pt idx="45">
                  <c:v>75.826076999999998</c:v>
                </c:pt>
                <c:pt idx="46">
                  <c:v>76.412355000000005</c:v>
                </c:pt>
                <c:pt idx="47">
                  <c:v>76.311690999999996</c:v>
                </c:pt>
                <c:pt idx="48">
                  <c:v>76.765281000000002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EE-4167-A038-4834E86CAA11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38</c:v>
                </c:pt>
                <c:pt idx="1">
                  <c:v>37.700000000000003</c:v>
                </c:pt>
                <c:pt idx="2">
                  <c:v>38.299999999999997</c:v>
                </c:pt>
                <c:pt idx="3">
                  <c:v>40.299999999999997</c:v>
                </c:pt>
                <c:pt idx="4">
                  <c:v>41</c:v>
                </c:pt>
                <c:pt idx="5">
                  <c:v>40.299999999999997</c:v>
                </c:pt>
                <c:pt idx="6">
                  <c:v>39.4</c:v>
                </c:pt>
                <c:pt idx="7">
                  <c:v>38.700000000000003</c:v>
                </c:pt>
                <c:pt idx="8">
                  <c:v>38.9</c:v>
                </c:pt>
                <c:pt idx="9">
                  <c:v>40.200000000000003</c:v>
                </c:pt>
                <c:pt idx="10">
                  <c:v>41.7</c:v>
                </c:pt>
                <c:pt idx="11">
                  <c:v>42.2</c:v>
                </c:pt>
                <c:pt idx="12">
                  <c:v>42.6</c:v>
                </c:pt>
                <c:pt idx="13">
                  <c:v>44.1</c:v>
                </c:pt>
                <c:pt idx="14">
                  <c:v>44.7</c:v>
                </c:pt>
                <c:pt idx="15">
                  <c:v>44.2</c:v>
                </c:pt>
                <c:pt idx="16">
                  <c:v>45.6</c:v>
                </c:pt>
                <c:pt idx="17">
                  <c:v>45.7</c:v>
                </c:pt>
                <c:pt idx="18">
                  <c:v>46.1</c:v>
                </c:pt>
                <c:pt idx="19">
                  <c:v>46.7</c:v>
                </c:pt>
                <c:pt idx="20">
                  <c:v>47</c:v>
                </c:pt>
                <c:pt idx="21">
                  <c:v>48.4</c:v>
                </c:pt>
                <c:pt idx="22">
                  <c:v>49.7</c:v>
                </c:pt>
                <c:pt idx="23">
                  <c:v>50.6</c:v>
                </c:pt>
                <c:pt idx="24">
                  <c:v>52.3</c:v>
                </c:pt>
                <c:pt idx="25">
                  <c:v>53.5</c:v>
                </c:pt>
                <c:pt idx="26">
                  <c:v>54.7</c:v>
                </c:pt>
                <c:pt idx="27">
                  <c:v>55.2</c:v>
                </c:pt>
                <c:pt idx="28">
                  <c:v>55.2</c:v>
                </c:pt>
                <c:pt idx="29">
                  <c:v>56.6</c:v>
                </c:pt>
                <c:pt idx="30">
                  <c:v>56.6</c:v>
                </c:pt>
                <c:pt idx="31">
                  <c:v>57.2</c:v>
                </c:pt>
                <c:pt idx="32">
                  <c:v>56.2</c:v>
                </c:pt>
                <c:pt idx="33">
                  <c:v>55.8</c:v>
                </c:pt>
                <c:pt idx="34">
                  <c:v>55.3</c:v>
                </c:pt>
                <c:pt idx="35">
                  <c:v>56.3</c:v>
                </c:pt>
                <c:pt idx="36">
                  <c:v>57.4</c:v>
                </c:pt>
                <c:pt idx="37">
                  <c:v>57.5</c:v>
                </c:pt>
                <c:pt idx="38">
                  <c:v>57.2</c:v>
                </c:pt>
                <c:pt idx="39">
                  <c:v>58.066940955476085</c:v>
                </c:pt>
                <c:pt idx="40">
                  <c:v>59.273176278012841</c:v>
                </c:pt>
                <c:pt idx="41">
                  <c:v>59.623671000000002</c:v>
                </c:pt>
                <c:pt idx="42">
                  <c:v>60.440913999999999</c:v>
                </c:pt>
                <c:pt idx="43">
                  <c:v>58.618448999999998</c:v>
                </c:pt>
                <c:pt idx="44">
                  <c:v>59.508789</c:v>
                </c:pt>
                <c:pt idx="45">
                  <c:v>60.427207000000003</c:v>
                </c:pt>
                <c:pt idx="46">
                  <c:v>61.944862999999998</c:v>
                </c:pt>
                <c:pt idx="47">
                  <c:v>62.269170000000003</c:v>
                </c:pt>
                <c:pt idx="48">
                  <c:v>62.127744999999997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EE-4167-A038-4834E86CAA11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58.4</c:v>
                </c:pt>
                <c:pt idx="1">
                  <c:v>58.5</c:v>
                </c:pt>
                <c:pt idx="2">
                  <c:v>58.5</c:v>
                </c:pt>
                <c:pt idx="3">
                  <c:v>59.7</c:v>
                </c:pt>
                <c:pt idx="4">
                  <c:v>59.6</c:v>
                </c:pt>
                <c:pt idx="5">
                  <c:v>58.5</c:v>
                </c:pt>
                <c:pt idx="6">
                  <c:v>57.1</c:v>
                </c:pt>
                <c:pt idx="7">
                  <c:v>56</c:v>
                </c:pt>
                <c:pt idx="8">
                  <c:v>55.9</c:v>
                </c:pt>
                <c:pt idx="9">
                  <c:v>56.5</c:v>
                </c:pt>
                <c:pt idx="10">
                  <c:v>57.4</c:v>
                </c:pt>
                <c:pt idx="11">
                  <c:v>57.8</c:v>
                </c:pt>
                <c:pt idx="12">
                  <c:v>57.9</c:v>
                </c:pt>
                <c:pt idx="13">
                  <c:v>58.6</c:v>
                </c:pt>
                <c:pt idx="14">
                  <c:v>59.1</c:v>
                </c:pt>
                <c:pt idx="15">
                  <c:v>58.2</c:v>
                </c:pt>
                <c:pt idx="16">
                  <c:v>59.3</c:v>
                </c:pt>
                <c:pt idx="17">
                  <c:v>58.7</c:v>
                </c:pt>
                <c:pt idx="18">
                  <c:v>59.1</c:v>
                </c:pt>
                <c:pt idx="19">
                  <c:v>59.6</c:v>
                </c:pt>
                <c:pt idx="20">
                  <c:v>59.7</c:v>
                </c:pt>
                <c:pt idx="21">
                  <c:v>60.7</c:v>
                </c:pt>
                <c:pt idx="22">
                  <c:v>61.8</c:v>
                </c:pt>
                <c:pt idx="23">
                  <c:v>62.6</c:v>
                </c:pt>
                <c:pt idx="24">
                  <c:v>63.8</c:v>
                </c:pt>
                <c:pt idx="25">
                  <c:v>64.7</c:v>
                </c:pt>
                <c:pt idx="26">
                  <c:v>65.3</c:v>
                </c:pt>
                <c:pt idx="27">
                  <c:v>65.5</c:v>
                </c:pt>
                <c:pt idx="28">
                  <c:v>65.5</c:v>
                </c:pt>
                <c:pt idx="29">
                  <c:v>66.5</c:v>
                </c:pt>
                <c:pt idx="30">
                  <c:v>66.7</c:v>
                </c:pt>
                <c:pt idx="31">
                  <c:v>66.900000000000006</c:v>
                </c:pt>
                <c:pt idx="32">
                  <c:v>65.7</c:v>
                </c:pt>
                <c:pt idx="33">
                  <c:v>65</c:v>
                </c:pt>
                <c:pt idx="34">
                  <c:v>64.599999999999994</c:v>
                </c:pt>
                <c:pt idx="35">
                  <c:v>64.5</c:v>
                </c:pt>
                <c:pt idx="36">
                  <c:v>64.8</c:v>
                </c:pt>
                <c:pt idx="37">
                  <c:v>64.900000000000006</c:v>
                </c:pt>
                <c:pt idx="38">
                  <c:v>65.099999999999994</c:v>
                </c:pt>
                <c:pt idx="39">
                  <c:v>66.225011062383075</c:v>
                </c:pt>
                <c:pt idx="40">
                  <c:v>67.257799193193947</c:v>
                </c:pt>
                <c:pt idx="41">
                  <c:v>67.645573999999996</c:v>
                </c:pt>
                <c:pt idx="42">
                  <c:v>68.356435000000005</c:v>
                </c:pt>
                <c:pt idx="43">
                  <c:v>66.132527999999994</c:v>
                </c:pt>
                <c:pt idx="44">
                  <c:v>66.524483000000004</c:v>
                </c:pt>
                <c:pt idx="45">
                  <c:v>68.205817999999994</c:v>
                </c:pt>
                <c:pt idx="46">
                  <c:v>69.262427000000002</c:v>
                </c:pt>
                <c:pt idx="47">
                  <c:v>69.376410000000007</c:v>
                </c:pt>
                <c:pt idx="48">
                  <c:v>69.551248000000001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EE-4167-A038-4834E86CA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83820</xdr:rowOff>
    </xdr:from>
    <xdr:to>
      <xdr:col>2</xdr:col>
      <xdr:colOff>4215765</xdr:colOff>
      <xdr:row>3</xdr:row>
      <xdr:rowOff>285540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20980" y="83820"/>
          <a:ext cx="4612005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350520</xdr:colOff>
      <xdr:row>2</xdr:row>
      <xdr:rowOff>546734</xdr:rowOff>
    </xdr:from>
    <xdr:to>
      <xdr:col>18</xdr:col>
      <xdr:colOff>319320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2</xdr:row>
      <xdr:rowOff>0</xdr:rowOff>
    </xdr:from>
    <xdr:to>
      <xdr:col>9</xdr:col>
      <xdr:colOff>598935</xdr:colOff>
      <xdr:row>13</xdr:row>
      <xdr:rowOff>112320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157975</xdr:colOff>
      <xdr:row>9</xdr:row>
      <xdr:rowOff>8981</xdr:rowOff>
    </xdr:from>
    <xdr:to>
      <xdr:col>18</xdr:col>
      <xdr:colOff>444895</xdr:colOff>
      <xdr:row>20</xdr:row>
      <xdr:rowOff>157301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42655</xdr:rowOff>
    </xdr:from>
    <xdr:to>
      <xdr:col>14</xdr:col>
      <xdr:colOff>197616</xdr:colOff>
      <xdr:row>12</xdr:row>
      <xdr:rowOff>99535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91440</xdr:rowOff>
    </xdr:from>
    <xdr:to>
      <xdr:col>17</xdr:col>
      <xdr:colOff>188580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7135</xdr:colOff>
      <xdr:row>2</xdr:row>
      <xdr:rowOff>12457</xdr:rowOff>
    </xdr:from>
    <xdr:to>
      <xdr:col>16</xdr:col>
      <xdr:colOff>137575</xdr:colOff>
      <xdr:row>15</xdr:row>
      <xdr:rowOff>92197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193357</xdr:colOff>
      <xdr:row>1</xdr:row>
      <xdr:rowOff>316230</xdr:rowOff>
    </xdr:from>
    <xdr:to>
      <xdr:col>19</xdr:col>
      <xdr:colOff>331417</xdr:colOff>
      <xdr:row>15</xdr:row>
      <xdr:rowOff>68310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398324</xdr:rowOff>
    </xdr:from>
    <xdr:to>
      <xdr:col>10</xdr:col>
      <xdr:colOff>408588</xdr:colOff>
      <xdr:row>11</xdr:row>
      <xdr:rowOff>135164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579120</xdr:colOff>
      <xdr:row>2</xdr:row>
      <xdr:rowOff>76834</xdr:rowOff>
    </xdr:from>
    <xdr:to>
      <xdr:col>21</xdr:col>
      <xdr:colOff>386610</xdr:colOff>
      <xdr:row>14</xdr:row>
      <xdr:rowOff>7984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7613</xdr:colOff>
      <xdr:row>2</xdr:row>
      <xdr:rowOff>68580</xdr:rowOff>
    </xdr:from>
    <xdr:to>
      <xdr:col>14</xdr:col>
      <xdr:colOff>431566</xdr:colOff>
      <xdr:row>17</xdr:row>
      <xdr:rowOff>35100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33" y="434340"/>
          <a:ext cx="2801393" cy="266400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4724</xdr:colOff>
      <xdr:row>7</xdr:row>
      <xdr:rowOff>61345</xdr:rowOff>
    </xdr:from>
    <xdr:to>
      <xdr:col>12</xdr:col>
      <xdr:colOff>142004</xdr:colOff>
      <xdr:row>16</xdr:row>
      <xdr:rowOff>163945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260159</xdr:colOff>
      <xdr:row>7</xdr:row>
      <xdr:rowOff>56812</xdr:rowOff>
    </xdr:from>
    <xdr:to>
      <xdr:col>15</xdr:col>
      <xdr:colOff>93119</xdr:colOff>
      <xdr:row>16</xdr:row>
      <xdr:rowOff>159412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591502</xdr:colOff>
      <xdr:row>2</xdr:row>
      <xdr:rowOff>86677</xdr:rowOff>
    </xdr:from>
    <xdr:to>
      <xdr:col>10</xdr:col>
      <xdr:colOff>243502</xdr:colOff>
      <xdr:row>14</xdr:row>
      <xdr:rowOff>52117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137160</xdr:colOff>
      <xdr:row>2</xdr:row>
      <xdr:rowOff>38100</xdr:rowOff>
    </xdr:from>
    <xdr:to>
      <xdr:col>18</xdr:col>
      <xdr:colOff>121809</xdr:colOff>
      <xdr:row>14</xdr:row>
      <xdr:rowOff>3577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15240</xdr:colOff>
      <xdr:row>2</xdr:row>
      <xdr:rowOff>60960</xdr:rowOff>
    </xdr:from>
    <xdr:to>
      <xdr:col>12</xdr:col>
      <xdr:colOff>606365</xdr:colOff>
      <xdr:row>14</xdr:row>
      <xdr:rowOff>42477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14605</xdr:colOff>
      <xdr:row>2</xdr:row>
      <xdr:rowOff>48895</xdr:rowOff>
    </xdr:from>
    <xdr:to>
      <xdr:col>13</xdr:col>
      <xdr:colOff>319405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8890</xdr:colOff>
      <xdr:row>5</xdr:row>
      <xdr:rowOff>11430</xdr:rowOff>
    </xdr:from>
    <xdr:to>
      <xdr:col>18</xdr:col>
      <xdr:colOff>504190</xdr:colOff>
      <xdr:row>16</xdr:row>
      <xdr:rowOff>145780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3810</xdr:colOff>
      <xdr:row>4</xdr:row>
      <xdr:rowOff>180340</xdr:rowOff>
    </xdr:from>
    <xdr:to>
      <xdr:col>23</xdr:col>
      <xdr:colOff>499110</xdr:colOff>
      <xdr:row>16</xdr:row>
      <xdr:rowOff>131810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575310</xdr:colOff>
      <xdr:row>5</xdr:row>
      <xdr:rowOff>11430</xdr:rowOff>
    </xdr:from>
    <xdr:to>
      <xdr:col>28</xdr:col>
      <xdr:colOff>461010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79375</xdr:rowOff>
    </xdr:from>
    <xdr:to>
      <xdr:col>12</xdr:col>
      <xdr:colOff>314325</xdr:colOff>
      <xdr:row>17</xdr:row>
      <xdr:rowOff>79375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2</xdr:row>
      <xdr:rowOff>0</xdr:rowOff>
    </xdr:from>
    <xdr:to>
      <xdr:col>12</xdr:col>
      <xdr:colOff>297180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12065</xdr:colOff>
      <xdr:row>2</xdr:row>
      <xdr:rowOff>432435</xdr:rowOff>
    </xdr:from>
    <xdr:to>
      <xdr:col>18</xdr:col>
      <xdr:colOff>316865</xdr:colOff>
      <xdr:row>14</xdr:row>
      <xdr:rowOff>101965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31" sqref="C31"/>
    </sheetView>
  </sheetViews>
  <sheetFormatPr defaultColWidth="8.6640625" defaultRowHeight="14.4"/>
  <cols>
    <col min="1" max="1" width="2.33203125" customWidth="1"/>
    <col min="2" max="2" width="6.6640625" customWidth="1"/>
    <col min="3" max="3" width="131.6640625" customWidth="1"/>
  </cols>
  <sheetData>
    <row r="3" spans="1:6" ht="17.399999999999999">
      <c r="C3" s="50"/>
    </row>
    <row r="4" spans="1:6" ht="49.2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90" t="s">
        <v>217</v>
      </c>
    </row>
    <row r="6" spans="1:6">
      <c r="B6">
        <v>2</v>
      </c>
      <c r="C6" s="91" t="s">
        <v>218</v>
      </c>
    </row>
    <row r="7" spans="1:6">
      <c r="B7">
        <v>3</v>
      </c>
      <c r="C7" s="90" t="s">
        <v>219</v>
      </c>
    </row>
    <row r="8" spans="1:6">
      <c r="B8">
        <v>4</v>
      </c>
      <c r="C8" s="91" t="s">
        <v>220</v>
      </c>
    </row>
    <row r="9" spans="1:6">
      <c r="B9">
        <v>5</v>
      </c>
      <c r="C9" s="92" t="s">
        <v>221</v>
      </c>
    </row>
    <row r="10" spans="1:6">
      <c r="B10">
        <v>6</v>
      </c>
      <c r="C10" s="91" t="s">
        <v>222</v>
      </c>
    </row>
    <row r="11" spans="1:6">
      <c r="B11">
        <v>7</v>
      </c>
      <c r="C11" s="91" t="s">
        <v>230</v>
      </c>
    </row>
    <row r="12" spans="1:6">
      <c r="B12">
        <v>8</v>
      </c>
      <c r="C12" s="91" t="s">
        <v>223</v>
      </c>
    </row>
    <row r="13" spans="1:6">
      <c r="B13">
        <v>9</v>
      </c>
      <c r="C13" s="91" t="s">
        <v>224</v>
      </c>
    </row>
    <row r="14" spans="1:6">
      <c r="B14">
        <v>10</v>
      </c>
      <c r="C14" s="91" t="s">
        <v>225</v>
      </c>
    </row>
    <row r="15" spans="1:6">
      <c r="B15">
        <v>11</v>
      </c>
      <c r="C15" s="90" t="s">
        <v>226</v>
      </c>
    </row>
    <row r="16" spans="1:6">
      <c r="B16">
        <v>12</v>
      </c>
      <c r="C16" s="90" t="s">
        <v>227</v>
      </c>
    </row>
    <row r="17" spans="2:3">
      <c r="B17">
        <v>13</v>
      </c>
      <c r="C17" s="91" t="s">
        <v>228</v>
      </c>
    </row>
    <row r="18" spans="2:3">
      <c r="B18">
        <v>14</v>
      </c>
      <c r="C18" s="90" t="s">
        <v>229</v>
      </c>
    </row>
    <row r="19" spans="2:3">
      <c r="B19" t="s">
        <v>1</v>
      </c>
      <c r="C19" s="90" t="s">
        <v>231</v>
      </c>
    </row>
    <row r="20" spans="2:3">
      <c r="B20" t="s">
        <v>2</v>
      </c>
      <c r="C20" s="90" t="s">
        <v>232</v>
      </c>
    </row>
    <row r="21" spans="2:3">
      <c r="B21" t="s">
        <v>3</v>
      </c>
      <c r="C21" s="90" t="s">
        <v>233</v>
      </c>
    </row>
    <row r="22" spans="2:3">
      <c r="B22" t="s">
        <v>4</v>
      </c>
      <c r="C22" s="90" t="s">
        <v>234</v>
      </c>
    </row>
    <row r="23" spans="2:3">
      <c r="B23" t="s">
        <v>5</v>
      </c>
      <c r="C23" s="90" t="s">
        <v>6</v>
      </c>
    </row>
    <row r="24" spans="2:3">
      <c r="B24" t="s">
        <v>7</v>
      </c>
      <c r="C24" s="90" t="s">
        <v>8</v>
      </c>
    </row>
    <row r="25" spans="2:3">
      <c r="B25" t="s">
        <v>216</v>
      </c>
      <c r="C25" s="90" t="s">
        <v>235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POPOLAZIONE PER GRANDI CLASSI DI ETA'. LOMBARDIA. ANNI 1861-2024. Valori assoluti "/>
    <hyperlink ref="C20" location="App_2!A1" display="PIRAMIDI PER ETA' E PER GENERE. LOMBARDIA. ANNI 1881, 1951 E 2024. Valori percentuali"/>
    <hyperlink ref="C21" location="App_3!A1" display="SPERANZA DI VITA ALLA NASCITA. LOMBARDIA. ANNI 1974-2025. Valori assoluti "/>
    <hyperlink ref="C22" location="App_4!A1" display="NUMERO MEDIO DI FIGLI PER DONNA (TFT) E ETA' MEDIA AL PARTO. LOMBARDIA. ANNI 1952-2025. Valori assoluti "/>
    <hyperlink ref="C23" location="App_5!A1" display="POPOLAZIONE RESIDENTE IN ETA' DI 6 ANNI E OLTRE PER GRADO DI ISTRUZIONE. LOMBARDIA. Censimenti dal 1951 a 2011, 2021, 2024"/>
    <hyperlink ref="C24" location="App_6!A1" display="AZIENDE E RELATIVE SUPERFICI PER UBICAZIONE DEL CENTRO AZIENDALE IN LOMBARDIA (Universo Italia). Censimenti Agricoltura 1961-2020"/>
    <hyperlink ref="C25" location="App_7!A1" display="TASSO DI OCCUPAZIONE 15-64 ANNI. LOMBARD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M21"/>
  <sheetViews>
    <sheetView zoomScaleNormal="100" workbookViewId="0">
      <selection activeCell="H16" sqref="H16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13">
      <c r="B1" s="30"/>
      <c r="C1" s="30"/>
      <c r="D1" s="30"/>
    </row>
    <row r="2" spans="2:13" ht="36">
      <c r="B2" s="31"/>
      <c r="C2" s="22" t="s">
        <v>190</v>
      </c>
      <c r="D2" s="22" t="s">
        <v>10</v>
      </c>
      <c r="E2" s="22" t="s">
        <v>182</v>
      </c>
      <c r="F2" s="22" t="s">
        <v>183</v>
      </c>
      <c r="H2" s="55" t="s">
        <v>217</v>
      </c>
    </row>
    <row r="3" spans="2:13">
      <c r="B3" s="32">
        <v>1861</v>
      </c>
      <c r="C3" s="202">
        <v>3.16</v>
      </c>
      <c r="D3" s="33">
        <v>26328</v>
      </c>
      <c r="E3" s="34">
        <f>C3/C$3*100</f>
        <v>100</v>
      </c>
      <c r="F3" s="34">
        <f>D3/D$3*100</f>
        <v>100</v>
      </c>
    </row>
    <row r="4" spans="2:13">
      <c r="B4" s="32">
        <v>1871</v>
      </c>
      <c r="C4" s="202">
        <v>3.5289999999999999</v>
      </c>
      <c r="D4" s="33">
        <v>28151</v>
      </c>
      <c r="E4" s="34">
        <f t="shared" ref="E4:F21" si="0">C4/C$3*100</f>
        <v>111.67721518987341</v>
      </c>
      <c r="F4" s="34">
        <f t="shared" si="0"/>
        <v>106.9241871771498</v>
      </c>
      <c r="M4" s="131"/>
    </row>
    <row r="5" spans="2:13">
      <c r="B5" s="32">
        <v>1881</v>
      </c>
      <c r="C5" s="202">
        <v>3.73</v>
      </c>
      <c r="D5" s="33">
        <v>29791</v>
      </c>
      <c r="E5" s="34">
        <f t="shared" si="0"/>
        <v>118.03797468354429</v>
      </c>
      <c r="F5" s="34">
        <f t="shared" si="0"/>
        <v>113.15329687025219</v>
      </c>
      <c r="M5" s="143"/>
    </row>
    <row r="6" spans="2:13">
      <c r="B6" s="32"/>
      <c r="C6" s="203"/>
      <c r="D6" s="35"/>
      <c r="E6" s="34"/>
      <c r="F6" s="34"/>
      <c r="M6" s="144"/>
    </row>
    <row r="7" spans="2:13">
      <c r="B7" s="32">
        <v>1901</v>
      </c>
      <c r="C7" s="202">
        <v>4.3140000000000001</v>
      </c>
      <c r="D7" s="33">
        <v>33778</v>
      </c>
      <c r="E7" s="34">
        <f>C7/C$3*100</f>
        <v>136.51898734177215</v>
      </c>
      <c r="F7" s="34">
        <f t="shared" si="0"/>
        <v>128.29687025220298</v>
      </c>
      <c r="M7" s="143"/>
    </row>
    <row r="8" spans="2:13">
      <c r="B8" s="32">
        <v>1911</v>
      </c>
      <c r="C8" s="202">
        <v>4.8890000000000002</v>
      </c>
      <c r="D8" s="33">
        <v>36921</v>
      </c>
      <c r="E8" s="34">
        <f t="shared" si="0"/>
        <v>154.71518987341773</v>
      </c>
      <c r="F8" s="34">
        <f t="shared" si="0"/>
        <v>140.23473108477666</v>
      </c>
      <c r="M8" s="143"/>
    </row>
    <row r="9" spans="2:13">
      <c r="B9" s="32">
        <v>1921</v>
      </c>
      <c r="C9" s="202">
        <v>5.1859999999999999</v>
      </c>
      <c r="D9" s="33">
        <v>37856</v>
      </c>
      <c r="E9" s="34">
        <f t="shared" si="0"/>
        <v>164.1139240506329</v>
      </c>
      <c r="F9" s="34">
        <f t="shared" si="0"/>
        <v>143.7860832573686</v>
      </c>
      <c r="M9" s="143"/>
    </row>
    <row r="10" spans="2:13">
      <c r="B10" s="36">
        <v>1931</v>
      </c>
      <c r="C10" s="202">
        <v>5.5960000000000001</v>
      </c>
      <c r="D10" s="33">
        <v>41043</v>
      </c>
      <c r="E10" s="34">
        <f t="shared" si="0"/>
        <v>177.08860759493669</v>
      </c>
      <c r="F10" s="34">
        <f t="shared" si="0"/>
        <v>155.89106654512307</v>
      </c>
      <c r="M10" s="143"/>
    </row>
    <row r="11" spans="2:13">
      <c r="B11" s="36">
        <v>1936</v>
      </c>
      <c r="C11" s="202">
        <v>5.8360000000000003</v>
      </c>
      <c r="D11" s="33">
        <v>42399</v>
      </c>
      <c r="E11" s="34">
        <f t="shared" si="0"/>
        <v>184.68354430379748</v>
      </c>
      <c r="F11" s="34">
        <f t="shared" si="0"/>
        <v>161.04147675478578</v>
      </c>
      <c r="M11" s="144"/>
    </row>
    <row r="12" spans="2:13">
      <c r="B12" s="32"/>
      <c r="C12" s="204"/>
      <c r="D12" s="35"/>
      <c r="E12" s="34"/>
      <c r="F12" s="34"/>
    </row>
    <row r="13" spans="2:13">
      <c r="B13" s="36">
        <v>1951</v>
      </c>
      <c r="C13" s="202">
        <v>6.5659999999999998</v>
      </c>
      <c r="D13" s="33">
        <v>47516</v>
      </c>
      <c r="E13" s="34">
        <f t="shared" si="0"/>
        <v>207.78481012658227</v>
      </c>
      <c r="F13" s="34">
        <f t="shared" si="0"/>
        <v>180.47705864478883</v>
      </c>
    </row>
    <row r="14" spans="2:13">
      <c r="B14" s="36">
        <v>1961</v>
      </c>
      <c r="C14" s="202">
        <v>7.4059999999999997</v>
      </c>
      <c r="D14" s="33">
        <v>50624</v>
      </c>
      <c r="E14" s="34">
        <f t="shared" si="0"/>
        <v>234.36708860759489</v>
      </c>
      <c r="F14" s="34">
        <f t="shared" si="0"/>
        <v>192.28198116074142</v>
      </c>
    </row>
    <row r="15" spans="2:13">
      <c r="B15" s="36">
        <v>1971</v>
      </c>
      <c r="C15" s="202">
        <v>8.5429999999999993</v>
      </c>
      <c r="D15" s="33">
        <v>54137</v>
      </c>
      <c r="E15" s="34">
        <f t="shared" si="0"/>
        <v>270.34810126582272</v>
      </c>
      <c r="F15" s="34">
        <f t="shared" si="0"/>
        <v>205.62518991188088</v>
      </c>
      <c r="H15" s="18" t="s">
        <v>11</v>
      </c>
    </row>
    <row r="16" spans="2:13">
      <c r="B16" s="36">
        <v>1981</v>
      </c>
      <c r="C16" s="202">
        <v>8.8919999999999995</v>
      </c>
      <c r="D16" s="33">
        <v>56557</v>
      </c>
      <c r="E16" s="34">
        <f t="shared" si="0"/>
        <v>281.39240506329111</v>
      </c>
      <c r="F16" s="34">
        <f t="shared" si="0"/>
        <v>214.81692494682468</v>
      </c>
      <c r="H16" s="184" t="s">
        <v>241</v>
      </c>
    </row>
    <row r="17" spans="2:13">
      <c r="B17" s="36">
        <v>1991</v>
      </c>
      <c r="C17" s="202">
        <v>8.8559999999999999</v>
      </c>
      <c r="D17" s="33">
        <v>56778.031000000003</v>
      </c>
      <c r="E17" s="34">
        <f t="shared" si="0"/>
        <v>280.25316455696202</v>
      </c>
      <c r="F17" s="34">
        <f t="shared" si="0"/>
        <v>215.65645320571255</v>
      </c>
    </row>
    <row r="18" spans="2:13">
      <c r="B18" s="36">
        <v>2001</v>
      </c>
      <c r="C18" s="202">
        <v>9.0329999999999995</v>
      </c>
      <c r="D18" s="33">
        <v>56996</v>
      </c>
      <c r="E18" s="34">
        <f t="shared" si="0"/>
        <v>285.85443037974682</v>
      </c>
      <c r="F18" s="34">
        <f t="shared" si="0"/>
        <v>216.48435126101489</v>
      </c>
    </row>
    <row r="19" spans="2:13">
      <c r="B19" s="36">
        <v>2011</v>
      </c>
      <c r="C19" s="202">
        <v>9.7040000000000006</v>
      </c>
      <c r="D19" s="33">
        <v>59433.743999999999</v>
      </c>
      <c r="E19" s="34">
        <f t="shared" si="0"/>
        <v>307.08860759493672</v>
      </c>
      <c r="F19" s="34">
        <f t="shared" si="0"/>
        <v>225.74348222424794</v>
      </c>
      <c r="M19" s="130"/>
    </row>
    <row r="20" spans="2:13">
      <c r="B20" s="36">
        <v>2021</v>
      </c>
      <c r="C20" s="202">
        <v>9.9429999999999996</v>
      </c>
      <c r="D20" s="33">
        <v>59030</v>
      </c>
      <c r="E20" s="34">
        <f t="shared" si="0"/>
        <v>314.65189873417717</v>
      </c>
      <c r="F20" s="34">
        <f t="shared" si="0"/>
        <v>224.20996657550899</v>
      </c>
      <c r="H20" s="16"/>
      <c r="M20" s="130"/>
    </row>
    <row r="21" spans="2:13">
      <c r="B21" s="36">
        <v>2024</v>
      </c>
      <c r="C21" s="202">
        <v>10.034000000000001</v>
      </c>
      <c r="D21" s="33">
        <v>58943</v>
      </c>
      <c r="E21" s="34">
        <f t="shared" si="0"/>
        <v>317.53164556962025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/>
  </sheetViews>
  <sheetFormatPr defaultColWidth="8.664062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6640625" style="21"/>
  </cols>
  <sheetData>
    <row r="2" spans="2:13" ht="14.7" customHeight="1">
      <c r="B2" s="58"/>
      <c r="C2" s="217" t="s">
        <v>12</v>
      </c>
      <c r="D2" s="217"/>
      <c r="E2" s="217"/>
      <c r="F2" s="217"/>
      <c r="G2" s="217"/>
      <c r="I2" s="220" t="s">
        <v>13</v>
      </c>
      <c r="J2" s="221"/>
      <c r="K2" s="222"/>
    </row>
    <row r="3" spans="2:13" ht="53.7" customHeight="1">
      <c r="C3" s="26" t="s">
        <v>14</v>
      </c>
      <c r="D3" s="26" t="s">
        <v>15</v>
      </c>
      <c r="E3" s="26" t="s">
        <v>16</v>
      </c>
      <c r="F3" s="26" t="s">
        <v>17</v>
      </c>
      <c r="G3" s="26" t="s">
        <v>18</v>
      </c>
      <c r="I3" s="42"/>
      <c r="J3" s="39" t="s">
        <v>19</v>
      </c>
      <c r="K3" s="39" t="s">
        <v>10</v>
      </c>
      <c r="M3" s="55" t="s">
        <v>218</v>
      </c>
    </row>
    <row r="4" spans="2:13">
      <c r="C4" s="27">
        <v>1926</v>
      </c>
      <c r="D4" s="28">
        <v>7.0853273975143765</v>
      </c>
      <c r="E4" s="28">
        <v>5.4767204600259696</v>
      </c>
      <c r="F4" s="28">
        <v>-0.52290855128918579</v>
      </c>
      <c r="G4" s="28">
        <v>12.039139306251158</v>
      </c>
      <c r="I4" s="43" t="s">
        <v>20</v>
      </c>
      <c r="J4" s="44">
        <v>-4.5317263189859034</v>
      </c>
      <c r="K4" s="129">
        <v>-5.1860056371856853</v>
      </c>
      <c r="M4" s="23"/>
    </row>
    <row r="5" spans="2:13">
      <c r="C5" s="27">
        <v>1927</v>
      </c>
      <c r="D5" s="28">
        <v>8.861377025036818</v>
      </c>
      <c r="E5" s="28">
        <v>10.579160530191457</v>
      </c>
      <c r="F5" s="28">
        <v>-1.4985272459499264</v>
      </c>
      <c r="G5" s="28">
        <v>17.942010309278352</v>
      </c>
      <c r="I5" s="43" t="s">
        <v>21</v>
      </c>
      <c r="J5" s="45">
        <v>5.8930942911705237</v>
      </c>
      <c r="K5" s="129">
        <v>3.5610658215673934</v>
      </c>
      <c r="M5" s="23"/>
    </row>
    <row r="6" spans="2:13">
      <c r="C6" s="27">
        <v>1928</v>
      </c>
      <c r="D6" s="28">
        <v>7.5253060478713678</v>
      </c>
      <c r="E6" s="28">
        <v>3.4677507765393751</v>
      </c>
      <c r="F6" s="28">
        <v>-0.53261465375479622</v>
      </c>
      <c r="G6" s="28">
        <v>10.460442170655949</v>
      </c>
      <c r="I6" s="43" t="s">
        <v>18</v>
      </c>
      <c r="J6" s="46">
        <v>0.1264619383503657</v>
      </c>
      <c r="K6" s="129">
        <v>-2.3619615210242557</v>
      </c>
      <c r="M6" s="23"/>
    </row>
    <row r="7" spans="2:13">
      <c r="C7" s="27">
        <v>1929</v>
      </c>
      <c r="D7" s="28">
        <v>7.1106274936525216</v>
      </c>
      <c r="E7" s="28">
        <v>3.3103010518679725</v>
      </c>
      <c r="F7" s="28">
        <v>-1.2549873050417122</v>
      </c>
      <c r="G7" s="28">
        <v>9.1659412404787819</v>
      </c>
      <c r="I7" s="116"/>
      <c r="J7" s="88"/>
      <c r="K7" s="88"/>
      <c r="M7" s="23"/>
    </row>
    <row r="8" spans="2:13">
      <c r="C8" s="27">
        <v>1930</v>
      </c>
      <c r="D8" s="28">
        <v>9.5096309630963098</v>
      </c>
      <c r="E8" s="28">
        <v>1.4464446444644465</v>
      </c>
      <c r="F8" s="28">
        <v>-3.1495949594959498</v>
      </c>
      <c r="G8" s="28">
        <v>7.8064806480648068</v>
      </c>
      <c r="I8" s="116"/>
      <c r="J8" s="88"/>
      <c r="K8" s="88"/>
      <c r="M8" s="23"/>
    </row>
    <row r="9" spans="2:13">
      <c r="C9" s="29">
        <v>1931</v>
      </c>
      <c r="D9" s="28">
        <v>7.5716583273766984</v>
      </c>
      <c r="E9" s="28">
        <v>-0.815939957112223</v>
      </c>
      <c r="F9" s="28">
        <v>-1.9335239456754825</v>
      </c>
      <c r="G9" s="28">
        <v>4.8221944245889929</v>
      </c>
      <c r="I9" s="116"/>
      <c r="J9" s="88"/>
      <c r="K9" s="88"/>
      <c r="M9" s="23"/>
    </row>
    <row r="10" spans="2:13">
      <c r="C10" s="27">
        <v>1932</v>
      </c>
      <c r="D10" s="28">
        <v>7.4590715804394039</v>
      </c>
      <c r="E10" s="28">
        <v>0.67399007795889443</v>
      </c>
      <c r="F10" s="28">
        <v>-0.78295535081502476</v>
      </c>
      <c r="G10" s="28">
        <v>7.3501063075832747</v>
      </c>
      <c r="I10" s="117"/>
      <c r="J10" s="88"/>
      <c r="K10" s="88"/>
      <c r="M10" s="23"/>
    </row>
    <row r="11" spans="2:13">
      <c r="C11" s="27">
        <v>1933</v>
      </c>
      <c r="D11" s="28">
        <v>7.0124736472241747</v>
      </c>
      <c r="E11" s="28">
        <v>2.3482080112438508</v>
      </c>
      <c r="F11" s="28">
        <v>-0.62227687983134228</v>
      </c>
      <c r="G11" s="28">
        <v>8.7384047786366832</v>
      </c>
      <c r="I11" s="116"/>
      <c r="J11" s="88"/>
      <c r="K11" s="88"/>
      <c r="M11" s="23"/>
    </row>
    <row r="12" spans="2:13" ht="14.4">
      <c r="C12" s="27">
        <v>1934</v>
      </c>
      <c r="D12" s="28">
        <v>7.6367595818815337</v>
      </c>
      <c r="E12" s="28">
        <v>0.52247386759581882</v>
      </c>
      <c r="F12" s="28">
        <v>-0.70557491289198615</v>
      </c>
      <c r="G12" s="28">
        <v>7.4536585365853654</v>
      </c>
      <c r="I12" s="118"/>
      <c r="J12" s="118"/>
      <c r="K12" s="118"/>
      <c r="M12" s="23"/>
    </row>
    <row r="13" spans="2:13">
      <c r="C13" s="27">
        <v>1935</v>
      </c>
      <c r="D13" s="28">
        <v>6.8121976503109885</v>
      </c>
      <c r="E13" s="28">
        <v>2.5393918451969593</v>
      </c>
      <c r="F13" s="28">
        <v>-0.40601243953006222</v>
      </c>
      <c r="G13" s="28">
        <v>8.9455770559778855</v>
      </c>
      <c r="I13" s="218"/>
      <c r="J13" s="218"/>
      <c r="K13" s="218"/>
      <c r="M13" s="23"/>
    </row>
    <row r="14" spans="2:13">
      <c r="C14" s="27">
        <v>1936</v>
      </c>
      <c r="D14" s="28">
        <v>5.9025017135023985</v>
      </c>
      <c r="E14" s="28">
        <v>0.45921864290610004</v>
      </c>
      <c r="F14" s="28">
        <v>-0.18848526387936942</v>
      </c>
      <c r="G14" s="28">
        <v>6.1732350925291293</v>
      </c>
      <c r="I14" s="115"/>
      <c r="J14" s="115"/>
      <c r="K14" s="115"/>
      <c r="M14" s="23"/>
    </row>
    <row r="15" spans="2:13">
      <c r="C15" s="27">
        <v>1937</v>
      </c>
      <c r="D15" s="28">
        <v>6.0839469808541971</v>
      </c>
      <c r="E15" s="28">
        <v>4.0184094256259204</v>
      </c>
      <c r="F15" s="28">
        <v>-0.53647898493259316</v>
      </c>
      <c r="G15" s="28">
        <v>9.5658774215475244</v>
      </c>
      <c r="I15" s="116"/>
      <c r="J15" s="88"/>
      <c r="K15" s="88"/>
      <c r="M15" s="23"/>
    </row>
    <row r="16" spans="2:13">
      <c r="C16" s="27">
        <v>1938</v>
      </c>
      <c r="D16" s="28">
        <v>7.5960674157303369</v>
      </c>
      <c r="E16" s="28">
        <v>1.9279213483146069</v>
      </c>
      <c r="F16" s="28">
        <v>-0.35561797752808993</v>
      </c>
      <c r="G16" s="28">
        <v>9.1683707865168529</v>
      </c>
      <c r="I16" s="116"/>
      <c r="J16" s="88"/>
      <c r="K16" s="88"/>
      <c r="M16" s="23"/>
    </row>
    <row r="17" spans="3:17">
      <c r="C17" s="27">
        <v>1939</v>
      </c>
      <c r="D17" s="28">
        <v>8.3114343029087259</v>
      </c>
      <c r="E17" s="28">
        <v>1.891842193246406</v>
      </c>
      <c r="F17" s="28">
        <v>1.6897358742895352</v>
      </c>
      <c r="G17" s="28">
        <v>11.893012370444668</v>
      </c>
      <c r="I17" s="116"/>
      <c r="J17" s="88"/>
      <c r="K17" s="88"/>
    </row>
    <row r="18" spans="3:17">
      <c r="C18" s="27">
        <v>1940</v>
      </c>
      <c r="D18" s="28">
        <v>7.7742648684501425</v>
      </c>
      <c r="E18" s="28">
        <v>1.2169467167808976</v>
      </c>
      <c r="F18" s="28">
        <v>0.91780897634313507</v>
      </c>
      <c r="G18" s="28">
        <v>9.9090205615741755</v>
      </c>
      <c r="I18" s="116"/>
      <c r="J18" s="88"/>
      <c r="K18" s="88"/>
      <c r="M18" s="37" t="s">
        <v>22</v>
      </c>
      <c r="N18" s="37"/>
      <c r="O18" s="37"/>
      <c r="P18" s="37"/>
      <c r="Q18" s="37"/>
    </row>
    <row r="19" spans="3:17">
      <c r="C19" s="29">
        <v>1941</v>
      </c>
      <c r="D19" s="28">
        <v>5.7981686588441725</v>
      </c>
      <c r="E19" s="28">
        <v>0.76636692619804803</v>
      </c>
      <c r="F19" s="28">
        <v>1.0943634170413423</v>
      </c>
      <c r="G19" s="28">
        <v>7.6588990020835617</v>
      </c>
      <c r="I19" s="116"/>
      <c r="J19" s="88"/>
      <c r="K19" s="88"/>
      <c r="M19" s="17"/>
    </row>
    <row r="20" spans="3:17">
      <c r="C20" s="27">
        <v>1942</v>
      </c>
      <c r="D20" s="28">
        <v>4.5399804177545695</v>
      </c>
      <c r="E20" s="28">
        <v>-0.18994778067885118</v>
      </c>
      <c r="F20" s="28">
        <v>0.47454308093994779</v>
      </c>
      <c r="G20" s="28">
        <v>4.824575718015665</v>
      </c>
      <c r="M20" s="132"/>
    </row>
    <row r="21" spans="3:17">
      <c r="C21" s="27">
        <v>1943</v>
      </c>
      <c r="D21" s="28">
        <v>2.8580140313005935</v>
      </c>
      <c r="E21" s="28">
        <v>-0.89125742039935241</v>
      </c>
      <c r="F21" s="28">
        <v>0</v>
      </c>
      <c r="G21" s="28">
        <v>1.9667566109012411</v>
      </c>
      <c r="M21" s="23"/>
    </row>
    <row r="22" spans="3:17">
      <c r="C22" s="27">
        <v>1944</v>
      </c>
      <c r="D22" s="28">
        <v>2.6862818590704651</v>
      </c>
      <c r="E22" s="28">
        <v>0.45459413150567579</v>
      </c>
      <c r="F22" s="28">
        <v>0</v>
      </c>
      <c r="G22" s="28">
        <v>3.1408759905761405</v>
      </c>
      <c r="M22" s="132"/>
    </row>
    <row r="23" spans="3:17">
      <c r="C23" s="27">
        <v>1945</v>
      </c>
      <c r="D23" s="28">
        <v>1.1474338540006375</v>
      </c>
      <c r="E23" s="28">
        <v>1.4445329933057061</v>
      </c>
      <c r="F23" s="28">
        <v>0</v>
      </c>
      <c r="G23" s="28">
        <v>2.591966847306344</v>
      </c>
      <c r="I23" s="216"/>
      <c r="J23" s="219"/>
      <c r="K23" s="219"/>
      <c r="L23" s="120"/>
      <c r="M23" s="23"/>
      <c r="P23" s="87"/>
    </row>
    <row r="24" spans="3:17">
      <c r="C24" s="27">
        <v>1946</v>
      </c>
      <c r="D24" s="28">
        <v>7.8607654997891183</v>
      </c>
      <c r="E24" s="28">
        <v>2.0519822859552934</v>
      </c>
      <c r="F24" s="28">
        <v>-2.0046921130324753</v>
      </c>
      <c r="G24" s="28">
        <v>7.9080556727119351</v>
      </c>
      <c r="I24" s="216"/>
      <c r="J24" s="119"/>
      <c r="K24" s="119"/>
      <c r="L24" s="119"/>
      <c r="M24" s="23"/>
    </row>
    <row r="25" spans="3:17">
      <c r="C25" s="27">
        <v>1947</v>
      </c>
      <c r="D25" s="28">
        <v>5.6989641100763837</v>
      </c>
      <c r="E25" s="28">
        <v>1.2242335460918701</v>
      </c>
      <c r="F25" s="28">
        <v>-3.1426702940253222</v>
      </c>
      <c r="G25" s="28">
        <v>3.7805273621429323</v>
      </c>
      <c r="I25" s="120"/>
      <c r="J25" s="121"/>
      <c r="K25" s="121"/>
      <c r="L25" s="122"/>
      <c r="M25" s="23"/>
    </row>
    <row r="26" spans="3:17">
      <c r="C26" s="27">
        <v>1948</v>
      </c>
      <c r="D26" s="28">
        <v>7.0213395638629281</v>
      </c>
      <c r="E26" s="28">
        <v>2.2070093457943925</v>
      </c>
      <c r="F26" s="28">
        <v>-2.5417445482866046</v>
      </c>
      <c r="G26" s="28">
        <v>6.6866043613707165</v>
      </c>
      <c r="I26" s="38"/>
      <c r="J26" s="40"/>
      <c r="K26" s="40"/>
      <c r="L26" s="41"/>
      <c r="M26" s="23"/>
    </row>
    <row r="27" spans="3:17">
      <c r="C27" s="27">
        <v>1949</v>
      </c>
      <c r="D27" s="28">
        <v>5.7305472534267752</v>
      </c>
      <c r="E27" s="28">
        <v>2.446253735957951</v>
      </c>
      <c r="F27" s="28">
        <v>-0.63258785942492013</v>
      </c>
      <c r="G27" s="28">
        <v>7.5442131299598056</v>
      </c>
      <c r="I27" s="38"/>
      <c r="J27" s="40"/>
      <c r="K27" s="40"/>
      <c r="L27" s="41"/>
      <c r="M27" s="23"/>
    </row>
    <row r="28" spans="3:17">
      <c r="C28" s="27">
        <v>1950</v>
      </c>
      <c r="D28" s="28">
        <v>5.6612111292962366</v>
      </c>
      <c r="E28" s="28">
        <v>2.2668780687397709</v>
      </c>
      <c r="F28" s="28">
        <v>-0.91632569558101473</v>
      </c>
      <c r="G28" s="28">
        <v>7.0117635024549925</v>
      </c>
      <c r="L28" s="41"/>
      <c r="M28" s="23"/>
    </row>
    <row r="29" spans="3:17">
      <c r="C29" s="29">
        <v>1951</v>
      </c>
      <c r="D29" s="28">
        <v>4.1923545537618034</v>
      </c>
      <c r="E29" s="28">
        <v>2.9541577825159915</v>
      </c>
      <c r="F29" s="28">
        <v>-2.7650015229972587</v>
      </c>
      <c r="G29" s="28">
        <v>4.3815108132805358</v>
      </c>
      <c r="L29" s="41"/>
      <c r="M29" s="23"/>
    </row>
    <row r="30" spans="3:17">
      <c r="C30" s="27">
        <v>1952</v>
      </c>
      <c r="D30" s="28">
        <v>4.0973348081031533</v>
      </c>
      <c r="E30" s="28">
        <v>3.4539917271473808</v>
      </c>
      <c r="F30" s="28">
        <v>-1.1074410218336643</v>
      </c>
      <c r="G30" s="28">
        <v>6.4438855134168698</v>
      </c>
      <c r="L30" s="38"/>
      <c r="M30" s="23"/>
    </row>
    <row r="31" spans="3:17">
      <c r="C31" s="27">
        <v>1953</v>
      </c>
      <c r="D31" s="28">
        <v>3.7247377077497315</v>
      </c>
      <c r="E31" s="28">
        <v>4.6001216645513061</v>
      </c>
      <c r="F31" s="28">
        <v>-0.61688433606452731</v>
      </c>
      <c r="G31" s="28">
        <v>7.70797503623651</v>
      </c>
      <c r="L31" s="38"/>
      <c r="M31" s="23"/>
    </row>
    <row r="32" spans="3:17">
      <c r="C32" s="27">
        <v>1954</v>
      </c>
      <c r="D32" s="28">
        <v>4.5991087171627747</v>
      </c>
      <c r="E32" s="28">
        <v>3.8796842567311201</v>
      </c>
      <c r="F32" s="28">
        <v>-0.2779493054987241</v>
      </c>
      <c r="G32" s="28">
        <v>8.2008436683951693</v>
      </c>
      <c r="I32" s="38"/>
      <c r="J32" s="38"/>
      <c r="K32" s="38"/>
      <c r="L32" s="38"/>
      <c r="M32" s="23"/>
    </row>
    <row r="33" spans="3:13">
      <c r="C33" s="27">
        <v>1955</v>
      </c>
      <c r="D33" s="28">
        <v>4.5630288613784824</v>
      </c>
      <c r="E33" s="28">
        <v>5.5787372870746088</v>
      </c>
      <c r="F33" s="28">
        <v>-0.61242976131735727</v>
      </c>
      <c r="G33" s="28">
        <v>9.5293363871357339</v>
      </c>
      <c r="M33" s="23"/>
    </row>
    <row r="34" spans="3:13">
      <c r="C34" s="27">
        <v>1956</v>
      </c>
      <c r="D34" s="28">
        <v>3.9851119155662058</v>
      </c>
      <c r="E34" s="28">
        <v>6.3133053149878728</v>
      </c>
      <c r="F34" s="28">
        <v>-0.6674873079808582</v>
      </c>
      <c r="G34" s="28">
        <v>9.6309299225732214</v>
      </c>
      <c r="M34" s="23"/>
    </row>
    <row r="35" spans="3:13">
      <c r="C35" s="27">
        <v>1957</v>
      </c>
      <c r="D35" s="28">
        <v>4.2208573053853407</v>
      </c>
      <c r="E35" s="28">
        <v>6.3633287009368003</v>
      </c>
      <c r="F35" s="28">
        <v>-0.66317676793133495</v>
      </c>
      <c r="G35" s="28">
        <v>9.9210092383908073</v>
      </c>
      <c r="M35" s="23"/>
    </row>
    <row r="36" spans="3:13">
      <c r="C36" s="27">
        <v>1958</v>
      </c>
      <c r="D36" s="28">
        <v>4.7642595276664679</v>
      </c>
      <c r="E36" s="28">
        <v>8.309460880438797</v>
      </c>
      <c r="F36" s="28">
        <v>-0.46039730582317334</v>
      </c>
      <c r="G36" s="28">
        <v>12.613323102282093</v>
      </c>
      <c r="M36" s="23"/>
    </row>
    <row r="37" spans="3:13">
      <c r="C37" s="27">
        <v>1959</v>
      </c>
      <c r="D37" s="28">
        <v>5.5354094966283327</v>
      </c>
      <c r="E37" s="28">
        <v>8.5731273958420768</v>
      </c>
      <c r="F37" s="28">
        <v>-0.47203335291977949</v>
      </c>
      <c r="G37" s="28">
        <v>13.636503539550631</v>
      </c>
      <c r="M37" s="23"/>
    </row>
    <row r="38" spans="3:13">
      <c r="C38" s="27">
        <v>1960</v>
      </c>
      <c r="D38" s="28">
        <v>5.1140666088417106</v>
      </c>
      <c r="E38" s="28">
        <v>9.4791623642146128</v>
      </c>
      <c r="F38" s="28">
        <v>-0.61032863849765262</v>
      </c>
      <c r="G38" s="28">
        <v>13.982900334558671</v>
      </c>
      <c r="M38" s="23"/>
    </row>
    <row r="39" spans="3:13">
      <c r="C39" s="29">
        <v>1961</v>
      </c>
      <c r="D39" s="28">
        <v>6.3095633771290194</v>
      </c>
      <c r="E39" s="28">
        <v>13.031805571571015</v>
      </c>
      <c r="F39" s="28">
        <v>-0.527447482482856</v>
      </c>
      <c r="G39" s="28">
        <v>18.813921466217181</v>
      </c>
      <c r="M39" s="23"/>
    </row>
    <row r="40" spans="3:13">
      <c r="C40" s="27">
        <v>1962</v>
      </c>
      <c r="D40" s="28">
        <v>6.0380590423681175</v>
      </c>
      <c r="E40" s="28">
        <v>12.80063164092819</v>
      </c>
      <c r="F40" s="28">
        <v>-0.23726681476326847</v>
      </c>
      <c r="G40" s="28">
        <v>18.60142386853304</v>
      </c>
      <c r="M40" s="23"/>
    </row>
    <row r="41" spans="3:13">
      <c r="C41" s="27">
        <v>1963</v>
      </c>
      <c r="D41" s="28">
        <v>7.0212316746499868</v>
      </c>
      <c r="E41" s="28">
        <v>12.558093503820119</v>
      </c>
      <c r="F41" s="28">
        <v>-4.8691659079213016E-2</v>
      </c>
      <c r="G41" s="28">
        <v>19.530633519390893</v>
      </c>
      <c r="M41" s="23"/>
    </row>
    <row r="42" spans="3:13">
      <c r="C42" s="27">
        <v>1964</v>
      </c>
      <c r="D42" s="28">
        <v>8.5564270350707332</v>
      </c>
      <c r="E42" s="28">
        <v>7.610290534086257</v>
      </c>
      <c r="F42" s="28">
        <v>-0.35038241849644874</v>
      </c>
      <c r="G42" s="28">
        <v>15.816335150660541</v>
      </c>
      <c r="M42" s="23"/>
    </row>
    <row r="43" spans="3:13">
      <c r="C43" s="27">
        <v>1965</v>
      </c>
      <c r="D43" s="28">
        <v>7.8665472458575909</v>
      </c>
      <c r="E43" s="28">
        <v>2.8874672125903653</v>
      </c>
      <c r="F43" s="28">
        <v>-0.44693237796686069</v>
      </c>
      <c r="G43" s="28">
        <v>10.307082080481095</v>
      </c>
      <c r="M43" s="23"/>
    </row>
    <row r="44" spans="3:13">
      <c r="C44" s="27">
        <v>1966</v>
      </c>
      <c r="D44" s="28">
        <v>8.0969690860638437</v>
      </c>
      <c r="E44" s="28">
        <v>3.5587251387567647</v>
      </c>
      <c r="F44" s="28">
        <v>-0.38971593450554709</v>
      </c>
      <c r="G44" s="28">
        <v>11.265978290315061</v>
      </c>
      <c r="M44" s="23"/>
    </row>
    <row r="45" spans="3:13">
      <c r="C45" s="27">
        <v>1967</v>
      </c>
      <c r="D45" s="28">
        <v>6.8750737142679785</v>
      </c>
      <c r="E45" s="28">
        <v>5.8334523107483163</v>
      </c>
      <c r="F45" s="28">
        <v>-0.36053260498463641</v>
      </c>
      <c r="G45" s="28">
        <v>12.347993420031658</v>
      </c>
      <c r="M45" s="23"/>
    </row>
    <row r="46" spans="3:13">
      <c r="C46" s="27">
        <v>1968</v>
      </c>
      <c r="D46" s="28">
        <v>6.3525162238275987</v>
      </c>
      <c r="E46" s="28">
        <v>6.7194808375168362</v>
      </c>
      <c r="F46" s="28">
        <v>-0.25639769805314067</v>
      </c>
      <c r="G46" s="28">
        <v>12.815599363291295</v>
      </c>
      <c r="M46" s="23"/>
    </row>
    <row r="47" spans="3:13">
      <c r="C47" s="27">
        <v>1969</v>
      </c>
      <c r="D47" s="28">
        <v>5.961480371663666</v>
      </c>
      <c r="E47" s="28">
        <v>6.1173471237147039</v>
      </c>
      <c r="F47" s="28">
        <v>-4.7001679494460089E-2</v>
      </c>
      <c r="G47" s="28">
        <v>12.031825815883911</v>
      </c>
      <c r="M47" s="23"/>
    </row>
    <row r="48" spans="3:13">
      <c r="C48" s="27">
        <v>1970</v>
      </c>
      <c r="D48" s="28">
        <v>5.8962432915921283</v>
      </c>
      <c r="E48" s="28">
        <v>7.0757304710793081</v>
      </c>
      <c r="F48" s="28">
        <v>0.15086463923673227</v>
      </c>
      <c r="G48" s="28">
        <v>13.122838401908169</v>
      </c>
      <c r="M48" s="23"/>
    </row>
    <row r="49" spans="3:13">
      <c r="C49" s="29">
        <v>1971</v>
      </c>
      <c r="D49" s="28">
        <v>6.2024696171037634</v>
      </c>
      <c r="E49" s="28">
        <v>4.5684255652442287</v>
      </c>
      <c r="F49" s="28">
        <v>-9.7934350320352442E-2</v>
      </c>
      <c r="G49" s="28">
        <v>10.672960832027639</v>
      </c>
      <c r="M49" s="23"/>
    </row>
    <row r="50" spans="3:13">
      <c r="C50" s="27">
        <v>1972</v>
      </c>
      <c r="D50" s="28">
        <v>5.6662879002634501</v>
      </c>
      <c r="E50" s="28">
        <v>3.008649473923358</v>
      </c>
      <c r="F50" s="28">
        <v>-3.7058935302615635E-2</v>
      </c>
      <c r="G50" s="28">
        <v>8.6378784388841936</v>
      </c>
      <c r="M50" s="23"/>
    </row>
    <row r="51" spans="3:13">
      <c r="C51" s="27">
        <v>1973</v>
      </c>
      <c r="D51" s="28">
        <v>5.0325762935440279</v>
      </c>
      <c r="E51" s="28">
        <v>3.8169781550068227</v>
      </c>
      <c r="F51" s="28">
        <v>-2.9290126576182171E-2</v>
      </c>
      <c r="G51" s="28">
        <v>8.820264321974669</v>
      </c>
      <c r="M51" s="23"/>
    </row>
    <row r="52" spans="3:13">
      <c r="C52" s="27">
        <v>1974</v>
      </c>
      <c r="D52" s="28">
        <v>5.220029692671873</v>
      </c>
      <c r="E52" s="28">
        <v>3.1521718374233036</v>
      </c>
      <c r="F52" s="28">
        <v>-0.16242853202108257</v>
      </c>
      <c r="G52" s="28">
        <v>8.2097729980740937</v>
      </c>
      <c r="M52" s="23"/>
    </row>
    <row r="53" spans="3:13">
      <c r="C53" s="27">
        <v>1975</v>
      </c>
      <c r="D53" s="28">
        <v>4.1369325118857043</v>
      </c>
      <c r="E53" s="28">
        <v>1.3122318822945727</v>
      </c>
      <c r="F53" s="28">
        <v>-2.2642432478808313E-2</v>
      </c>
      <c r="G53" s="28">
        <v>5.4265219617014697</v>
      </c>
      <c r="M53" s="23"/>
    </row>
    <row r="54" spans="3:13">
      <c r="C54" s="27">
        <v>1976</v>
      </c>
      <c r="D54" s="28">
        <v>2.6154068476737806</v>
      </c>
      <c r="E54" s="28">
        <v>0.35663603994437482</v>
      </c>
      <c r="F54" s="28">
        <v>-0.16403208859235369</v>
      </c>
      <c r="G54" s="28">
        <v>2.8080107990258019</v>
      </c>
      <c r="M54" s="23"/>
    </row>
    <row r="55" spans="3:13">
      <c r="C55" s="27">
        <v>1977</v>
      </c>
      <c r="D55" s="28">
        <v>2.0772586401958448</v>
      </c>
      <c r="E55" s="28">
        <v>2.8727489936984645</v>
      </c>
      <c r="F55" s="28">
        <v>-0.24818663816679459</v>
      </c>
      <c r="G55" s="28">
        <v>4.7018209957275152</v>
      </c>
      <c r="M55" s="23"/>
    </row>
    <row r="56" spans="3:13">
      <c r="C56" s="27">
        <v>1978</v>
      </c>
      <c r="D56" s="28">
        <v>1.3437123424050506</v>
      </c>
      <c r="E56" s="28">
        <v>0.68746495093753346</v>
      </c>
      <c r="F56" s="28">
        <v>-0.26297400640502883</v>
      </c>
      <c r="G56" s="28">
        <v>1.7682032869375552</v>
      </c>
      <c r="M56" s="23"/>
    </row>
    <row r="57" spans="3:13">
      <c r="C57" s="27">
        <v>1979</v>
      </c>
      <c r="D57" s="28">
        <v>0.62515850459918698</v>
      </c>
      <c r="E57" s="28">
        <v>0.36432779433944312</v>
      </c>
      <c r="F57" s="28">
        <v>-0.21839351984102306</v>
      </c>
      <c r="G57" s="28">
        <v>0.77109277909760698</v>
      </c>
      <c r="M57" s="23"/>
    </row>
    <row r="58" spans="3:13">
      <c r="C58" s="27">
        <v>1980</v>
      </c>
      <c r="D58" s="28">
        <v>-9.963296410716832E-2</v>
      </c>
      <c r="E58" s="28">
        <v>0.22766808540325795</v>
      </c>
      <c r="F58" s="28">
        <v>-0.19441952837654455</v>
      </c>
      <c r="G58" s="28">
        <v>-6.6384407080454913E-2</v>
      </c>
      <c r="M58" s="23"/>
    </row>
    <row r="59" spans="3:13">
      <c r="C59" s="29">
        <v>1981</v>
      </c>
      <c r="D59" s="28">
        <v>-9.0079266376438774E-2</v>
      </c>
      <c r="E59" s="28">
        <v>0.17599236668296725</v>
      </c>
      <c r="F59" s="28">
        <v>-0.21236187048245442</v>
      </c>
      <c r="G59" s="28">
        <v>-0.12644877017592596</v>
      </c>
      <c r="M59" s="23"/>
    </row>
    <row r="60" spans="3:13">
      <c r="C60" s="27">
        <v>1982</v>
      </c>
      <c r="D60" s="28">
        <v>-8.6945058662855942E-2</v>
      </c>
      <c r="E60" s="28">
        <v>0.38708570806248177</v>
      </c>
      <c r="F60" s="28">
        <v>-0.26297501551524433</v>
      </c>
      <c r="G60" s="28">
        <v>3.7165633884381426E-2</v>
      </c>
      <c r="M60" s="23"/>
    </row>
    <row r="61" spans="3:13">
      <c r="C61" s="27">
        <v>1983</v>
      </c>
      <c r="D61" s="28">
        <v>-0.82795117119041339</v>
      </c>
      <c r="E61" s="28">
        <v>6.1492693962765778E-2</v>
      </c>
      <c r="F61" s="28">
        <v>-0.17184105120237117</v>
      </c>
      <c r="G61" s="28">
        <v>-0.93829952843001874</v>
      </c>
      <c r="M61" s="23"/>
    </row>
    <row r="62" spans="3:13">
      <c r="C62" s="27">
        <v>1984</v>
      </c>
      <c r="D62" s="28">
        <v>-0.73197376131245673</v>
      </c>
      <c r="E62" s="28">
        <v>-0.18042164062620553</v>
      </c>
      <c r="F62" s="28">
        <v>-0.18336084028552971</v>
      </c>
      <c r="G62" s="28">
        <v>-1.095756242224192</v>
      </c>
      <c r="M62" s="23"/>
    </row>
    <row r="63" spans="3:13">
      <c r="C63" s="27">
        <v>1985</v>
      </c>
      <c r="D63" s="28">
        <v>-0.89898359502090763</v>
      </c>
      <c r="E63" s="28">
        <v>0.36686046732092192</v>
      </c>
      <c r="F63" s="28">
        <v>-0.12292825285730369</v>
      </c>
      <c r="G63" s="28">
        <v>-0.65505138055728951</v>
      </c>
      <c r="M63" s="23"/>
    </row>
    <row r="64" spans="3:13">
      <c r="C64" s="27">
        <v>1986</v>
      </c>
      <c r="D64" s="28">
        <v>-1.3966503397365551</v>
      </c>
      <c r="E64" s="28">
        <v>0.56119867594737272</v>
      </c>
      <c r="F64" s="28">
        <v>-0.30609806618211904</v>
      </c>
      <c r="G64" s="28">
        <v>-1.1415497299713016</v>
      </c>
      <c r="M64" s="23"/>
    </row>
    <row r="65" spans="3:13">
      <c r="C65" s="27">
        <v>1987</v>
      </c>
      <c r="D65" s="28">
        <v>-0.983173501489644</v>
      </c>
      <c r="E65" s="28">
        <v>1.1576953029651413</v>
      </c>
      <c r="F65" s="28">
        <v>0.20922204270454361</v>
      </c>
      <c r="G65" s="28">
        <v>0.38374384418004093</v>
      </c>
      <c r="M65" s="23"/>
    </row>
    <row r="66" spans="3:13">
      <c r="C66" s="27">
        <v>1988</v>
      </c>
      <c r="D66" s="28">
        <v>-0.80308211239726413</v>
      </c>
      <c r="E66" s="28">
        <v>1.4352329861925417</v>
      </c>
      <c r="F66" s="28">
        <v>0.15562903885976623</v>
      </c>
      <c r="G66" s="28">
        <v>0.78777991265504388</v>
      </c>
      <c r="M66" s="23"/>
    </row>
    <row r="67" spans="3:13">
      <c r="C67" s="27">
        <v>1989</v>
      </c>
      <c r="D67" s="28">
        <v>-0.85329014344581799</v>
      </c>
      <c r="E67" s="28">
        <v>1.7838021390453047</v>
      </c>
      <c r="F67" s="28">
        <v>7.6089566931474215E-2</v>
      </c>
      <c r="G67" s="28">
        <v>1.006601562530961</v>
      </c>
      <c r="M67" s="23"/>
    </row>
    <row r="68" spans="3:13">
      <c r="C68" s="27">
        <v>1990</v>
      </c>
      <c r="D68" s="28">
        <v>-0.97779438783111305</v>
      </c>
      <c r="E68" s="28">
        <v>1.8883067517510994</v>
      </c>
      <c r="F68" s="28">
        <v>0.35031884046499229</v>
      </c>
      <c r="G68" s="28">
        <v>1.2608312043849788</v>
      </c>
      <c r="M68" s="23"/>
    </row>
    <row r="69" spans="3:13">
      <c r="C69" s="29">
        <v>1991</v>
      </c>
      <c r="D69" s="28">
        <v>-1.0732956223056442</v>
      </c>
      <c r="E69" s="28">
        <v>0.64957874784323089</v>
      </c>
      <c r="F69" s="28">
        <v>0.20734119976359036</v>
      </c>
      <c r="G69" s="28">
        <v>-0.21637567469882307</v>
      </c>
      <c r="M69" s="23"/>
    </row>
    <row r="70" spans="3:13">
      <c r="C70" s="27">
        <v>1992</v>
      </c>
      <c r="D70" s="28">
        <v>-0.7075416508196245</v>
      </c>
      <c r="E70" s="28">
        <v>1.5054149660170812</v>
      </c>
      <c r="F70" s="28">
        <v>0.77610800780055089</v>
      </c>
      <c r="G70" s="28">
        <v>1.5739813229980077</v>
      </c>
      <c r="M70" s="23"/>
    </row>
    <row r="71" spans="3:13">
      <c r="C71" s="27">
        <v>1993</v>
      </c>
      <c r="D71" s="28">
        <v>-0.92103001443461585</v>
      </c>
      <c r="E71" s="28">
        <v>0.22975045258529261</v>
      </c>
      <c r="F71" s="28">
        <v>0.81421126551315559</v>
      </c>
      <c r="G71" s="28">
        <v>0.12293170366383233</v>
      </c>
      <c r="M71" s="23"/>
    </row>
    <row r="72" spans="3:13">
      <c r="C72" s="27">
        <v>1994</v>
      </c>
      <c r="D72" s="28">
        <v>-1.0916326397595952</v>
      </c>
      <c r="E72" s="28">
        <v>0.22319375161149324</v>
      </c>
      <c r="F72" s="28">
        <v>0.93705322168237726</v>
      </c>
      <c r="G72" s="28">
        <v>6.8614333534275262E-2</v>
      </c>
      <c r="M72" s="23"/>
    </row>
    <row r="73" spans="3:13">
      <c r="C73" s="27">
        <v>1995</v>
      </c>
      <c r="D73" s="28">
        <v>-1.0637847354718204</v>
      </c>
      <c r="E73" s="28">
        <v>0.67532591571085598</v>
      </c>
      <c r="F73" s="28">
        <v>0.99102613948295892</v>
      </c>
      <c r="G73" s="28">
        <v>0.60256731972199451</v>
      </c>
      <c r="M73" s="23"/>
    </row>
    <row r="74" spans="3:13">
      <c r="C74" s="27">
        <v>1996</v>
      </c>
      <c r="D74" s="28">
        <v>-0.92976898271779107</v>
      </c>
      <c r="E74" s="28">
        <v>1.4562294409374572</v>
      </c>
      <c r="F74" s="28">
        <v>1.7465081084582772</v>
      </c>
      <c r="G74" s="28">
        <v>2.2729685666779433</v>
      </c>
      <c r="M74" s="23"/>
    </row>
    <row r="75" spans="3:13">
      <c r="C75" s="27">
        <v>1997</v>
      </c>
      <c r="D75" s="28">
        <v>-0.53164475717254756</v>
      </c>
      <c r="E75" s="28">
        <v>1.0387158119768409</v>
      </c>
      <c r="F75" s="28">
        <v>1.8279917136129109</v>
      </c>
      <c r="G75" s="28">
        <v>2.3350627684172043</v>
      </c>
      <c r="M75" s="23"/>
    </row>
    <row r="76" spans="3:13">
      <c r="C76" s="27">
        <v>1998</v>
      </c>
      <c r="D76" s="28">
        <v>-0.85890318410398891</v>
      </c>
      <c r="E76" s="28">
        <v>1.4650495078265355</v>
      </c>
      <c r="F76" s="28">
        <v>1.882355785728226</v>
      </c>
      <c r="G76" s="28">
        <v>2.4885021094507724</v>
      </c>
      <c r="M76" s="23"/>
    </row>
    <row r="77" spans="3:13">
      <c r="C77" s="27">
        <v>1999</v>
      </c>
      <c r="D77" s="28">
        <v>-0.58350872829480371</v>
      </c>
      <c r="E77" s="28">
        <v>1.6220359330636118</v>
      </c>
      <c r="F77" s="28">
        <v>1.9255676400147446</v>
      </c>
      <c r="G77" s="28">
        <v>2.9640948447835527</v>
      </c>
      <c r="M77" s="23"/>
    </row>
    <row r="78" spans="3:13">
      <c r="C78" s="27">
        <v>2000</v>
      </c>
      <c r="D78" s="28">
        <v>1.8136060284709443E-2</v>
      </c>
      <c r="E78" s="28">
        <v>1.551578899817627</v>
      </c>
      <c r="F78" s="28">
        <v>2.0942142741030745</v>
      </c>
      <c r="G78" s="28">
        <v>3.6639292342054111</v>
      </c>
      <c r="M78" s="23"/>
    </row>
    <row r="79" spans="3:13">
      <c r="C79" s="29">
        <v>2001</v>
      </c>
      <c r="D79" s="28">
        <v>7.8272435459561043E-2</v>
      </c>
      <c r="E79" s="28">
        <v>1.4896119082155501</v>
      </c>
      <c r="F79" s="28">
        <v>1.7340610418714353</v>
      </c>
      <c r="G79" s="28">
        <v>3.3019453855465466</v>
      </c>
      <c r="M79" s="23"/>
    </row>
    <row r="80" spans="3:13">
      <c r="C80" s="27">
        <v>2002</v>
      </c>
      <c r="D80" s="28">
        <v>0.1270685624869316</v>
      </c>
      <c r="E80" s="28">
        <v>0.56104468684499242</v>
      </c>
      <c r="F80" s="28">
        <v>4.6536239048754364</v>
      </c>
      <c r="G80" s="28">
        <v>5.3417371542073599</v>
      </c>
      <c r="M80" s="23"/>
    </row>
    <row r="81" spans="3:13">
      <c r="C81" s="27">
        <v>2003</v>
      </c>
      <c r="D81" s="28">
        <v>-0.24792126292384073</v>
      </c>
      <c r="E81" s="28">
        <v>-0.16542691427971698</v>
      </c>
      <c r="F81" s="28">
        <v>10.405352908194198</v>
      </c>
      <c r="G81" s="28">
        <v>9.9920047309906401</v>
      </c>
      <c r="M81" s="23"/>
    </row>
    <row r="82" spans="3:13">
      <c r="C82" s="27">
        <v>2004</v>
      </c>
      <c r="D82" s="28">
        <v>1.1165281679497412</v>
      </c>
      <c r="E82" s="28">
        <v>0.92057005838035966</v>
      </c>
      <c r="F82" s="28">
        <v>11.640344765016994</v>
      </c>
      <c r="G82" s="28">
        <v>13.677442991347096</v>
      </c>
      <c r="M82" s="23"/>
    </row>
    <row r="83" spans="3:13">
      <c r="C83" s="27">
        <v>2005</v>
      </c>
      <c r="D83" s="28">
        <v>0.73859191495191756</v>
      </c>
      <c r="E83" s="28">
        <v>0.64743285481789559</v>
      </c>
      <c r="F83" s="28">
        <v>6.2186332760991547</v>
      </c>
      <c r="G83" s="28">
        <v>7.6046580458689679</v>
      </c>
      <c r="M83" s="23"/>
    </row>
    <row r="84" spans="3:13">
      <c r="C84" s="27">
        <v>2006</v>
      </c>
      <c r="D84" s="28">
        <v>1.0979468118058322</v>
      </c>
      <c r="E84" s="28">
        <v>0.46440958926024639</v>
      </c>
      <c r="F84" s="28">
        <v>4.8957663204975033</v>
      </c>
      <c r="G84" s="28">
        <v>6.4581227215635817</v>
      </c>
      <c r="M84" s="23"/>
    </row>
    <row r="85" spans="3:13">
      <c r="C85" s="27">
        <v>2007</v>
      </c>
      <c r="D85" s="28">
        <v>1.1414839544719415</v>
      </c>
      <c r="E85" s="28">
        <v>0.24676740504441971</v>
      </c>
      <c r="F85" s="28">
        <v>7.6819811981813517</v>
      </c>
      <c r="G85" s="28">
        <v>9.0702325576977127</v>
      </c>
      <c r="M85" s="23"/>
    </row>
    <row r="86" spans="3:13">
      <c r="C86" s="27">
        <v>2008</v>
      </c>
      <c r="D86" s="28">
        <v>0.93267809829268233</v>
      </c>
      <c r="E86" s="28">
        <v>0.846177617493305</v>
      </c>
      <c r="F86" s="28">
        <v>7.2505602527362054</v>
      </c>
      <c r="G86" s="28">
        <v>9.0294159685221924</v>
      </c>
      <c r="M86" s="23"/>
    </row>
    <row r="87" spans="3:13">
      <c r="C87" s="27">
        <v>2009</v>
      </c>
      <c r="D87" s="28">
        <v>0.95722734663116671</v>
      </c>
      <c r="E87" s="28">
        <v>0.22838562492522471</v>
      </c>
      <c r="F87" s="28">
        <v>5.746892072175668</v>
      </c>
      <c r="G87" s="28">
        <v>6.9325050437320597</v>
      </c>
      <c r="M87" s="23"/>
    </row>
    <row r="88" spans="3:13">
      <c r="C88" s="27">
        <v>2010</v>
      </c>
      <c r="D88" s="28">
        <v>0.78798038412962179</v>
      </c>
      <c r="E88" s="28">
        <v>0.79549967406968225</v>
      </c>
      <c r="F88" s="28">
        <v>6.1932168073434823</v>
      </c>
      <c r="G88" s="28">
        <v>7.7766968655427862</v>
      </c>
      <c r="M88" s="23"/>
    </row>
    <row r="89" spans="3:13">
      <c r="C89" s="29">
        <v>2011</v>
      </c>
      <c r="D89" s="28">
        <v>0.51244753574196289</v>
      </c>
      <c r="E89" s="28">
        <v>1.2539676079161741</v>
      </c>
      <c r="F89" s="28">
        <v>4.8703480123151035</v>
      </c>
      <c r="G89" s="28">
        <v>6.6367631559732407</v>
      </c>
      <c r="M89" s="23"/>
    </row>
    <row r="90" spans="3:13">
      <c r="C90" s="27">
        <v>2012</v>
      </c>
      <c r="D90" s="28">
        <v>-0.19899889031961315</v>
      </c>
      <c r="E90" s="28">
        <v>1.7231333213331279</v>
      </c>
      <c r="F90" s="28">
        <v>5.2341076174621675</v>
      </c>
      <c r="G90" s="28">
        <v>6.7582420484756822</v>
      </c>
      <c r="M90" s="23"/>
    </row>
    <row r="91" spans="3:13">
      <c r="C91" s="27">
        <v>2013</v>
      </c>
      <c r="D91" s="28">
        <v>-0.28817643587140301</v>
      </c>
      <c r="E91" s="28">
        <v>1.8686030561444233</v>
      </c>
      <c r="F91" s="28">
        <v>3.693181961609123</v>
      </c>
      <c r="G91" s="28">
        <v>5.2736085818821437</v>
      </c>
      <c r="M91" s="23"/>
    </row>
    <row r="92" spans="3:13">
      <c r="C92" s="27">
        <v>2014</v>
      </c>
      <c r="D92" s="28">
        <v>-0.42465155589735099</v>
      </c>
      <c r="E92" s="28">
        <v>1.5367719380757048</v>
      </c>
      <c r="F92" s="28">
        <v>1.4023961733483574</v>
      </c>
      <c r="G92" s="28">
        <v>2.5145165555267113</v>
      </c>
      <c r="M92" s="23"/>
    </row>
    <row r="93" spans="3:13">
      <c r="C93" s="27">
        <v>2015</v>
      </c>
      <c r="D93" s="28">
        <v>-1.538777061424935</v>
      </c>
      <c r="E93" s="28">
        <v>1.7157449605327437</v>
      </c>
      <c r="F93" s="28">
        <v>0.19243501401280436</v>
      </c>
      <c r="G93" s="28">
        <v>0.36940291312061296</v>
      </c>
      <c r="M93" s="23"/>
    </row>
    <row r="94" spans="3:13">
      <c r="C94" s="27">
        <v>2016</v>
      </c>
      <c r="D94" s="28">
        <v>-1.2758377722043994</v>
      </c>
      <c r="E94" s="28">
        <v>2.0897325517668692</v>
      </c>
      <c r="F94" s="28">
        <v>0.38757850045255965</v>
      </c>
      <c r="G94" s="28">
        <v>1.2014732800150294</v>
      </c>
      <c r="M94" s="23"/>
    </row>
    <row r="95" spans="3:13">
      <c r="C95" s="27">
        <v>2017</v>
      </c>
      <c r="D95" s="28">
        <v>-2.0490664581690354</v>
      </c>
      <c r="E95" s="28">
        <v>2.2069027995206385</v>
      </c>
      <c r="F95" s="28">
        <v>1.4999964173655853</v>
      </c>
      <c r="G95" s="28">
        <v>1.6578327587171884</v>
      </c>
      <c r="M95" s="23"/>
    </row>
    <row r="96" spans="3:13">
      <c r="C96" s="27">
        <v>2018</v>
      </c>
      <c r="D96" s="28">
        <v>-2.3851629642168048</v>
      </c>
      <c r="E96" s="28">
        <v>2.9915298161622319</v>
      </c>
      <c r="F96" s="28">
        <v>1.780996354848122</v>
      </c>
      <c r="G96" s="28">
        <v>2.3873632067935486</v>
      </c>
      <c r="M96" s="23"/>
    </row>
    <row r="97" spans="3:13">
      <c r="C97" s="27">
        <v>2019</v>
      </c>
      <c r="D97" s="28">
        <v>-2.6814469293634957</v>
      </c>
      <c r="E97" s="28">
        <v>2.7185755773841622</v>
      </c>
      <c r="F97" s="28">
        <v>3.5767264259908522</v>
      </c>
      <c r="G97" s="28">
        <v>1.6736835985444971</v>
      </c>
      <c r="M97" s="23"/>
    </row>
    <row r="98" spans="3:13">
      <c r="C98" s="27">
        <v>2020</v>
      </c>
      <c r="D98" s="28">
        <v>-6.6329634293420474</v>
      </c>
      <c r="E98" s="28">
        <v>1.3266926401093579</v>
      </c>
      <c r="F98" s="28">
        <v>1.7963776183263302</v>
      </c>
      <c r="G98" s="28">
        <v>-4.6026928871962411</v>
      </c>
      <c r="M98" s="23"/>
    </row>
    <row r="99" spans="3:13">
      <c r="C99" s="27">
        <v>2021</v>
      </c>
      <c r="D99" s="28">
        <v>-3.9049297856444296</v>
      </c>
      <c r="E99" s="28">
        <v>1.4165433431446761</v>
      </c>
      <c r="F99" s="28">
        <v>2.9419975088029555</v>
      </c>
      <c r="G99" s="28">
        <v>-3.8695965049764216</v>
      </c>
      <c r="M99" s="23"/>
    </row>
    <row r="100" spans="3:13">
      <c r="C100" s="27">
        <v>2022</v>
      </c>
      <c r="D100" s="28">
        <v>-4.4747077902958772</v>
      </c>
      <c r="E100" s="28">
        <v>2.0873000258590659</v>
      </c>
      <c r="F100" s="28">
        <v>5.2159909732732919</v>
      </c>
      <c r="G100" s="28">
        <v>3.3640380665932947</v>
      </c>
      <c r="M100" s="23"/>
    </row>
    <row r="101" spans="3:13">
      <c r="C101" s="27">
        <v>2023</v>
      </c>
      <c r="D101" s="28">
        <v>-3.840796359398122</v>
      </c>
      <c r="E101" s="28">
        <v>2.0735857800283091</v>
      </c>
      <c r="F101" s="28">
        <v>6.1129957166005378</v>
      </c>
      <c r="G101" s="28">
        <v>3.5565338038557348</v>
      </c>
      <c r="M101" s="23"/>
    </row>
    <row r="102" spans="3:13">
      <c r="C102" s="27">
        <v>2024</v>
      </c>
      <c r="D102" s="28">
        <v>-3.8029585195469693</v>
      </c>
      <c r="E102" s="28">
        <v>1.2627973340479575</v>
      </c>
      <c r="F102" s="28">
        <v>5.2322730970591005</v>
      </c>
      <c r="G102" s="28">
        <v>2.1813858664473842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6" sqref="F16"/>
    </sheetView>
  </sheetViews>
  <sheetFormatPr defaultRowHeight="14.4"/>
  <cols>
    <col min="1" max="1" width="3.33203125" style="19" customWidth="1"/>
    <col min="2" max="2" width="8.6640625" style="21"/>
    <col min="3" max="4" width="8.6640625" style="20"/>
    <col min="5" max="5" width="8.6640625" style="21"/>
  </cols>
  <sheetData>
    <row r="2" spans="2:6" ht="21" customHeight="1">
      <c r="B2" s="112" t="s">
        <v>23</v>
      </c>
      <c r="C2" s="30"/>
      <c r="D2" s="30"/>
      <c r="F2" s="55" t="s">
        <v>219</v>
      </c>
    </row>
    <row r="3" spans="2:6">
      <c r="B3" s="31"/>
      <c r="C3" s="47" t="s">
        <v>9</v>
      </c>
      <c r="D3" s="47" t="s">
        <v>10</v>
      </c>
    </row>
    <row r="4" spans="2:6">
      <c r="B4" s="31">
        <v>1881</v>
      </c>
      <c r="C4" s="48">
        <v>14.029536739386685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15.490039971213079</v>
      </c>
      <c r="D6" s="48">
        <v>18.0854183246778</v>
      </c>
    </row>
    <row r="7" spans="2:6">
      <c r="B7" s="31">
        <v>1911</v>
      </c>
      <c r="C7" s="48">
        <v>16.294885679023185</v>
      </c>
      <c r="D7" s="48">
        <v>19.129833000447871</v>
      </c>
    </row>
    <row r="8" spans="2:6">
      <c r="B8" s="31">
        <v>1921</v>
      </c>
      <c r="C8" s="48">
        <v>19.372464174299793</v>
      </c>
      <c r="D8" s="48">
        <v>21.610463789294357</v>
      </c>
    </row>
    <row r="9" spans="2:6">
      <c r="B9" s="31">
        <v>1931</v>
      </c>
      <c r="C9" s="48">
        <v>22.908091593887281</v>
      </c>
      <c r="D9" s="48">
        <v>24.626870770154216</v>
      </c>
    </row>
    <row r="10" spans="2:6">
      <c r="B10" s="31">
        <v>1936</v>
      </c>
      <c r="C10" s="48">
        <v>23.231169745827724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49">
        <v>37.477728529735693</v>
      </c>
      <c r="D12" s="48">
        <v>33.531266062719183</v>
      </c>
    </row>
    <row r="13" spans="2:6">
      <c r="B13" s="31">
        <v>1961</v>
      </c>
      <c r="C13" s="49">
        <v>46.934475610988372</v>
      </c>
      <c r="D13" s="48">
        <v>41.871290228037921</v>
      </c>
    </row>
    <row r="14" spans="2:6">
      <c r="B14" s="31">
        <v>1971</v>
      </c>
      <c r="C14" s="49">
        <v>46.133503895446509</v>
      </c>
      <c r="D14" s="48">
        <v>47.600159347126329</v>
      </c>
    </row>
    <row r="15" spans="2:6">
      <c r="B15" s="31">
        <v>1981</v>
      </c>
      <c r="C15" s="49">
        <v>62.661579556654537</v>
      </c>
      <c r="D15" s="48">
        <v>61.719691936105484</v>
      </c>
      <c r="F15" s="37" t="s">
        <v>11</v>
      </c>
    </row>
    <row r="16" spans="2:6">
      <c r="B16" s="31">
        <v>1991</v>
      </c>
      <c r="C16" s="49">
        <v>104.39757680896702</v>
      </c>
      <c r="D16" s="48">
        <v>96.572418060878178</v>
      </c>
      <c r="F16" s="18" t="s">
        <v>191</v>
      </c>
    </row>
    <row r="17" spans="2:6">
      <c r="B17" s="31">
        <v>2001</v>
      </c>
      <c r="C17" s="49">
        <v>138.06694524793647</v>
      </c>
      <c r="D17" s="48">
        <v>131.37888373522264</v>
      </c>
      <c r="F17" s="184"/>
    </row>
    <row r="18" spans="2:6">
      <c r="B18" s="31">
        <v>2011</v>
      </c>
      <c r="C18" s="49">
        <v>145.88288533814884</v>
      </c>
      <c r="D18" s="48">
        <v>148.74979627177038</v>
      </c>
    </row>
    <row r="19" spans="2:6">
      <c r="B19" s="31">
        <v>2021</v>
      </c>
      <c r="C19" s="49">
        <v>177.11104808155719</v>
      </c>
      <c r="D19" s="48">
        <v>187.60732436602069</v>
      </c>
      <c r="F19" s="17"/>
    </row>
    <row r="20" spans="2:6">
      <c r="B20" s="31">
        <v>2024</v>
      </c>
      <c r="C20" s="49">
        <v>195.38174207104598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opLeftCell="A10" zoomScaleNormal="100" workbookViewId="0">
      <selection activeCell="F16" sqref="F16"/>
    </sheetView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112" t="s">
        <v>24</v>
      </c>
      <c r="F2" s="55" t="s">
        <v>220</v>
      </c>
    </row>
    <row r="3" spans="2:6">
      <c r="B3" s="93"/>
      <c r="C3" s="93">
        <v>2025</v>
      </c>
      <c r="D3" s="93">
        <v>1974</v>
      </c>
      <c r="E3" s="7"/>
    </row>
    <row r="4" spans="2:6">
      <c r="B4" s="31" t="s">
        <v>25</v>
      </c>
      <c r="C4" s="34">
        <v>82.075000000000003</v>
      </c>
      <c r="D4" s="34">
        <v>71.314999999999998</v>
      </c>
      <c r="E4" s="7"/>
    </row>
    <row r="5" spans="2:6">
      <c r="B5" s="31" t="s">
        <v>26</v>
      </c>
      <c r="C5" s="34">
        <v>82.593999999999994</v>
      </c>
      <c r="D5" s="34">
        <v>73.768000000000001</v>
      </c>
      <c r="E5" s="7"/>
    </row>
    <row r="6" spans="2:6">
      <c r="B6" s="31" t="s">
        <v>27</v>
      </c>
      <c r="C6" s="34">
        <v>82.605999999999995</v>
      </c>
      <c r="D6" s="34">
        <v>73.165000000000006</v>
      </c>
      <c r="E6" s="7"/>
    </row>
    <row r="7" spans="2:6">
      <c r="B7" s="31" t="s">
        <v>28</v>
      </c>
      <c r="C7" s="34">
        <v>82.864999999999995</v>
      </c>
      <c r="D7" s="34">
        <v>73.873000000000005</v>
      </c>
      <c r="E7" s="7"/>
    </row>
    <row r="8" spans="2:6">
      <c r="B8" s="31" t="s">
        <v>29</v>
      </c>
      <c r="C8" s="34">
        <v>83.091999999999999</v>
      </c>
      <c r="D8" s="34">
        <v>73.375</v>
      </c>
      <c r="E8" s="7"/>
    </row>
    <row r="9" spans="2:6">
      <c r="B9" s="31" t="s">
        <v>30</v>
      </c>
      <c r="C9" s="34">
        <v>83.106999999999999</v>
      </c>
      <c r="D9" s="34">
        <v>73.777000000000001</v>
      </c>
      <c r="E9" s="7"/>
    </row>
    <row r="10" spans="2:6">
      <c r="B10" s="31" t="s">
        <v>31</v>
      </c>
      <c r="C10" s="34">
        <v>83.507000000000005</v>
      </c>
      <c r="D10" s="34">
        <v>73.149000000000001</v>
      </c>
      <c r="E10" s="7"/>
    </row>
    <row r="11" spans="2:6">
      <c r="B11" s="31" t="s">
        <v>32</v>
      </c>
      <c r="C11" s="34">
        <v>83.591999999999999</v>
      </c>
      <c r="D11" s="34">
        <v>71.960999999999999</v>
      </c>
      <c r="E11" s="7"/>
    </row>
    <row r="12" spans="2:6">
      <c r="B12" s="31" t="s">
        <v>33</v>
      </c>
      <c r="C12" s="34">
        <v>83.641000000000005</v>
      </c>
      <c r="D12" s="34">
        <v>73.552999999999997</v>
      </c>
      <c r="E12" s="7"/>
    </row>
    <row r="13" spans="2:6">
      <c r="B13" s="31" t="s">
        <v>34</v>
      </c>
      <c r="C13" s="34">
        <v>83.688999999999993</v>
      </c>
      <c r="D13" s="34">
        <v>72.671999999999997</v>
      </c>
      <c r="E13" s="7"/>
    </row>
    <row r="14" spans="2:6">
      <c r="B14" s="31" t="s">
        <v>35</v>
      </c>
      <c r="C14" s="34">
        <v>83.695999999999998</v>
      </c>
      <c r="D14" s="34">
        <v>73.768000000000001</v>
      </c>
      <c r="E14" s="7"/>
    </row>
    <row r="15" spans="2:6">
      <c r="B15" s="31" t="s">
        <v>36</v>
      </c>
      <c r="C15" s="34">
        <v>83.72</v>
      </c>
      <c r="D15" s="34">
        <v>71.960999999999999</v>
      </c>
      <c r="E15" s="7"/>
      <c r="F15" s="37" t="s">
        <v>37</v>
      </c>
    </row>
    <row r="16" spans="2:6">
      <c r="B16" s="31" t="s">
        <v>38</v>
      </c>
      <c r="C16" s="34">
        <v>83.741</v>
      </c>
      <c r="D16" s="34">
        <v>72.430999999999997</v>
      </c>
      <c r="E16" s="7"/>
      <c r="F16" s="18" t="s">
        <v>39</v>
      </c>
    </row>
    <row r="17" spans="2:5">
      <c r="B17" s="31" t="s">
        <v>40</v>
      </c>
      <c r="C17" s="34">
        <v>84.102000000000004</v>
      </c>
      <c r="D17" s="34">
        <v>74.335999999999999</v>
      </c>
      <c r="E17" s="7"/>
    </row>
    <row r="18" spans="2:5">
      <c r="B18" s="31" t="s">
        <v>41</v>
      </c>
      <c r="C18" s="34">
        <v>84.105000000000004</v>
      </c>
      <c r="D18" s="34">
        <v>71.858999999999995</v>
      </c>
      <c r="E18" s="7"/>
    </row>
    <row r="19" spans="2:5">
      <c r="B19" s="31" t="s">
        <v>42</v>
      </c>
      <c r="C19" s="34">
        <v>84.218999999999994</v>
      </c>
      <c r="D19" s="34">
        <v>73.224000000000004</v>
      </c>
      <c r="E19" s="7"/>
    </row>
    <row r="20" spans="2:5">
      <c r="B20" s="31" t="s">
        <v>9</v>
      </c>
      <c r="C20" s="34">
        <v>84.262</v>
      </c>
      <c r="D20" s="34">
        <v>71.712000000000003</v>
      </c>
      <c r="E20" s="7"/>
    </row>
    <row r="21" spans="2:5">
      <c r="B21" s="31" t="s">
        <v>43</v>
      </c>
      <c r="C21" s="34">
        <v>84.308999999999997</v>
      </c>
      <c r="D21" s="34">
        <v>74.197999999999993</v>
      </c>
      <c r="E21" s="7"/>
    </row>
    <row r="22" spans="2:5">
      <c r="B22" s="31" t="s">
        <v>44</v>
      </c>
      <c r="C22" s="34">
        <v>84.424000000000007</v>
      </c>
      <c r="D22" s="34">
        <v>72.384</v>
      </c>
      <c r="E22" s="7"/>
    </row>
    <row r="23" spans="2:5">
      <c r="B23" s="31" t="s">
        <v>45</v>
      </c>
      <c r="C23" s="34">
        <v>84.448999999999998</v>
      </c>
      <c r="D23" s="34">
        <v>74.316999999999993</v>
      </c>
      <c r="E23" s="7"/>
    </row>
    <row r="24" spans="2:5">
      <c r="B24" s="31" t="s">
        <v>46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G22" sqref="G22:G23"/>
    </sheetView>
  </sheetViews>
  <sheetFormatPr defaultColWidth="8.664062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33203125" style="25" customWidth="1"/>
    <col min="49" max="49" width="8.6640625" style="25"/>
  </cols>
  <sheetData>
    <row r="1" spans="2:47" ht="12" customHeight="1"/>
    <row r="2" spans="2:47">
      <c r="B2" s="58" t="s">
        <v>47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46">
        <v>1996</v>
      </c>
      <c r="T3" s="146">
        <v>1997</v>
      </c>
      <c r="U3" s="146">
        <v>1998</v>
      </c>
      <c r="V3" s="146">
        <v>1999</v>
      </c>
      <c r="W3" s="146">
        <v>2000</v>
      </c>
      <c r="X3" s="146">
        <v>2001</v>
      </c>
      <c r="Y3" s="146">
        <v>2002</v>
      </c>
      <c r="Z3" s="146">
        <v>2003</v>
      </c>
      <c r="AA3" s="146">
        <v>2004</v>
      </c>
      <c r="AB3" s="146">
        <v>2005</v>
      </c>
      <c r="AC3" s="146">
        <v>2006</v>
      </c>
      <c r="AD3" s="146">
        <v>2007</v>
      </c>
      <c r="AE3" s="146">
        <v>2008</v>
      </c>
      <c r="AF3" s="146">
        <v>2009</v>
      </c>
      <c r="AG3" s="146">
        <v>2010</v>
      </c>
      <c r="AH3" s="146">
        <v>2011</v>
      </c>
      <c r="AI3" s="146">
        <v>2012</v>
      </c>
      <c r="AJ3" s="146">
        <v>2013</v>
      </c>
      <c r="AK3" s="146">
        <v>2014</v>
      </c>
      <c r="AL3" s="146">
        <v>2015</v>
      </c>
      <c r="AM3" s="146">
        <v>2016</v>
      </c>
      <c r="AN3" s="146">
        <v>2017</v>
      </c>
      <c r="AO3" s="146">
        <v>2018</v>
      </c>
      <c r="AP3" s="146">
        <v>2019</v>
      </c>
      <c r="AQ3" s="146">
        <v>2020</v>
      </c>
      <c r="AR3" s="146">
        <v>2021</v>
      </c>
      <c r="AS3" s="146">
        <v>2022</v>
      </c>
      <c r="AT3" s="146">
        <v>2023</v>
      </c>
      <c r="AU3" s="146">
        <v>2024</v>
      </c>
    </row>
    <row r="4" spans="2:47">
      <c r="B4" s="59" t="s">
        <v>10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9</v>
      </c>
      <c r="C5" s="60">
        <v>100</v>
      </c>
      <c r="D5" s="60">
        <v>101.57694311115119</v>
      </c>
      <c r="E5" s="60">
        <v>102.01861153558444</v>
      </c>
      <c r="F5" s="60">
        <v>103.48764247927609</v>
      </c>
      <c r="G5" s="60">
        <v>105.94510986350852</v>
      </c>
      <c r="H5" s="60">
        <v>110.76959073209042</v>
      </c>
      <c r="I5" s="60">
        <v>115.16392660295067</v>
      </c>
      <c r="J5" s="60">
        <v>118.91448932332355</v>
      </c>
      <c r="K5" s="60">
        <v>125.24750405726557</v>
      </c>
      <c r="L5" s="60">
        <v>130.37953475235508</v>
      </c>
      <c r="M5" s="60">
        <v>133.50139387793368</v>
      </c>
      <c r="N5" s="60">
        <v>135.24128430224965</v>
      </c>
      <c r="O5" s="60">
        <v>134.73247822373088</v>
      </c>
      <c r="P5" s="60">
        <v>132.83168368935441</v>
      </c>
      <c r="Q5" s="60">
        <v>137.48300421420714</v>
      </c>
      <c r="R5" s="60">
        <v>141.73643220231969</v>
      </c>
      <c r="S5" s="60">
        <v>144.55575943832542</v>
      </c>
      <c r="T5" s="60">
        <v>147.07872920905339</v>
      </c>
      <c r="U5" s="60">
        <v>149.57683606321922</v>
      </c>
      <c r="V5" s="60">
        <v>150.71432512111326</v>
      </c>
      <c r="W5" s="60">
        <v>156.13108337539705</v>
      </c>
      <c r="X5" s="60">
        <v>159.84097053215871</v>
      </c>
      <c r="Y5" s="60">
        <v>162.03485728931346</v>
      </c>
      <c r="Z5" s="60">
        <v>162.61422699627849</v>
      </c>
      <c r="AA5" s="60">
        <v>164.13528498062198</v>
      </c>
      <c r="AB5" s="60">
        <v>165.63862016803145</v>
      </c>
      <c r="AC5" s="60">
        <v>167.89307043988876</v>
      </c>
      <c r="AD5" s="60">
        <v>170.63649140413398</v>
      </c>
      <c r="AE5" s="60">
        <v>173.45913369568134</v>
      </c>
      <c r="AF5" s="60">
        <v>162.76344699636314</v>
      </c>
      <c r="AG5" s="60">
        <v>170.08597968066582</v>
      </c>
      <c r="AH5" s="60">
        <v>171.14059235001952</v>
      </c>
      <c r="AI5" s="60">
        <v>165.87063155523231</v>
      </c>
      <c r="AJ5" s="60">
        <v>162.40767353560872</v>
      </c>
      <c r="AK5" s="60">
        <v>163.52620727591864</v>
      </c>
      <c r="AL5" s="60">
        <v>165.34591776399182</v>
      </c>
      <c r="AM5" s="60">
        <v>168.13957456990613</v>
      </c>
      <c r="AN5" s="60">
        <v>171.67316877299328</v>
      </c>
      <c r="AO5" s="60">
        <v>174.36529137776768</v>
      </c>
      <c r="AP5" s="60">
        <v>174.5586696176951</v>
      </c>
      <c r="AQ5" s="60">
        <v>161.51779362624598</v>
      </c>
      <c r="AR5" s="60">
        <v>178.50027065667311</v>
      </c>
      <c r="AS5" s="60">
        <v>186.13250602984422</v>
      </c>
      <c r="AT5" s="60">
        <v>186.80924486816608</v>
      </c>
      <c r="AU5" s="60">
        <v>188.98477131770574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</row>
    <row r="8" spans="2:47" ht="27.6" customHeight="1">
      <c r="B8" s="94"/>
      <c r="C8" s="223" t="s">
        <v>48</v>
      </c>
      <c r="D8" s="224"/>
      <c r="E8" s="225"/>
      <c r="F8" s="94"/>
      <c r="G8" s="94"/>
    </row>
    <row r="9" spans="2:47" ht="31.2" customHeight="1">
      <c r="B9" s="94"/>
      <c r="C9" s="59" t="s">
        <v>49</v>
      </c>
      <c r="D9" s="223" t="s">
        <v>50</v>
      </c>
      <c r="E9" s="225"/>
      <c r="F9" s="94"/>
      <c r="G9" s="61" t="s">
        <v>221</v>
      </c>
    </row>
    <row r="10" spans="2:47" ht="14.7" customHeight="1">
      <c r="B10" s="94"/>
      <c r="C10" s="59"/>
      <c r="D10" s="59">
        <v>1980</v>
      </c>
      <c r="E10" s="59">
        <v>2024</v>
      </c>
      <c r="F10" s="94"/>
      <c r="G10" s="94"/>
    </row>
    <row r="11" spans="2:47">
      <c r="B11" s="94"/>
      <c r="C11" s="59" t="s">
        <v>51</v>
      </c>
      <c r="D11" s="62">
        <v>149.30472193287761</v>
      </c>
      <c r="E11" s="62">
        <v>141.98482437738528</v>
      </c>
      <c r="F11" s="94"/>
      <c r="G11" s="94"/>
    </row>
    <row r="12" spans="2:47">
      <c r="B12" s="94"/>
      <c r="C12" s="59" t="s">
        <v>52</v>
      </c>
      <c r="D12" s="62">
        <v>125.11263399392858</v>
      </c>
      <c r="E12" s="62">
        <v>134.90758328398252</v>
      </c>
      <c r="F12" s="94"/>
      <c r="G12" s="94"/>
    </row>
    <row r="13" spans="2:47">
      <c r="B13" s="94"/>
      <c r="C13" s="59" t="s">
        <v>53</v>
      </c>
      <c r="D13" s="62">
        <v>176.41712211270649</v>
      </c>
      <c r="E13" s="62">
        <v>125.20784005248231</v>
      </c>
      <c r="F13" s="94"/>
      <c r="G13" s="94"/>
    </row>
    <row r="14" spans="2:47">
      <c r="B14" s="94"/>
      <c r="C14" s="59" t="s">
        <v>54</v>
      </c>
      <c r="D14" s="62">
        <v>117.76698066075613</v>
      </c>
      <c r="E14" s="62">
        <v>119.32844715878876</v>
      </c>
      <c r="F14" s="94"/>
      <c r="G14" s="94"/>
    </row>
    <row r="15" spans="2:47">
      <c r="B15" s="94"/>
      <c r="C15" s="59" t="s">
        <v>55</v>
      </c>
      <c r="D15" s="62">
        <v>119.57578601462022</v>
      </c>
      <c r="E15" s="62">
        <v>116.20036217513344</v>
      </c>
      <c r="F15" s="94"/>
      <c r="G15" s="94"/>
    </row>
    <row r="16" spans="2:47">
      <c r="B16" s="94"/>
      <c r="C16" s="59" t="s">
        <v>56</v>
      </c>
      <c r="D16" s="62">
        <v>105.36763735270354</v>
      </c>
      <c r="E16" s="62">
        <v>110.77096122556608</v>
      </c>
      <c r="F16" s="94"/>
      <c r="G16" s="94"/>
    </row>
    <row r="17" spans="2:7">
      <c r="B17" s="94"/>
      <c r="C17" s="59" t="s">
        <v>57</v>
      </c>
      <c r="D17" s="62">
        <v>106.41060243182538</v>
      </c>
      <c r="E17" s="62">
        <v>105.41430990041205</v>
      </c>
      <c r="F17" s="94"/>
      <c r="G17" s="94"/>
    </row>
    <row r="18" spans="2:7">
      <c r="B18" s="94"/>
      <c r="C18" s="59" t="s">
        <v>58</v>
      </c>
      <c r="D18" s="62">
        <v>114.53652846875787</v>
      </c>
      <c r="E18" s="62">
        <v>104.33265241498937</v>
      </c>
      <c r="F18" s="94"/>
      <c r="G18" s="94"/>
    </row>
    <row r="19" spans="2:7">
      <c r="C19" s="59" t="s">
        <v>59</v>
      </c>
      <c r="D19" s="62">
        <v>107.67930233357623</v>
      </c>
      <c r="E19" s="62">
        <v>103.66931924729887</v>
      </c>
      <c r="F19" s="89"/>
      <c r="G19" s="89"/>
    </row>
    <row r="20" spans="2:7">
      <c r="C20" s="59" t="s">
        <v>60</v>
      </c>
      <c r="D20" s="62">
        <v>95.675189555475498</v>
      </c>
      <c r="E20" s="62">
        <v>103.52576446342682</v>
      </c>
      <c r="F20" s="89"/>
      <c r="G20" s="89"/>
    </row>
    <row r="21" spans="2:7">
      <c r="C21" s="59" t="s">
        <v>61</v>
      </c>
      <c r="D21" s="62">
        <v>92.316300807073929</v>
      </c>
      <c r="E21" s="62">
        <v>91.440265673653442</v>
      </c>
      <c r="F21" s="89"/>
      <c r="G21" s="89"/>
    </row>
    <row r="22" spans="2:7">
      <c r="C22" s="59" t="s">
        <v>62</v>
      </c>
      <c r="D22" s="62">
        <v>103.32698646976564</v>
      </c>
      <c r="E22" s="62">
        <v>86.88484107136064</v>
      </c>
      <c r="F22" s="89"/>
      <c r="G22" s="37" t="s">
        <v>63</v>
      </c>
    </row>
    <row r="23" spans="2:7">
      <c r="C23" s="59" t="s">
        <v>64</v>
      </c>
      <c r="D23" s="62">
        <v>88.078630084804459</v>
      </c>
      <c r="E23" s="62">
        <v>86.135597505812513</v>
      </c>
      <c r="F23" s="89"/>
      <c r="G23" s="37" t="s">
        <v>192</v>
      </c>
    </row>
    <row r="24" spans="2:7">
      <c r="C24" s="59" t="s">
        <v>65</v>
      </c>
      <c r="D24" s="62">
        <v>77.918558223729562</v>
      </c>
      <c r="E24" s="62">
        <v>75.494933010993435</v>
      </c>
      <c r="F24" s="89"/>
    </row>
    <row r="25" spans="2:7">
      <c r="C25" s="59" t="s">
        <v>66</v>
      </c>
      <c r="D25" s="62">
        <v>81.663094846308198</v>
      </c>
      <c r="E25" s="62">
        <v>74.022457775165194</v>
      </c>
      <c r="F25" s="89"/>
      <c r="G25" s="89"/>
    </row>
    <row r="26" spans="2:7">
      <c r="C26" s="59" t="s">
        <v>67</v>
      </c>
      <c r="D26" s="62">
        <v>60.875797363006953</v>
      </c>
      <c r="E26" s="62">
        <v>73.455096819518843</v>
      </c>
      <c r="F26" s="89"/>
      <c r="G26" s="89"/>
    </row>
    <row r="27" spans="2:7">
      <c r="C27" s="59" t="s">
        <v>68</v>
      </c>
      <c r="D27" s="62">
        <v>75.21308615093551</v>
      </c>
      <c r="E27" s="62">
        <v>66.522545366014867</v>
      </c>
      <c r="F27" s="89"/>
      <c r="G27" s="89"/>
    </row>
    <row r="28" spans="2:7">
      <c r="C28" s="59" t="s">
        <v>69</v>
      </c>
      <c r="D28" s="62">
        <v>69.537312853130985</v>
      </c>
      <c r="E28" s="62">
        <v>65.115379694945489</v>
      </c>
      <c r="F28" s="89"/>
      <c r="G28" s="89"/>
    </row>
    <row r="29" spans="2:7">
      <c r="C29" s="59" t="s">
        <v>70</v>
      </c>
      <c r="D29" s="62">
        <v>75.759749257013283</v>
      </c>
      <c r="E29" s="62">
        <v>63.230149361285825</v>
      </c>
      <c r="F29" s="89"/>
      <c r="G29" s="89"/>
    </row>
    <row r="30" spans="2:7">
      <c r="C30" s="59" t="s">
        <v>71</v>
      </c>
      <c r="D30" s="62">
        <v>58.622669689557441</v>
      </c>
      <c r="E30" s="62">
        <v>58.090240890110564</v>
      </c>
      <c r="F30" s="89"/>
      <c r="G30" s="89"/>
    </row>
    <row r="31" spans="2:7">
      <c r="D31" s="88"/>
      <c r="E31" s="88"/>
      <c r="F31" s="89"/>
      <c r="G31" s="89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I18" sqref="I18"/>
    </sheetView>
  </sheetViews>
  <sheetFormatPr defaultRowHeight="14.4"/>
  <cols>
    <col min="1" max="1" width="3.33203125" style="19" customWidth="1"/>
    <col min="2" max="2" width="8.33203125" style="21" customWidth="1"/>
    <col min="3" max="3" width="9.33203125" style="21" bestFit="1" customWidth="1"/>
    <col min="4" max="8" width="8.33203125" style="21" customWidth="1"/>
    <col min="19" max="19" width="8.6640625" customWidth="1"/>
  </cols>
  <sheetData>
    <row r="1" spans="2:10" ht="12" customHeight="1"/>
    <row r="2" spans="2:10">
      <c r="J2" s="55" t="s">
        <v>222</v>
      </c>
    </row>
    <row r="3" spans="2:10" ht="36">
      <c r="B3" s="31"/>
      <c r="C3" s="31"/>
      <c r="D3" s="22" t="s">
        <v>72</v>
      </c>
      <c r="E3" s="22" t="s">
        <v>73</v>
      </c>
      <c r="F3" s="22" t="s">
        <v>74</v>
      </c>
      <c r="G3" s="22" t="s">
        <v>75</v>
      </c>
      <c r="H3" s="22" t="s">
        <v>76</v>
      </c>
    </row>
    <row r="4" spans="2:10">
      <c r="B4" s="31">
        <v>1951</v>
      </c>
      <c r="C4" s="31" t="s">
        <v>9</v>
      </c>
      <c r="D4" s="34">
        <v>2.6691287560852777</v>
      </c>
      <c r="E4" s="34">
        <v>83.9</v>
      </c>
      <c r="F4" s="34">
        <v>8.6</v>
      </c>
      <c r="G4" s="34">
        <v>3.8</v>
      </c>
      <c r="H4" s="34">
        <v>1.0407923451401713</v>
      </c>
    </row>
    <row r="5" spans="2:10">
      <c r="B5" s="31"/>
      <c r="C5" s="31" t="s">
        <v>10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77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9</v>
      </c>
      <c r="D7" s="34">
        <v>0.39496157130657561</v>
      </c>
      <c r="E7" s="34">
        <v>15.905209222886421</v>
      </c>
      <c r="F7" s="34">
        <v>27.668659265584971</v>
      </c>
      <c r="G7" s="34">
        <v>38.193851409052094</v>
      </c>
      <c r="H7" s="34">
        <v>17.847993168232279</v>
      </c>
    </row>
    <row r="8" spans="2:10">
      <c r="B8" s="31"/>
      <c r="C8" s="31" t="s">
        <v>10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7"/>
    </row>
    <row r="11" spans="2:10">
      <c r="E11" s="57"/>
    </row>
    <row r="12" spans="2:10">
      <c r="B12" s="134"/>
    </row>
    <row r="14" spans="2:10">
      <c r="J14" s="37" t="s">
        <v>11</v>
      </c>
    </row>
    <row r="15" spans="2:10">
      <c r="J15" s="18" t="s">
        <v>193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18" sqref="K18"/>
    </sheetView>
  </sheetViews>
  <sheetFormatPr defaultColWidth="9" defaultRowHeight="12"/>
  <cols>
    <col min="1" max="1" width="3.33203125" style="21" customWidth="1"/>
    <col min="2" max="2" width="7.33203125" style="13" customWidth="1"/>
    <col min="3" max="3" width="9.33203125" style="13" bestFit="1" customWidth="1"/>
    <col min="4" max="5" width="10.33203125" style="13" customWidth="1"/>
    <col min="6" max="7" width="1.33203125" style="13" customWidth="1"/>
    <col min="8" max="8" width="10.33203125" style="13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4" customWidth="1"/>
    <col min="22" max="22" width="18.6640625" style="14" customWidth="1"/>
    <col min="23" max="23" width="6.6640625" style="14" customWidth="1"/>
    <col min="24" max="24" width="8.33203125" style="14" hidden="1" customWidth="1"/>
    <col min="25" max="25" width="0" style="14" hidden="1" customWidth="1"/>
    <col min="26" max="26" width="9" style="14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4"/>
    <col min="247" max="247" width="5.33203125" style="14" customWidth="1"/>
    <col min="248" max="248" width="6.6640625" style="14" customWidth="1"/>
    <col min="249" max="250" width="7.33203125" style="14" customWidth="1"/>
    <col min="251" max="251" width="6.6640625" style="14" customWidth="1"/>
    <col min="252" max="252" width="7.33203125" style="14" customWidth="1"/>
    <col min="253" max="253" width="0.6640625" style="14" customWidth="1"/>
    <col min="254" max="255" width="7.33203125" style="14" customWidth="1"/>
    <col min="256" max="256" width="6.6640625" style="14" customWidth="1"/>
    <col min="257" max="257" width="0.6640625" style="14" customWidth="1"/>
    <col min="258" max="260" width="7.33203125" style="14" customWidth="1"/>
    <col min="261" max="261" width="6.6640625" style="14" customWidth="1"/>
    <col min="262" max="263" width="0" style="14" hidden="1" customWidth="1"/>
    <col min="264" max="502" width="9" style="14"/>
    <col min="503" max="503" width="5.33203125" style="14" customWidth="1"/>
    <col min="504" max="504" width="6.6640625" style="14" customWidth="1"/>
    <col min="505" max="506" width="7.33203125" style="14" customWidth="1"/>
    <col min="507" max="507" width="6.6640625" style="14" customWidth="1"/>
    <col min="508" max="508" width="7.33203125" style="14" customWidth="1"/>
    <col min="509" max="509" width="0.6640625" style="14" customWidth="1"/>
    <col min="510" max="511" width="7.33203125" style="14" customWidth="1"/>
    <col min="512" max="512" width="6.6640625" style="14" customWidth="1"/>
    <col min="513" max="513" width="0.6640625" style="14" customWidth="1"/>
    <col min="514" max="516" width="7.33203125" style="14" customWidth="1"/>
    <col min="517" max="517" width="6.6640625" style="14" customWidth="1"/>
    <col min="518" max="519" width="0" style="14" hidden="1" customWidth="1"/>
    <col min="520" max="758" width="9" style="14"/>
    <col min="759" max="759" width="5.33203125" style="14" customWidth="1"/>
    <col min="760" max="760" width="6.6640625" style="14" customWidth="1"/>
    <col min="761" max="762" width="7.33203125" style="14" customWidth="1"/>
    <col min="763" max="763" width="6.6640625" style="14" customWidth="1"/>
    <col min="764" max="764" width="7.33203125" style="14" customWidth="1"/>
    <col min="765" max="765" width="0.6640625" style="14" customWidth="1"/>
    <col min="766" max="767" width="7.33203125" style="14" customWidth="1"/>
    <col min="768" max="768" width="6.6640625" style="14" customWidth="1"/>
    <col min="769" max="769" width="0.6640625" style="14" customWidth="1"/>
    <col min="770" max="772" width="7.33203125" style="14" customWidth="1"/>
    <col min="773" max="773" width="6.6640625" style="14" customWidth="1"/>
    <col min="774" max="775" width="0" style="14" hidden="1" customWidth="1"/>
    <col min="776" max="1014" width="9" style="14"/>
    <col min="1015" max="1015" width="5.33203125" style="14" customWidth="1"/>
    <col min="1016" max="1016" width="6.6640625" style="14" customWidth="1"/>
    <col min="1017" max="1018" width="7.33203125" style="14" customWidth="1"/>
    <col min="1019" max="1019" width="6.6640625" style="14" customWidth="1"/>
    <col min="1020" max="1020" width="7.33203125" style="14" customWidth="1"/>
    <col min="1021" max="1021" width="0.6640625" style="14" customWidth="1"/>
    <col min="1022" max="1023" width="7.33203125" style="14" customWidth="1"/>
    <col min="1024" max="1024" width="6.6640625" style="14" customWidth="1"/>
    <col min="1025" max="1025" width="0.6640625" style="14" customWidth="1"/>
    <col min="1026" max="1028" width="7.33203125" style="14" customWidth="1"/>
    <col min="1029" max="1029" width="6.6640625" style="14" customWidth="1"/>
    <col min="1030" max="1031" width="0" style="14" hidden="1" customWidth="1"/>
    <col min="1032" max="1270" width="9" style="14"/>
    <col min="1271" max="1271" width="5.33203125" style="14" customWidth="1"/>
    <col min="1272" max="1272" width="6.6640625" style="14" customWidth="1"/>
    <col min="1273" max="1274" width="7.33203125" style="14" customWidth="1"/>
    <col min="1275" max="1275" width="6.6640625" style="14" customWidth="1"/>
    <col min="1276" max="1276" width="7.33203125" style="14" customWidth="1"/>
    <col min="1277" max="1277" width="0.6640625" style="14" customWidth="1"/>
    <col min="1278" max="1279" width="7.33203125" style="14" customWidth="1"/>
    <col min="1280" max="1280" width="6.6640625" style="14" customWidth="1"/>
    <col min="1281" max="1281" width="0.6640625" style="14" customWidth="1"/>
    <col min="1282" max="1284" width="7.33203125" style="14" customWidth="1"/>
    <col min="1285" max="1285" width="6.6640625" style="14" customWidth="1"/>
    <col min="1286" max="1287" width="0" style="14" hidden="1" customWidth="1"/>
    <col min="1288" max="1526" width="9" style="14"/>
    <col min="1527" max="1527" width="5.33203125" style="14" customWidth="1"/>
    <col min="1528" max="1528" width="6.6640625" style="14" customWidth="1"/>
    <col min="1529" max="1530" width="7.33203125" style="14" customWidth="1"/>
    <col min="1531" max="1531" width="6.6640625" style="14" customWidth="1"/>
    <col min="1532" max="1532" width="7.33203125" style="14" customWidth="1"/>
    <col min="1533" max="1533" width="0.6640625" style="14" customWidth="1"/>
    <col min="1534" max="1535" width="7.33203125" style="14" customWidth="1"/>
    <col min="1536" max="1536" width="6.6640625" style="14" customWidth="1"/>
    <col min="1537" max="1537" width="0.6640625" style="14" customWidth="1"/>
    <col min="1538" max="1540" width="7.33203125" style="14" customWidth="1"/>
    <col min="1541" max="1541" width="6.6640625" style="14" customWidth="1"/>
    <col min="1542" max="1543" width="0" style="14" hidden="1" customWidth="1"/>
    <col min="1544" max="1782" width="9" style="14"/>
    <col min="1783" max="1783" width="5.33203125" style="14" customWidth="1"/>
    <col min="1784" max="1784" width="6.6640625" style="14" customWidth="1"/>
    <col min="1785" max="1786" width="7.33203125" style="14" customWidth="1"/>
    <col min="1787" max="1787" width="6.6640625" style="14" customWidth="1"/>
    <col min="1788" max="1788" width="7.33203125" style="14" customWidth="1"/>
    <col min="1789" max="1789" width="0.6640625" style="14" customWidth="1"/>
    <col min="1790" max="1791" width="7.33203125" style="14" customWidth="1"/>
    <col min="1792" max="1792" width="6.6640625" style="14" customWidth="1"/>
    <col min="1793" max="1793" width="0.6640625" style="14" customWidth="1"/>
    <col min="1794" max="1796" width="7.33203125" style="14" customWidth="1"/>
    <col min="1797" max="1797" width="6.6640625" style="14" customWidth="1"/>
    <col min="1798" max="1799" width="0" style="14" hidden="1" customWidth="1"/>
    <col min="1800" max="2038" width="9" style="14"/>
    <col min="2039" max="2039" width="5.33203125" style="14" customWidth="1"/>
    <col min="2040" max="2040" width="6.6640625" style="14" customWidth="1"/>
    <col min="2041" max="2042" width="7.33203125" style="14" customWidth="1"/>
    <col min="2043" max="2043" width="6.6640625" style="14" customWidth="1"/>
    <col min="2044" max="2044" width="7.33203125" style="14" customWidth="1"/>
    <col min="2045" max="2045" width="0.6640625" style="14" customWidth="1"/>
    <col min="2046" max="2047" width="7.33203125" style="14" customWidth="1"/>
    <col min="2048" max="2048" width="6.6640625" style="14" customWidth="1"/>
    <col min="2049" max="2049" width="0.6640625" style="14" customWidth="1"/>
    <col min="2050" max="2052" width="7.33203125" style="14" customWidth="1"/>
    <col min="2053" max="2053" width="6.6640625" style="14" customWidth="1"/>
    <col min="2054" max="2055" width="0" style="14" hidden="1" customWidth="1"/>
    <col min="2056" max="2294" width="9" style="14"/>
    <col min="2295" max="2295" width="5.33203125" style="14" customWidth="1"/>
    <col min="2296" max="2296" width="6.6640625" style="14" customWidth="1"/>
    <col min="2297" max="2298" width="7.33203125" style="14" customWidth="1"/>
    <col min="2299" max="2299" width="6.6640625" style="14" customWidth="1"/>
    <col min="2300" max="2300" width="7.33203125" style="14" customWidth="1"/>
    <col min="2301" max="2301" width="0.6640625" style="14" customWidth="1"/>
    <col min="2302" max="2303" width="7.33203125" style="14" customWidth="1"/>
    <col min="2304" max="2304" width="6.6640625" style="14" customWidth="1"/>
    <col min="2305" max="2305" width="0.6640625" style="14" customWidth="1"/>
    <col min="2306" max="2308" width="7.33203125" style="14" customWidth="1"/>
    <col min="2309" max="2309" width="6.6640625" style="14" customWidth="1"/>
    <col min="2310" max="2311" width="0" style="14" hidden="1" customWidth="1"/>
    <col min="2312" max="2550" width="9" style="14"/>
    <col min="2551" max="2551" width="5.33203125" style="14" customWidth="1"/>
    <col min="2552" max="2552" width="6.6640625" style="14" customWidth="1"/>
    <col min="2553" max="2554" width="7.33203125" style="14" customWidth="1"/>
    <col min="2555" max="2555" width="6.6640625" style="14" customWidth="1"/>
    <col min="2556" max="2556" width="7.33203125" style="14" customWidth="1"/>
    <col min="2557" max="2557" width="0.6640625" style="14" customWidth="1"/>
    <col min="2558" max="2559" width="7.33203125" style="14" customWidth="1"/>
    <col min="2560" max="2560" width="6.6640625" style="14" customWidth="1"/>
    <col min="2561" max="2561" width="0.6640625" style="14" customWidth="1"/>
    <col min="2562" max="2564" width="7.33203125" style="14" customWidth="1"/>
    <col min="2565" max="2565" width="6.6640625" style="14" customWidth="1"/>
    <col min="2566" max="2567" width="0" style="14" hidden="1" customWidth="1"/>
    <col min="2568" max="2806" width="9" style="14"/>
    <col min="2807" max="2807" width="5.33203125" style="14" customWidth="1"/>
    <col min="2808" max="2808" width="6.6640625" style="14" customWidth="1"/>
    <col min="2809" max="2810" width="7.33203125" style="14" customWidth="1"/>
    <col min="2811" max="2811" width="6.6640625" style="14" customWidth="1"/>
    <col min="2812" max="2812" width="7.33203125" style="14" customWidth="1"/>
    <col min="2813" max="2813" width="0.6640625" style="14" customWidth="1"/>
    <col min="2814" max="2815" width="7.33203125" style="14" customWidth="1"/>
    <col min="2816" max="2816" width="6.6640625" style="14" customWidth="1"/>
    <col min="2817" max="2817" width="0.6640625" style="14" customWidth="1"/>
    <col min="2818" max="2820" width="7.33203125" style="14" customWidth="1"/>
    <col min="2821" max="2821" width="6.6640625" style="14" customWidth="1"/>
    <col min="2822" max="2823" width="0" style="14" hidden="1" customWidth="1"/>
    <col min="2824" max="3062" width="9" style="14"/>
    <col min="3063" max="3063" width="5.33203125" style="14" customWidth="1"/>
    <col min="3064" max="3064" width="6.6640625" style="14" customWidth="1"/>
    <col min="3065" max="3066" width="7.33203125" style="14" customWidth="1"/>
    <col min="3067" max="3067" width="6.6640625" style="14" customWidth="1"/>
    <col min="3068" max="3068" width="7.33203125" style="14" customWidth="1"/>
    <col min="3069" max="3069" width="0.6640625" style="14" customWidth="1"/>
    <col min="3070" max="3071" width="7.33203125" style="14" customWidth="1"/>
    <col min="3072" max="3072" width="6.6640625" style="14" customWidth="1"/>
    <col min="3073" max="3073" width="0.6640625" style="14" customWidth="1"/>
    <col min="3074" max="3076" width="7.33203125" style="14" customWidth="1"/>
    <col min="3077" max="3077" width="6.6640625" style="14" customWidth="1"/>
    <col min="3078" max="3079" width="0" style="14" hidden="1" customWidth="1"/>
    <col min="3080" max="3318" width="9" style="14"/>
    <col min="3319" max="3319" width="5.33203125" style="14" customWidth="1"/>
    <col min="3320" max="3320" width="6.6640625" style="14" customWidth="1"/>
    <col min="3321" max="3322" width="7.33203125" style="14" customWidth="1"/>
    <col min="3323" max="3323" width="6.6640625" style="14" customWidth="1"/>
    <col min="3324" max="3324" width="7.33203125" style="14" customWidth="1"/>
    <col min="3325" max="3325" width="0.6640625" style="14" customWidth="1"/>
    <col min="3326" max="3327" width="7.33203125" style="14" customWidth="1"/>
    <col min="3328" max="3328" width="6.6640625" style="14" customWidth="1"/>
    <col min="3329" max="3329" width="0.6640625" style="14" customWidth="1"/>
    <col min="3330" max="3332" width="7.33203125" style="14" customWidth="1"/>
    <col min="3333" max="3333" width="6.6640625" style="14" customWidth="1"/>
    <col min="3334" max="3335" width="0" style="14" hidden="1" customWidth="1"/>
    <col min="3336" max="3574" width="9" style="14"/>
    <col min="3575" max="3575" width="5.33203125" style="14" customWidth="1"/>
    <col min="3576" max="3576" width="6.6640625" style="14" customWidth="1"/>
    <col min="3577" max="3578" width="7.33203125" style="14" customWidth="1"/>
    <col min="3579" max="3579" width="6.6640625" style="14" customWidth="1"/>
    <col min="3580" max="3580" width="7.33203125" style="14" customWidth="1"/>
    <col min="3581" max="3581" width="0.6640625" style="14" customWidth="1"/>
    <col min="3582" max="3583" width="7.33203125" style="14" customWidth="1"/>
    <col min="3584" max="3584" width="6.6640625" style="14" customWidth="1"/>
    <col min="3585" max="3585" width="0.6640625" style="14" customWidth="1"/>
    <col min="3586" max="3588" width="7.33203125" style="14" customWidth="1"/>
    <col min="3589" max="3589" width="6.6640625" style="14" customWidth="1"/>
    <col min="3590" max="3591" width="0" style="14" hidden="1" customWidth="1"/>
    <col min="3592" max="3830" width="9" style="14"/>
    <col min="3831" max="3831" width="5.33203125" style="14" customWidth="1"/>
    <col min="3832" max="3832" width="6.6640625" style="14" customWidth="1"/>
    <col min="3833" max="3834" width="7.33203125" style="14" customWidth="1"/>
    <col min="3835" max="3835" width="6.6640625" style="14" customWidth="1"/>
    <col min="3836" max="3836" width="7.33203125" style="14" customWidth="1"/>
    <col min="3837" max="3837" width="0.6640625" style="14" customWidth="1"/>
    <col min="3838" max="3839" width="7.33203125" style="14" customWidth="1"/>
    <col min="3840" max="3840" width="6.6640625" style="14" customWidth="1"/>
    <col min="3841" max="3841" width="0.6640625" style="14" customWidth="1"/>
    <col min="3842" max="3844" width="7.33203125" style="14" customWidth="1"/>
    <col min="3845" max="3845" width="6.6640625" style="14" customWidth="1"/>
    <col min="3846" max="3847" width="0" style="14" hidden="1" customWidth="1"/>
    <col min="3848" max="4086" width="9" style="14"/>
    <col min="4087" max="4087" width="5.33203125" style="14" customWidth="1"/>
    <col min="4088" max="4088" width="6.6640625" style="14" customWidth="1"/>
    <col min="4089" max="4090" width="7.33203125" style="14" customWidth="1"/>
    <col min="4091" max="4091" width="6.6640625" style="14" customWidth="1"/>
    <col min="4092" max="4092" width="7.33203125" style="14" customWidth="1"/>
    <col min="4093" max="4093" width="0.6640625" style="14" customWidth="1"/>
    <col min="4094" max="4095" width="7.33203125" style="14" customWidth="1"/>
    <col min="4096" max="4096" width="6.6640625" style="14" customWidth="1"/>
    <col min="4097" max="4097" width="0.6640625" style="14" customWidth="1"/>
    <col min="4098" max="4100" width="7.33203125" style="14" customWidth="1"/>
    <col min="4101" max="4101" width="6.6640625" style="14" customWidth="1"/>
    <col min="4102" max="4103" width="0" style="14" hidden="1" customWidth="1"/>
    <col min="4104" max="4342" width="9" style="14"/>
    <col min="4343" max="4343" width="5.33203125" style="14" customWidth="1"/>
    <col min="4344" max="4344" width="6.6640625" style="14" customWidth="1"/>
    <col min="4345" max="4346" width="7.33203125" style="14" customWidth="1"/>
    <col min="4347" max="4347" width="6.6640625" style="14" customWidth="1"/>
    <col min="4348" max="4348" width="7.33203125" style="14" customWidth="1"/>
    <col min="4349" max="4349" width="0.6640625" style="14" customWidth="1"/>
    <col min="4350" max="4351" width="7.33203125" style="14" customWidth="1"/>
    <col min="4352" max="4352" width="6.6640625" style="14" customWidth="1"/>
    <col min="4353" max="4353" width="0.6640625" style="14" customWidth="1"/>
    <col min="4354" max="4356" width="7.33203125" style="14" customWidth="1"/>
    <col min="4357" max="4357" width="6.6640625" style="14" customWidth="1"/>
    <col min="4358" max="4359" width="0" style="14" hidden="1" customWidth="1"/>
    <col min="4360" max="4598" width="9" style="14"/>
    <col min="4599" max="4599" width="5.33203125" style="14" customWidth="1"/>
    <col min="4600" max="4600" width="6.6640625" style="14" customWidth="1"/>
    <col min="4601" max="4602" width="7.33203125" style="14" customWidth="1"/>
    <col min="4603" max="4603" width="6.6640625" style="14" customWidth="1"/>
    <col min="4604" max="4604" width="7.33203125" style="14" customWidth="1"/>
    <col min="4605" max="4605" width="0.6640625" style="14" customWidth="1"/>
    <col min="4606" max="4607" width="7.33203125" style="14" customWidth="1"/>
    <col min="4608" max="4608" width="6.6640625" style="14" customWidth="1"/>
    <col min="4609" max="4609" width="0.6640625" style="14" customWidth="1"/>
    <col min="4610" max="4612" width="7.33203125" style="14" customWidth="1"/>
    <col min="4613" max="4613" width="6.6640625" style="14" customWidth="1"/>
    <col min="4614" max="4615" width="0" style="14" hidden="1" customWidth="1"/>
    <col min="4616" max="4854" width="9" style="14"/>
    <col min="4855" max="4855" width="5.33203125" style="14" customWidth="1"/>
    <col min="4856" max="4856" width="6.6640625" style="14" customWidth="1"/>
    <col min="4857" max="4858" width="7.33203125" style="14" customWidth="1"/>
    <col min="4859" max="4859" width="6.6640625" style="14" customWidth="1"/>
    <col min="4860" max="4860" width="7.33203125" style="14" customWidth="1"/>
    <col min="4861" max="4861" width="0.6640625" style="14" customWidth="1"/>
    <col min="4862" max="4863" width="7.33203125" style="14" customWidth="1"/>
    <col min="4864" max="4864" width="6.6640625" style="14" customWidth="1"/>
    <col min="4865" max="4865" width="0.6640625" style="14" customWidth="1"/>
    <col min="4866" max="4868" width="7.33203125" style="14" customWidth="1"/>
    <col min="4869" max="4869" width="6.6640625" style="14" customWidth="1"/>
    <col min="4870" max="4871" width="0" style="14" hidden="1" customWidth="1"/>
    <col min="4872" max="5110" width="9" style="14"/>
    <col min="5111" max="5111" width="5.33203125" style="14" customWidth="1"/>
    <col min="5112" max="5112" width="6.6640625" style="14" customWidth="1"/>
    <col min="5113" max="5114" width="7.33203125" style="14" customWidth="1"/>
    <col min="5115" max="5115" width="6.6640625" style="14" customWidth="1"/>
    <col min="5116" max="5116" width="7.33203125" style="14" customWidth="1"/>
    <col min="5117" max="5117" width="0.6640625" style="14" customWidth="1"/>
    <col min="5118" max="5119" width="7.33203125" style="14" customWidth="1"/>
    <col min="5120" max="5120" width="6.6640625" style="14" customWidth="1"/>
    <col min="5121" max="5121" width="0.6640625" style="14" customWidth="1"/>
    <col min="5122" max="5124" width="7.33203125" style="14" customWidth="1"/>
    <col min="5125" max="5125" width="6.6640625" style="14" customWidth="1"/>
    <col min="5126" max="5127" width="0" style="14" hidden="1" customWidth="1"/>
    <col min="5128" max="5366" width="9" style="14"/>
    <col min="5367" max="5367" width="5.33203125" style="14" customWidth="1"/>
    <col min="5368" max="5368" width="6.6640625" style="14" customWidth="1"/>
    <col min="5369" max="5370" width="7.33203125" style="14" customWidth="1"/>
    <col min="5371" max="5371" width="6.6640625" style="14" customWidth="1"/>
    <col min="5372" max="5372" width="7.33203125" style="14" customWidth="1"/>
    <col min="5373" max="5373" width="0.6640625" style="14" customWidth="1"/>
    <col min="5374" max="5375" width="7.33203125" style="14" customWidth="1"/>
    <col min="5376" max="5376" width="6.6640625" style="14" customWidth="1"/>
    <col min="5377" max="5377" width="0.6640625" style="14" customWidth="1"/>
    <col min="5378" max="5380" width="7.33203125" style="14" customWidth="1"/>
    <col min="5381" max="5381" width="6.6640625" style="14" customWidth="1"/>
    <col min="5382" max="5383" width="0" style="14" hidden="1" customWidth="1"/>
    <col min="5384" max="5622" width="9" style="14"/>
    <col min="5623" max="5623" width="5.33203125" style="14" customWidth="1"/>
    <col min="5624" max="5624" width="6.6640625" style="14" customWidth="1"/>
    <col min="5625" max="5626" width="7.33203125" style="14" customWidth="1"/>
    <col min="5627" max="5627" width="6.6640625" style="14" customWidth="1"/>
    <col min="5628" max="5628" width="7.33203125" style="14" customWidth="1"/>
    <col min="5629" max="5629" width="0.6640625" style="14" customWidth="1"/>
    <col min="5630" max="5631" width="7.33203125" style="14" customWidth="1"/>
    <col min="5632" max="5632" width="6.6640625" style="14" customWidth="1"/>
    <col min="5633" max="5633" width="0.6640625" style="14" customWidth="1"/>
    <col min="5634" max="5636" width="7.33203125" style="14" customWidth="1"/>
    <col min="5637" max="5637" width="6.6640625" style="14" customWidth="1"/>
    <col min="5638" max="5639" width="0" style="14" hidden="1" customWidth="1"/>
    <col min="5640" max="5878" width="9" style="14"/>
    <col min="5879" max="5879" width="5.33203125" style="14" customWidth="1"/>
    <col min="5880" max="5880" width="6.6640625" style="14" customWidth="1"/>
    <col min="5881" max="5882" width="7.33203125" style="14" customWidth="1"/>
    <col min="5883" max="5883" width="6.6640625" style="14" customWidth="1"/>
    <col min="5884" max="5884" width="7.33203125" style="14" customWidth="1"/>
    <col min="5885" max="5885" width="0.6640625" style="14" customWidth="1"/>
    <col min="5886" max="5887" width="7.33203125" style="14" customWidth="1"/>
    <col min="5888" max="5888" width="6.6640625" style="14" customWidth="1"/>
    <col min="5889" max="5889" width="0.6640625" style="14" customWidth="1"/>
    <col min="5890" max="5892" width="7.33203125" style="14" customWidth="1"/>
    <col min="5893" max="5893" width="6.6640625" style="14" customWidth="1"/>
    <col min="5894" max="5895" width="0" style="14" hidden="1" customWidth="1"/>
    <col min="5896" max="6134" width="9" style="14"/>
    <col min="6135" max="6135" width="5.33203125" style="14" customWidth="1"/>
    <col min="6136" max="6136" width="6.6640625" style="14" customWidth="1"/>
    <col min="6137" max="6138" width="7.33203125" style="14" customWidth="1"/>
    <col min="6139" max="6139" width="6.6640625" style="14" customWidth="1"/>
    <col min="6140" max="6140" width="7.33203125" style="14" customWidth="1"/>
    <col min="6141" max="6141" width="0.6640625" style="14" customWidth="1"/>
    <col min="6142" max="6143" width="7.33203125" style="14" customWidth="1"/>
    <col min="6144" max="6144" width="6.6640625" style="14" customWidth="1"/>
    <col min="6145" max="6145" width="0.6640625" style="14" customWidth="1"/>
    <col min="6146" max="6148" width="7.33203125" style="14" customWidth="1"/>
    <col min="6149" max="6149" width="6.6640625" style="14" customWidth="1"/>
    <col min="6150" max="6151" width="0" style="14" hidden="1" customWidth="1"/>
    <col min="6152" max="6390" width="9" style="14"/>
    <col min="6391" max="6391" width="5.33203125" style="14" customWidth="1"/>
    <col min="6392" max="6392" width="6.6640625" style="14" customWidth="1"/>
    <col min="6393" max="6394" width="7.33203125" style="14" customWidth="1"/>
    <col min="6395" max="6395" width="6.6640625" style="14" customWidth="1"/>
    <col min="6396" max="6396" width="7.33203125" style="14" customWidth="1"/>
    <col min="6397" max="6397" width="0.6640625" style="14" customWidth="1"/>
    <col min="6398" max="6399" width="7.33203125" style="14" customWidth="1"/>
    <col min="6400" max="6400" width="6.6640625" style="14" customWidth="1"/>
    <col min="6401" max="6401" width="0.6640625" style="14" customWidth="1"/>
    <col min="6402" max="6404" width="7.33203125" style="14" customWidth="1"/>
    <col min="6405" max="6405" width="6.6640625" style="14" customWidth="1"/>
    <col min="6406" max="6407" width="0" style="14" hidden="1" customWidth="1"/>
    <col min="6408" max="6646" width="9" style="14"/>
    <col min="6647" max="6647" width="5.33203125" style="14" customWidth="1"/>
    <col min="6648" max="6648" width="6.6640625" style="14" customWidth="1"/>
    <col min="6649" max="6650" width="7.33203125" style="14" customWidth="1"/>
    <col min="6651" max="6651" width="6.6640625" style="14" customWidth="1"/>
    <col min="6652" max="6652" width="7.33203125" style="14" customWidth="1"/>
    <col min="6653" max="6653" width="0.6640625" style="14" customWidth="1"/>
    <col min="6654" max="6655" width="7.33203125" style="14" customWidth="1"/>
    <col min="6656" max="6656" width="6.6640625" style="14" customWidth="1"/>
    <col min="6657" max="6657" width="0.6640625" style="14" customWidth="1"/>
    <col min="6658" max="6660" width="7.33203125" style="14" customWidth="1"/>
    <col min="6661" max="6661" width="6.6640625" style="14" customWidth="1"/>
    <col min="6662" max="6663" width="0" style="14" hidden="1" customWidth="1"/>
    <col min="6664" max="6902" width="9" style="14"/>
    <col min="6903" max="6903" width="5.33203125" style="14" customWidth="1"/>
    <col min="6904" max="6904" width="6.6640625" style="14" customWidth="1"/>
    <col min="6905" max="6906" width="7.33203125" style="14" customWidth="1"/>
    <col min="6907" max="6907" width="6.6640625" style="14" customWidth="1"/>
    <col min="6908" max="6908" width="7.33203125" style="14" customWidth="1"/>
    <col min="6909" max="6909" width="0.6640625" style="14" customWidth="1"/>
    <col min="6910" max="6911" width="7.33203125" style="14" customWidth="1"/>
    <col min="6912" max="6912" width="6.6640625" style="14" customWidth="1"/>
    <col min="6913" max="6913" width="0.6640625" style="14" customWidth="1"/>
    <col min="6914" max="6916" width="7.33203125" style="14" customWidth="1"/>
    <col min="6917" max="6917" width="6.6640625" style="14" customWidth="1"/>
    <col min="6918" max="6919" width="0" style="14" hidden="1" customWidth="1"/>
    <col min="6920" max="7158" width="9" style="14"/>
    <col min="7159" max="7159" width="5.33203125" style="14" customWidth="1"/>
    <col min="7160" max="7160" width="6.6640625" style="14" customWidth="1"/>
    <col min="7161" max="7162" width="7.33203125" style="14" customWidth="1"/>
    <col min="7163" max="7163" width="6.6640625" style="14" customWidth="1"/>
    <col min="7164" max="7164" width="7.33203125" style="14" customWidth="1"/>
    <col min="7165" max="7165" width="0.6640625" style="14" customWidth="1"/>
    <col min="7166" max="7167" width="7.33203125" style="14" customWidth="1"/>
    <col min="7168" max="7168" width="6.6640625" style="14" customWidth="1"/>
    <col min="7169" max="7169" width="0.6640625" style="14" customWidth="1"/>
    <col min="7170" max="7172" width="7.33203125" style="14" customWidth="1"/>
    <col min="7173" max="7173" width="6.6640625" style="14" customWidth="1"/>
    <col min="7174" max="7175" width="0" style="14" hidden="1" customWidth="1"/>
    <col min="7176" max="7414" width="9" style="14"/>
    <col min="7415" max="7415" width="5.33203125" style="14" customWidth="1"/>
    <col min="7416" max="7416" width="6.6640625" style="14" customWidth="1"/>
    <col min="7417" max="7418" width="7.33203125" style="14" customWidth="1"/>
    <col min="7419" max="7419" width="6.6640625" style="14" customWidth="1"/>
    <col min="7420" max="7420" width="7.33203125" style="14" customWidth="1"/>
    <col min="7421" max="7421" width="0.6640625" style="14" customWidth="1"/>
    <col min="7422" max="7423" width="7.33203125" style="14" customWidth="1"/>
    <col min="7424" max="7424" width="6.6640625" style="14" customWidth="1"/>
    <col min="7425" max="7425" width="0.6640625" style="14" customWidth="1"/>
    <col min="7426" max="7428" width="7.33203125" style="14" customWidth="1"/>
    <col min="7429" max="7429" width="6.6640625" style="14" customWidth="1"/>
    <col min="7430" max="7431" width="0" style="14" hidden="1" customWidth="1"/>
    <col min="7432" max="7670" width="9" style="14"/>
    <col min="7671" max="7671" width="5.33203125" style="14" customWidth="1"/>
    <col min="7672" max="7672" width="6.6640625" style="14" customWidth="1"/>
    <col min="7673" max="7674" width="7.33203125" style="14" customWidth="1"/>
    <col min="7675" max="7675" width="6.6640625" style="14" customWidth="1"/>
    <col min="7676" max="7676" width="7.33203125" style="14" customWidth="1"/>
    <col min="7677" max="7677" width="0.6640625" style="14" customWidth="1"/>
    <col min="7678" max="7679" width="7.33203125" style="14" customWidth="1"/>
    <col min="7680" max="7680" width="6.6640625" style="14" customWidth="1"/>
    <col min="7681" max="7681" width="0.6640625" style="14" customWidth="1"/>
    <col min="7682" max="7684" width="7.33203125" style="14" customWidth="1"/>
    <col min="7685" max="7685" width="6.6640625" style="14" customWidth="1"/>
    <col min="7686" max="7687" width="0" style="14" hidden="1" customWidth="1"/>
    <col min="7688" max="7926" width="9" style="14"/>
    <col min="7927" max="7927" width="5.33203125" style="14" customWidth="1"/>
    <col min="7928" max="7928" width="6.6640625" style="14" customWidth="1"/>
    <col min="7929" max="7930" width="7.33203125" style="14" customWidth="1"/>
    <col min="7931" max="7931" width="6.6640625" style="14" customWidth="1"/>
    <col min="7932" max="7932" width="7.33203125" style="14" customWidth="1"/>
    <col min="7933" max="7933" width="0.6640625" style="14" customWidth="1"/>
    <col min="7934" max="7935" width="7.33203125" style="14" customWidth="1"/>
    <col min="7936" max="7936" width="6.6640625" style="14" customWidth="1"/>
    <col min="7937" max="7937" width="0.6640625" style="14" customWidth="1"/>
    <col min="7938" max="7940" width="7.33203125" style="14" customWidth="1"/>
    <col min="7941" max="7941" width="6.6640625" style="14" customWidth="1"/>
    <col min="7942" max="7943" width="0" style="14" hidden="1" customWidth="1"/>
    <col min="7944" max="8182" width="9" style="14"/>
    <col min="8183" max="8183" width="5.33203125" style="14" customWidth="1"/>
    <col min="8184" max="8184" width="6.6640625" style="14" customWidth="1"/>
    <col min="8185" max="8186" width="7.33203125" style="14" customWidth="1"/>
    <col min="8187" max="8187" width="6.6640625" style="14" customWidth="1"/>
    <col min="8188" max="8188" width="7.33203125" style="14" customWidth="1"/>
    <col min="8189" max="8189" width="0.6640625" style="14" customWidth="1"/>
    <col min="8190" max="8191" width="7.33203125" style="14" customWidth="1"/>
    <col min="8192" max="8192" width="6.6640625" style="14" customWidth="1"/>
    <col min="8193" max="8193" width="0.6640625" style="14" customWidth="1"/>
    <col min="8194" max="8196" width="7.33203125" style="14" customWidth="1"/>
    <col min="8197" max="8197" width="6.6640625" style="14" customWidth="1"/>
    <col min="8198" max="8199" width="0" style="14" hidden="1" customWidth="1"/>
    <col min="8200" max="8438" width="9" style="14"/>
    <col min="8439" max="8439" width="5.33203125" style="14" customWidth="1"/>
    <col min="8440" max="8440" width="6.6640625" style="14" customWidth="1"/>
    <col min="8441" max="8442" width="7.33203125" style="14" customWidth="1"/>
    <col min="8443" max="8443" width="6.6640625" style="14" customWidth="1"/>
    <col min="8444" max="8444" width="7.33203125" style="14" customWidth="1"/>
    <col min="8445" max="8445" width="0.6640625" style="14" customWidth="1"/>
    <col min="8446" max="8447" width="7.33203125" style="14" customWidth="1"/>
    <col min="8448" max="8448" width="6.6640625" style="14" customWidth="1"/>
    <col min="8449" max="8449" width="0.6640625" style="14" customWidth="1"/>
    <col min="8450" max="8452" width="7.33203125" style="14" customWidth="1"/>
    <col min="8453" max="8453" width="6.6640625" style="14" customWidth="1"/>
    <col min="8454" max="8455" width="0" style="14" hidden="1" customWidth="1"/>
    <col min="8456" max="8694" width="9" style="14"/>
    <col min="8695" max="8695" width="5.33203125" style="14" customWidth="1"/>
    <col min="8696" max="8696" width="6.6640625" style="14" customWidth="1"/>
    <col min="8697" max="8698" width="7.33203125" style="14" customWidth="1"/>
    <col min="8699" max="8699" width="6.6640625" style="14" customWidth="1"/>
    <col min="8700" max="8700" width="7.33203125" style="14" customWidth="1"/>
    <col min="8701" max="8701" width="0.6640625" style="14" customWidth="1"/>
    <col min="8702" max="8703" width="7.33203125" style="14" customWidth="1"/>
    <col min="8704" max="8704" width="6.6640625" style="14" customWidth="1"/>
    <col min="8705" max="8705" width="0.6640625" style="14" customWidth="1"/>
    <col min="8706" max="8708" width="7.33203125" style="14" customWidth="1"/>
    <col min="8709" max="8709" width="6.6640625" style="14" customWidth="1"/>
    <col min="8710" max="8711" width="0" style="14" hidden="1" customWidth="1"/>
    <col min="8712" max="8950" width="9" style="14"/>
    <col min="8951" max="8951" width="5.33203125" style="14" customWidth="1"/>
    <col min="8952" max="8952" width="6.6640625" style="14" customWidth="1"/>
    <col min="8953" max="8954" width="7.33203125" style="14" customWidth="1"/>
    <col min="8955" max="8955" width="6.6640625" style="14" customWidth="1"/>
    <col min="8956" max="8956" width="7.33203125" style="14" customWidth="1"/>
    <col min="8957" max="8957" width="0.6640625" style="14" customWidth="1"/>
    <col min="8958" max="8959" width="7.33203125" style="14" customWidth="1"/>
    <col min="8960" max="8960" width="6.6640625" style="14" customWidth="1"/>
    <col min="8961" max="8961" width="0.6640625" style="14" customWidth="1"/>
    <col min="8962" max="8964" width="7.33203125" style="14" customWidth="1"/>
    <col min="8965" max="8965" width="6.6640625" style="14" customWidth="1"/>
    <col min="8966" max="8967" width="0" style="14" hidden="1" customWidth="1"/>
    <col min="8968" max="9206" width="9" style="14"/>
    <col min="9207" max="9207" width="5.33203125" style="14" customWidth="1"/>
    <col min="9208" max="9208" width="6.6640625" style="14" customWidth="1"/>
    <col min="9209" max="9210" width="7.33203125" style="14" customWidth="1"/>
    <col min="9211" max="9211" width="6.6640625" style="14" customWidth="1"/>
    <col min="9212" max="9212" width="7.33203125" style="14" customWidth="1"/>
    <col min="9213" max="9213" width="0.6640625" style="14" customWidth="1"/>
    <col min="9214" max="9215" width="7.33203125" style="14" customWidth="1"/>
    <col min="9216" max="9216" width="6.6640625" style="14" customWidth="1"/>
    <col min="9217" max="9217" width="0.6640625" style="14" customWidth="1"/>
    <col min="9218" max="9220" width="7.33203125" style="14" customWidth="1"/>
    <col min="9221" max="9221" width="6.6640625" style="14" customWidth="1"/>
    <col min="9222" max="9223" width="0" style="14" hidden="1" customWidth="1"/>
    <col min="9224" max="9462" width="9" style="14"/>
    <col min="9463" max="9463" width="5.33203125" style="14" customWidth="1"/>
    <col min="9464" max="9464" width="6.6640625" style="14" customWidth="1"/>
    <col min="9465" max="9466" width="7.33203125" style="14" customWidth="1"/>
    <col min="9467" max="9467" width="6.6640625" style="14" customWidth="1"/>
    <col min="9468" max="9468" width="7.33203125" style="14" customWidth="1"/>
    <col min="9469" max="9469" width="0.6640625" style="14" customWidth="1"/>
    <col min="9470" max="9471" width="7.33203125" style="14" customWidth="1"/>
    <col min="9472" max="9472" width="6.6640625" style="14" customWidth="1"/>
    <col min="9473" max="9473" width="0.6640625" style="14" customWidth="1"/>
    <col min="9474" max="9476" width="7.33203125" style="14" customWidth="1"/>
    <col min="9477" max="9477" width="6.6640625" style="14" customWidth="1"/>
    <col min="9478" max="9479" width="0" style="14" hidden="1" customWidth="1"/>
    <col min="9480" max="9718" width="9" style="14"/>
    <col min="9719" max="9719" width="5.33203125" style="14" customWidth="1"/>
    <col min="9720" max="9720" width="6.6640625" style="14" customWidth="1"/>
    <col min="9721" max="9722" width="7.33203125" style="14" customWidth="1"/>
    <col min="9723" max="9723" width="6.6640625" style="14" customWidth="1"/>
    <col min="9724" max="9724" width="7.33203125" style="14" customWidth="1"/>
    <col min="9725" max="9725" width="0.6640625" style="14" customWidth="1"/>
    <col min="9726" max="9727" width="7.33203125" style="14" customWidth="1"/>
    <col min="9728" max="9728" width="6.6640625" style="14" customWidth="1"/>
    <col min="9729" max="9729" width="0.6640625" style="14" customWidth="1"/>
    <col min="9730" max="9732" width="7.33203125" style="14" customWidth="1"/>
    <col min="9733" max="9733" width="6.6640625" style="14" customWidth="1"/>
    <col min="9734" max="9735" width="0" style="14" hidden="1" customWidth="1"/>
    <col min="9736" max="9974" width="9" style="14"/>
    <col min="9975" max="9975" width="5.33203125" style="14" customWidth="1"/>
    <col min="9976" max="9976" width="6.6640625" style="14" customWidth="1"/>
    <col min="9977" max="9978" width="7.33203125" style="14" customWidth="1"/>
    <col min="9979" max="9979" width="6.6640625" style="14" customWidth="1"/>
    <col min="9980" max="9980" width="7.33203125" style="14" customWidth="1"/>
    <col min="9981" max="9981" width="0.6640625" style="14" customWidth="1"/>
    <col min="9982" max="9983" width="7.33203125" style="14" customWidth="1"/>
    <col min="9984" max="9984" width="6.6640625" style="14" customWidth="1"/>
    <col min="9985" max="9985" width="0.6640625" style="14" customWidth="1"/>
    <col min="9986" max="9988" width="7.33203125" style="14" customWidth="1"/>
    <col min="9989" max="9989" width="6.6640625" style="14" customWidth="1"/>
    <col min="9990" max="9991" width="0" style="14" hidden="1" customWidth="1"/>
    <col min="9992" max="10230" width="9" style="14"/>
    <col min="10231" max="10231" width="5.33203125" style="14" customWidth="1"/>
    <col min="10232" max="10232" width="6.6640625" style="14" customWidth="1"/>
    <col min="10233" max="10234" width="7.33203125" style="14" customWidth="1"/>
    <col min="10235" max="10235" width="6.6640625" style="14" customWidth="1"/>
    <col min="10236" max="10236" width="7.33203125" style="14" customWidth="1"/>
    <col min="10237" max="10237" width="0.6640625" style="14" customWidth="1"/>
    <col min="10238" max="10239" width="7.33203125" style="14" customWidth="1"/>
    <col min="10240" max="10240" width="6.6640625" style="14" customWidth="1"/>
    <col min="10241" max="10241" width="0.6640625" style="14" customWidth="1"/>
    <col min="10242" max="10244" width="7.33203125" style="14" customWidth="1"/>
    <col min="10245" max="10245" width="6.6640625" style="14" customWidth="1"/>
    <col min="10246" max="10247" width="0" style="14" hidden="1" customWidth="1"/>
    <col min="10248" max="10486" width="9" style="14"/>
    <col min="10487" max="10487" width="5.33203125" style="14" customWidth="1"/>
    <col min="10488" max="10488" width="6.6640625" style="14" customWidth="1"/>
    <col min="10489" max="10490" width="7.33203125" style="14" customWidth="1"/>
    <col min="10491" max="10491" width="6.6640625" style="14" customWidth="1"/>
    <col min="10492" max="10492" width="7.33203125" style="14" customWidth="1"/>
    <col min="10493" max="10493" width="0.6640625" style="14" customWidth="1"/>
    <col min="10494" max="10495" width="7.33203125" style="14" customWidth="1"/>
    <col min="10496" max="10496" width="6.6640625" style="14" customWidth="1"/>
    <col min="10497" max="10497" width="0.6640625" style="14" customWidth="1"/>
    <col min="10498" max="10500" width="7.33203125" style="14" customWidth="1"/>
    <col min="10501" max="10501" width="6.6640625" style="14" customWidth="1"/>
    <col min="10502" max="10503" width="0" style="14" hidden="1" customWidth="1"/>
    <col min="10504" max="10742" width="9" style="14"/>
    <col min="10743" max="10743" width="5.33203125" style="14" customWidth="1"/>
    <col min="10744" max="10744" width="6.6640625" style="14" customWidth="1"/>
    <col min="10745" max="10746" width="7.33203125" style="14" customWidth="1"/>
    <col min="10747" max="10747" width="6.6640625" style="14" customWidth="1"/>
    <col min="10748" max="10748" width="7.33203125" style="14" customWidth="1"/>
    <col min="10749" max="10749" width="0.6640625" style="14" customWidth="1"/>
    <col min="10750" max="10751" width="7.33203125" style="14" customWidth="1"/>
    <col min="10752" max="10752" width="6.6640625" style="14" customWidth="1"/>
    <col min="10753" max="10753" width="0.6640625" style="14" customWidth="1"/>
    <col min="10754" max="10756" width="7.33203125" style="14" customWidth="1"/>
    <col min="10757" max="10757" width="6.6640625" style="14" customWidth="1"/>
    <col min="10758" max="10759" width="0" style="14" hidden="1" customWidth="1"/>
    <col min="10760" max="10998" width="9" style="14"/>
    <col min="10999" max="10999" width="5.33203125" style="14" customWidth="1"/>
    <col min="11000" max="11000" width="6.6640625" style="14" customWidth="1"/>
    <col min="11001" max="11002" width="7.33203125" style="14" customWidth="1"/>
    <col min="11003" max="11003" width="6.6640625" style="14" customWidth="1"/>
    <col min="11004" max="11004" width="7.33203125" style="14" customWidth="1"/>
    <col min="11005" max="11005" width="0.6640625" style="14" customWidth="1"/>
    <col min="11006" max="11007" width="7.33203125" style="14" customWidth="1"/>
    <col min="11008" max="11008" width="6.6640625" style="14" customWidth="1"/>
    <col min="11009" max="11009" width="0.6640625" style="14" customWidth="1"/>
    <col min="11010" max="11012" width="7.33203125" style="14" customWidth="1"/>
    <col min="11013" max="11013" width="6.6640625" style="14" customWidth="1"/>
    <col min="11014" max="11015" width="0" style="14" hidden="1" customWidth="1"/>
    <col min="11016" max="11254" width="9" style="14"/>
    <col min="11255" max="11255" width="5.33203125" style="14" customWidth="1"/>
    <col min="11256" max="11256" width="6.6640625" style="14" customWidth="1"/>
    <col min="11257" max="11258" width="7.33203125" style="14" customWidth="1"/>
    <col min="11259" max="11259" width="6.6640625" style="14" customWidth="1"/>
    <col min="11260" max="11260" width="7.33203125" style="14" customWidth="1"/>
    <col min="11261" max="11261" width="0.6640625" style="14" customWidth="1"/>
    <col min="11262" max="11263" width="7.33203125" style="14" customWidth="1"/>
    <col min="11264" max="11264" width="6.6640625" style="14" customWidth="1"/>
    <col min="11265" max="11265" width="0.6640625" style="14" customWidth="1"/>
    <col min="11266" max="11268" width="7.33203125" style="14" customWidth="1"/>
    <col min="11269" max="11269" width="6.6640625" style="14" customWidth="1"/>
    <col min="11270" max="11271" width="0" style="14" hidden="1" customWidth="1"/>
    <col min="11272" max="11510" width="9" style="14"/>
    <col min="11511" max="11511" width="5.33203125" style="14" customWidth="1"/>
    <col min="11512" max="11512" width="6.6640625" style="14" customWidth="1"/>
    <col min="11513" max="11514" width="7.33203125" style="14" customWidth="1"/>
    <col min="11515" max="11515" width="6.6640625" style="14" customWidth="1"/>
    <col min="11516" max="11516" width="7.33203125" style="14" customWidth="1"/>
    <col min="11517" max="11517" width="0.6640625" style="14" customWidth="1"/>
    <col min="11518" max="11519" width="7.33203125" style="14" customWidth="1"/>
    <col min="11520" max="11520" width="6.6640625" style="14" customWidth="1"/>
    <col min="11521" max="11521" width="0.6640625" style="14" customWidth="1"/>
    <col min="11522" max="11524" width="7.33203125" style="14" customWidth="1"/>
    <col min="11525" max="11525" width="6.6640625" style="14" customWidth="1"/>
    <col min="11526" max="11527" width="0" style="14" hidden="1" customWidth="1"/>
    <col min="11528" max="11766" width="9" style="14"/>
    <col min="11767" max="11767" width="5.33203125" style="14" customWidth="1"/>
    <col min="11768" max="11768" width="6.6640625" style="14" customWidth="1"/>
    <col min="11769" max="11770" width="7.33203125" style="14" customWidth="1"/>
    <col min="11771" max="11771" width="6.6640625" style="14" customWidth="1"/>
    <col min="11772" max="11772" width="7.33203125" style="14" customWidth="1"/>
    <col min="11773" max="11773" width="0.6640625" style="14" customWidth="1"/>
    <col min="11774" max="11775" width="7.33203125" style="14" customWidth="1"/>
    <col min="11776" max="11776" width="6.6640625" style="14" customWidth="1"/>
    <col min="11777" max="11777" width="0.6640625" style="14" customWidth="1"/>
    <col min="11778" max="11780" width="7.33203125" style="14" customWidth="1"/>
    <col min="11781" max="11781" width="6.6640625" style="14" customWidth="1"/>
    <col min="11782" max="11783" width="0" style="14" hidden="1" customWidth="1"/>
    <col min="11784" max="12022" width="9" style="14"/>
    <col min="12023" max="12023" width="5.33203125" style="14" customWidth="1"/>
    <col min="12024" max="12024" width="6.6640625" style="14" customWidth="1"/>
    <col min="12025" max="12026" width="7.33203125" style="14" customWidth="1"/>
    <col min="12027" max="12027" width="6.6640625" style="14" customWidth="1"/>
    <col min="12028" max="12028" width="7.33203125" style="14" customWidth="1"/>
    <col min="12029" max="12029" width="0.6640625" style="14" customWidth="1"/>
    <col min="12030" max="12031" width="7.33203125" style="14" customWidth="1"/>
    <col min="12032" max="12032" width="6.6640625" style="14" customWidth="1"/>
    <col min="12033" max="12033" width="0.6640625" style="14" customWidth="1"/>
    <col min="12034" max="12036" width="7.33203125" style="14" customWidth="1"/>
    <col min="12037" max="12037" width="6.6640625" style="14" customWidth="1"/>
    <col min="12038" max="12039" width="0" style="14" hidden="1" customWidth="1"/>
    <col min="12040" max="12278" width="9" style="14"/>
    <col min="12279" max="12279" width="5.33203125" style="14" customWidth="1"/>
    <col min="12280" max="12280" width="6.6640625" style="14" customWidth="1"/>
    <col min="12281" max="12282" width="7.33203125" style="14" customWidth="1"/>
    <col min="12283" max="12283" width="6.6640625" style="14" customWidth="1"/>
    <col min="12284" max="12284" width="7.33203125" style="14" customWidth="1"/>
    <col min="12285" max="12285" width="0.6640625" style="14" customWidth="1"/>
    <col min="12286" max="12287" width="7.33203125" style="14" customWidth="1"/>
    <col min="12288" max="12288" width="6.6640625" style="14" customWidth="1"/>
    <col min="12289" max="12289" width="0.6640625" style="14" customWidth="1"/>
    <col min="12290" max="12292" width="7.33203125" style="14" customWidth="1"/>
    <col min="12293" max="12293" width="6.6640625" style="14" customWidth="1"/>
    <col min="12294" max="12295" width="0" style="14" hidden="1" customWidth="1"/>
    <col min="12296" max="12534" width="9" style="14"/>
    <col min="12535" max="12535" width="5.33203125" style="14" customWidth="1"/>
    <col min="12536" max="12536" width="6.6640625" style="14" customWidth="1"/>
    <col min="12537" max="12538" width="7.33203125" style="14" customWidth="1"/>
    <col min="12539" max="12539" width="6.6640625" style="14" customWidth="1"/>
    <col min="12540" max="12540" width="7.33203125" style="14" customWidth="1"/>
    <col min="12541" max="12541" width="0.6640625" style="14" customWidth="1"/>
    <col min="12542" max="12543" width="7.33203125" style="14" customWidth="1"/>
    <col min="12544" max="12544" width="6.6640625" style="14" customWidth="1"/>
    <col min="12545" max="12545" width="0.6640625" style="14" customWidth="1"/>
    <col min="12546" max="12548" width="7.33203125" style="14" customWidth="1"/>
    <col min="12549" max="12549" width="6.6640625" style="14" customWidth="1"/>
    <col min="12550" max="12551" width="0" style="14" hidden="1" customWidth="1"/>
    <col min="12552" max="12790" width="9" style="14"/>
    <col min="12791" max="12791" width="5.33203125" style="14" customWidth="1"/>
    <col min="12792" max="12792" width="6.6640625" style="14" customWidth="1"/>
    <col min="12793" max="12794" width="7.33203125" style="14" customWidth="1"/>
    <col min="12795" max="12795" width="6.6640625" style="14" customWidth="1"/>
    <col min="12796" max="12796" width="7.33203125" style="14" customWidth="1"/>
    <col min="12797" max="12797" width="0.6640625" style="14" customWidth="1"/>
    <col min="12798" max="12799" width="7.33203125" style="14" customWidth="1"/>
    <col min="12800" max="12800" width="6.6640625" style="14" customWidth="1"/>
    <col min="12801" max="12801" width="0.6640625" style="14" customWidth="1"/>
    <col min="12802" max="12804" width="7.33203125" style="14" customWidth="1"/>
    <col min="12805" max="12805" width="6.6640625" style="14" customWidth="1"/>
    <col min="12806" max="12807" width="0" style="14" hidden="1" customWidth="1"/>
    <col min="12808" max="13046" width="9" style="14"/>
    <col min="13047" max="13047" width="5.33203125" style="14" customWidth="1"/>
    <col min="13048" max="13048" width="6.6640625" style="14" customWidth="1"/>
    <col min="13049" max="13050" width="7.33203125" style="14" customWidth="1"/>
    <col min="13051" max="13051" width="6.6640625" style="14" customWidth="1"/>
    <col min="13052" max="13052" width="7.33203125" style="14" customWidth="1"/>
    <col min="13053" max="13053" width="0.6640625" style="14" customWidth="1"/>
    <col min="13054" max="13055" width="7.33203125" style="14" customWidth="1"/>
    <col min="13056" max="13056" width="6.6640625" style="14" customWidth="1"/>
    <col min="13057" max="13057" width="0.6640625" style="14" customWidth="1"/>
    <col min="13058" max="13060" width="7.33203125" style="14" customWidth="1"/>
    <col min="13061" max="13061" width="6.6640625" style="14" customWidth="1"/>
    <col min="13062" max="13063" width="0" style="14" hidden="1" customWidth="1"/>
    <col min="13064" max="13302" width="9" style="14"/>
    <col min="13303" max="13303" width="5.33203125" style="14" customWidth="1"/>
    <col min="13304" max="13304" width="6.6640625" style="14" customWidth="1"/>
    <col min="13305" max="13306" width="7.33203125" style="14" customWidth="1"/>
    <col min="13307" max="13307" width="6.6640625" style="14" customWidth="1"/>
    <col min="13308" max="13308" width="7.33203125" style="14" customWidth="1"/>
    <col min="13309" max="13309" width="0.6640625" style="14" customWidth="1"/>
    <col min="13310" max="13311" width="7.33203125" style="14" customWidth="1"/>
    <col min="13312" max="13312" width="6.6640625" style="14" customWidth="1"/>
    <col min="13313" max="13313" width="0.6640625" style="14" customWidth="1"/>
    <col min="13314" max="13316" width="7.33203125" style="14" customWidth="1"/>
    <col min="13317" max="13317" width="6.6640625" style="14" customWidth="1"/>
    <col min="13318" max="13319" width="0" style="14" hidden="1" customWidth="1"/>
    <col min="13320" max="13558" width="9" style="14"/>
    <col min="13559" max="13559" width="5.33203125" style="14" customWidth="1"/>
    <col min="13560" max="13560" width="6.6640625" style="14" customWidth="1"/>
    <col min="13561" max="13562" width="7.33203125" style="14" customWidth="1"/>
    <col min="13563" max="13563" width="6.6640625" style="14" customWidth="1"/>
    <col min="13564" max="13564" width="7.33203125" style="14" customWidth="1"/>
    <col min="13565" max="13565" width="0.6640625" style="14" customWidth="1"/>
    <col min="13566" max="13567" width="7.33203125" style="14" customWidth="1"/>
    <col min="13568" max="13568" width="6.6640625" style="14" customWidth="1"/>
    <col min="13569" max="13569" width="0.6640625" style="14" customWidth="1"/>
    <col min="13570" max="13572" width="7.33203125" style="14" customWidth="1"/>
    <col min="13573" max="13573" width="6.6640625" style="14" customWidth="1"/>
    <col min="13574" max="13575" width="0" style="14" hidden="1" customWidth="1"/>
    <col min="13576" max="13814" width="9" style="14"/>
    <col min="13815" max="13815" width="5.33203125" style="14" customWidth="1"/>
    <col min="13816" max="13816" width="6.6640625" style="14" customWidth="1"/>
    <col min="13817" max="13818" width="7.33203125" style="14" customWidth="1"/>
    <col min="13819" max="13819" width="6.6640625" style="14" customWidth="1"/>
    <col min="13820" max="13820" width="7.33203125" style="14" customWidth="1"/>
    <col min="13821" max="13821" width="0.6640625" style="14" customWidth="1"/>
    <col min="13822" max="13823" width="7.33203125" style="14" customWidth="1"/>
    <col min="13824" max="13824" width="6.6640625" style="14" customWidth="1"/>
    <col min="13825" max="13825" width="0.6640625" style="14" customWidth="1"/>
    <col min="13826" max="13828" width="7.33203125" style="14" customWidth="1"/>
    <col min="13829" max="13829" width="6.6640625" style="14" customWidth="1"/>
    <col min="13830" max="13831" width="0" style="14" hidden="1" customWidth="1"/>
    <col min="13832" max="14070" width="9" style="14"/>
    <col min="14071" max="14071" width="5.33203125" style="14" customWidth="1"/>
    <col min="14072" max="14072" width="6.6640625" style="14" customWidth="1"/>
    <col min="14073" max="14074" width="7.33203125" style="14" customWidth="1"/>
    <col min="14075" max="14075" width="6.6640625" style="14" customWidth="1"/>
    <col min="14076" max="14076" width="7.33203125" style="14" customWidth="1"/>
    <col min="14077" max="14077" width="0.6640625" style="14" customWidth="1"/>
    <col min="14078" max="14079" width="7.33203125" style="14" customWidth="1"/>
    <col min="14080" max="14080" width="6.6640625" style="14" customWidth="1"/>
    <col min="14081" max="14081" width="0.6640625" style="14" customWidth="1"/>
    <col min="14082" max="14084" width="7.33203125" style="14" customWidth="1"/>
    <col min="14085" max="14085" width="6.6640625" style="14" customWidth="1"/>
    <col min="14086" max="14087" width="0" style="14" hidden="1" customWidth="1"/>
    <col min="14088" max="14326" width="9" style="14"/>
    <col min="14327" max="14327" width="5.33203125" style="14" customWidth="1"/>
    <col min="14328" max="14328" width="6.6640625" style="14" customWidth="1"/>
    <col min="14329" max="14330" width="7.33203125" style="14" customWidth="1"/>
    <col min="14331" max="14331" width="6.6640625" style="14" customWidth="1"/>
    <col min="14332" max="14332" width="7.33203125" style="14" customWidth="1"/>
    <col min="14333" max="14333" width="0.6640625" style="14" customWidth="1"/>
    <col min="14334" max="14335" width="7.33203125" style="14" customWidth="1"/>
    <col min="14336" max="14336" width="6.6640625" style="14" customWidth="1"/>
    <col min="14337" max="14337" width="0.6640625" style="14" customWidth="1"/>
    <col min="14338" max="14340" width="7.33203125" style="14" customWidth="1"/>
    <col min="14341" max="14341" width="6.6640625" style="14" customWidth="1"/>
    <col min="14342" max="14343" width="0" style="14" hidden="1" customWidth="1"/>
    <col min="14344" max="14582" width="9" style="14"/>
    <col min="14583" max="14583" width="5.33203125" style="14" customWidth="1"/>
    <col min="14584" max="14584" width="6.6640625" style="14" customWidth="1"/>
    <col min="14585" max="14586" width="7.33203125" style="14" customWidth="1"/>
    <col min="14587" max="14587" width="6.6640625" style="14" customWidth="1"/>
    <col min="14588" max="14588" width="7.33203125" style="14" customWidth="1"/>
    <col min="14589" max="14589" width="0.6640625" style="14" customWidth="1"/>
    <col min="14590" max="14591" width="7.33203125" style="14" customWidth="1"/>
    <col min="14592" max="14592" width="6.6640625" style="14" customWidth="1"/>
    <col min="14593" max="14593" width="0.6640625" style="14" customWidth="1"/>
    <col min="14594" max="14596" width="7.33203125" style="14" customWidth="1"/>
    <col min="14597" max="14597" width="6.6640625" style="14" customWidth="1"/>
    <col min="14598" max="14599" width="0" style="14" hidden="1" customWidth="1"/>
    <col min="14600" max="14838" width="9" style="14"/>
    <col min="14839" max="14839" width="5.33203125" style="14" customWidth="1"/>
    <col min="14840" max="14840" width="6.6640625" style="14" customWidth="1"/>
    <col min="14841" max="14842" width="7.33203125" style="14" customWidth="1"/>
    <col min="14843" max="14843" width="6.6640625" style="14" customWidth="1"/>
    <col min="14844" max="14844" width="7.33203125" style="14" customWidth="1"/>
    <col min="14845" max="14845" width="0.6640625" style="14" customWidth="1"/>
    <col min="14846" max="14847" width="7.33203125" style="14" customWidth="1"/>
    <col min="14848" max="14848" width="6.6640625" style="14" customWidth="1"/>
    <col min="14849" max="14849" width="0.6640625" style="14" customWidth="1"/>
    <col min="14850" max="14852" width="7.33203125" style="14" customWidth="1"/>
    <col min="14853" max="14853" width="6.6640625" style="14" customWidth="1"/>
    <col min="14854" max="14855" width="0" style="14" hidden="1" customWidth="1"/>
    <col min="14856" max="15094" width="9" style="14"/>
    <col min="15095" max="15095" width="5.33203125" style="14" customWidth="1"/>
    <col min="15096" max="15096" width="6.6640625" style="14" customWidth="1"/>
    <col min="15097" max="15098" width="7.33203125" style="14" customWidth="1"/>
    <col min="15099" max="15099" width="6.6640625" style="14" customWidth="1"/>
    <col min="15100" max="15100" width="7.33203125" style="14" customWidth="1"/>
    <col min="15101" max="15101" width="0.6640625" style="14" customWidth="1"/>
    <col min="15102" max="15103" width="7.33203125" style="14" customWidth="1"/>
    <col min="15104" max="15104" width="6.6640625" style="14" customWidth="1"/>
    <col min="15105" max="15105" width="0.6640625" style="14" customWidth="1"/>
    <col min="15106" max="15108" width="7.33203125" style="14" customWidth="1"/>
    <col min="15109" max="15109" width="6.6640625" style="14" customWidth="1"/>
    <col min="15110" max="15111" width="0" style="14" hidden="1" customWidth="1"/>
    <col min="15112" max="15350" width="9" style="14"/>
    <col min="15351" max="15351" width="5.33203125" style="14" customWidth="1"/>
    <col min="15352" max="15352" width="6.6640625" style="14" customWidth="1"/>
    <col min="15353" max="15354" width="7.33203125" style="14" customWidth="1"/>
    <col min="15355" max="15355" width="6.6640625" style="14" customWidth="1"/>
    <col min="15356" max="15356" width="7.33203125" style="14" customWidth="1"/>
    <col min="15357" max="15357" width="0.6640625" style="14" customWidth="1"/>
    <col min="15358" max="15359" width="7.33203125" style="14" customWidth="1"/>
    <col min="15360" max="15360" width="6.6640625" style="14" customWidth="1"/>
    <col min="15361" max="15361" width="0.6640625" style="14" customWidth="1"/>
    <col min="15362" max="15364" width="7.33203125" style="14" customWidth="1"/>
    <col min="15365" max="15365" width="6.6640625" style="14" customWidth="1"/>
    <col min="15366" max="15367" width="0" style="14" hidden="1" customWidth="1"/>
    <col min="15368" max="15606" width="9" style="14"/>
    <col min="15607" max="15607" width="5.33203125" style="14" customWidth="1"/>
    <col min="15608" max="15608" width="6.6640625" style="14" customWidth="1"/>
    <col min="15609" max="15610" width="7.33203125" style="14" customWidth="1"/>
    <col min="15611" max="15611" width="6.6640625" style="14" customWidth="1"/>
    <col min="15612" max="15612" width="7.33203125" style="14" customWidth="1"/>
    <col min="15613" max="15613" width="0.6640625" style="14" customWidth="1"/>
    <col min="15614" max="15615" width="7.33203125" style="14" customWidth="1"/>
    <col min="15616" max="15616" width="6.6640625" style="14" customWidth="1"/>
    <col min="15617" max="15617" width="0.6640625" style="14" customWidth="1"/>
    <col min="15618" max="15620" width="7.33203125" style="14" customWidth="1"/>
    <col min="15621" max="15621" width="6.6640625" style="14" customWidth="1"/>
    <col min="15622" max="15623" width="0" style="14" hidden="1" customWidth="1"/>
    <col min="15624" max="15862" width="9" style="14"/>
    <col min="15863" max="15863" width="5.33203125" style="14" customWidth="1"/>
    <col min="15864" max="15864" width="6.6640625" style="14" customWidth="1"/>
    <col min="15865" max="15866" width="7.33203125" style="14" customWidth="1"/>
    <col min="15867" max="15867" width="6.6640625" style="14" customWidth="1"/>
    <col min="15868" max="15868" width="7.33203125" style="14" customWidth="1"/>
    <col min="15869" max="15869" width="0.6640625" style="14" customWidth="1"/>
    <col min="15870" max="15871" width="7.33203125" style="14" customWidth="1"/>
    <col min="15872" max="15872" width="6.6640625" style="14" customWidth="1"/>
    <col min="15873" max="15873" width="0.6640625" style="14" customWidth="1"/>
    <col min="15874" max="15876" width="7.33203125" style="14" customWidth="1"/>
    <col min="15877" max="15877" width="6.6640625" style="14" customWidth="1"/>
    <col min="15878" max="15879" width="0" style="14" hidden="1" customWidth="1"/>
    <col min="15880" max="16118" width="9" style="14"/>
    <col min="16119" max="16119" width="5.33203125" style="14" customWidth="1"/>
    <col min="16120" max="16120" width="6.6640625" style="14" customWidth="1"/>
    <col min="16121" max="16122" width="7.33203125" style="14" customWidth="1"/>
    <col min="16123" max="16123" width="6.6640625" style="14" customWidth="1"/>
    <col min="16124" max="16124" width="7.33203125" style="14" customWidth="1"/>
    <col min="16125" max="16125" width="0.6640625" style="14" customWidth="1"/>
    <col min="16126" max="16127" width="7.33203125" style="14" customWidth="1"/>
    <col min="16128" max="16128" width="6.6640625" style="14" customWidth="1"/>
    <col min="16129" max="16129" width="0.6640625" style="14" customWidth="1"/>
    <col min="16130" max="16132" width="7.33203125" style="14" customWidth="1"/>
    <col min="16133" max="16133" width="6.6640625" style="14" customWidth="1"/>
    <col min="16134" max="16135" width="0" style="14" hidden="1" customWidth="1"/>
    <col min="16136" max="16384" width="9" style="14"/>
  </cols>
  <sheetData>
    <row r="2" spans="2:11" ht="13.2">
      <c r="K2" s="55" t="s">
        <v>230</v>
      </c>
    </row>
    <row r="3" spans="2:11">
      <c r="B3" s="95"/>
      <c r="C3" s="95"/>
      <c r="D3" s="96" t="s">
        <v>78</v>
      </c>
      <c r="E3" s="96" t="s">
        <v>79</v>
      </c>
      <c r="F3" s="96"/>
      <c r="G3" s="96"/>
      <c r="H3" s="96" t="s">
        <v>80</v>
      </c>
    </row>
    <row r="4" spans="2:11">
      <c r="B4" s="95">
        <v>1977</v>
      </c>
      <c r="C4" s="95" t="s">
        <v>9</v>
      </c>
      <c r="D4" s="137">
        <v>79.5</v>
      </c>
      <c r="E4" s="136">
        <v>38</v>
      </c>
      <c r="F4" s="95"/>
      <c r="G4" s="95"/>
      <c r="H4" s="137">
        <v>58.4</v>
      </c>
    </row>
    <row r="5" spans="2:11">
      <c r="B5" s="95"/>
      <c r="C5" s="95" t="s">
        <v>10</v>
      </c>
      <c r="D5" s="95">
        <v>74.599999999999994</v>
      </c>
      <c r="E5" s="97">
        <v>33.5</v>
      </c>
      <c r="F5" s="95"/>
      <c r="G5" s="95"/>
      <c r="H5" s="95">
        <v>53.8</v>
      </c>
    </row>
    <row r="6" spans="2:11">
      <c r="B6" s="95" t="s">
        <v>77</v>
      </c>
      <c r="C6" s="95"/>
      <c r="D6" s="95"/>
      <c r="E6" s="95"/>
      <c r="F6" s="95"/>
      <c r="G6" s="95"/>
      <c r="H6" s="95"/>
    </row>
    <row r="7" spans="2:11">
      <c r="B7" s="95">
        <v>2025</v>
      </c>
      <c r="C7" s="95" t="s">
        <v>9</v>
      </c>
      <c r="D7" s="95">
        <v>76.8</v>
      </c>
      <c r="E7" s="95">
        <v>62.1</v>
      </c>
      <c r="F7" s="95"/>
      <c r="G7" s="95"/>
      <c r="H7" s="95">
        <v>69.599999999999994</v>
      </c>
    </row>
    <row r="8" spans="2:11">
      <c r="B8" s="95"/>
      <c r="C8" s="95" t="s">
        <v>10</v>
      </c>
      <c r="D8" s="95">
        <v>71.2</v>
      </c>
      <c r="E8" s="97">
        <v>53.8</v>
      </c>
      <c r="F8" s="95"/>
      <c r="G8" s="95"/>
      <c r="H8" s="95">
        <v>62.5</v>
      </c>
    </row>
    <row r="14" spans="2:11" ht="13.8">
      <c r="B14" s="135"/>
      <c r="C14" s="135"/>
      <c r="D14" s="135"/>
      <c r="E14" s="135"/>
      <c r="F14" s="135"/>
      <c r="G14" s="135"/>
    </row>
    <row r="15" spans="2:11" ht="13.8">
      <c r="B15" s="135"/>
      <c r="C15" s="135"/>
      <c r="D15" s="135"/>
    </row>
    <row r="18" spans="11:11">
      <c r="K18" s="37" t="s">
        <v>81</v>
      </c>
    </row>
    <row r="19" spans="11:11">
      <c r="K19" s="1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A7" zoomScaleNormal="100" workbookViewId="0">
      <selection activeCell="M22" sqref="M22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44140625" style="21" bestFit="1" customWidth="1"/>
    <col min="9" max="10" width="6.6640625" style="21" customWidth="1"/>
    <col min="11" max="11" width="7.44140625" style="21" customWidth="1"/>
  </cols>
  <sheetData>
    <row r="2" spans="2:29" ht="36">
      <c r="B2" s="31"/>
      <c r="C2" s="22" t="s">
        <v>82</v>
      </c>
      <c r="D2" s="22" t="s">
        <v>83</v>
      </c>
      <c r="E2" s="22" t="s">
        <v>84</v>
      </c>
      <c r="F2" s="22" t="s">
        <v>85</v>
      </c>
      <c r="G2" s="2"/>
      <c r="H2" s="22" t="s">
        <v>86</v>
      </c>
      <c r="I2" s="22" t="s">
        <v>87</v>
      </c>
      <c r="J2" s="22" t="s">
        <v>88</v>
      </c>
      <c r="L2" s="1" t="s">
        <v>223</v>
      </c>
    </row>
    <row r="3" spans="2:29">
      <c r="B3" s="64">
        <v>1861</v>
      </c>
      <c r="C3" s="64">
        <v>69.3</v>
      </c>
      <c r="D3" s="64">
        <v>69.7</v>
      </c>
      <c r="E3" s="64">
        <v>19.8</v>
      </c>
      <c r="F3" s="64">
        <v>18.100000000000001</v>
      </c>
      <c r="H3" s="64">
        <v>1861</v>
      </c>
      <c r="I3" s="64">
        <v>10.9</v>
      </c>
      <c r="J3" s="64">
        <v>12.2</v>
      </c>
    </row>
    <row r="4" spans="2:29">
      <c r="B4" s="65">
        <v>1871</v>
      </c>
      <c r="C4" s="64">
        <v>64.7</v>
      </c>
      <c r="D4" s="64">
        <v>67.5</v>
      </c>
      <c r="E4" s="64">
        <v>23.1</v>
      </c>
      <c r="F4" s="64">
        <v>19.2</v>
      </c>
      <c r="H4" s="65">
        <v>1871</v>
      </c>
      <c r="I4" s="64">
        <v>12.2</v>
      </c>
      <c r="J4" s="64">
        <v>13.3</v>
      </c>
    </row>
    <row r="5" spans="2:29">
      <c r="B5" s="65">
        <v>1881</v>
      </c>
      <c r="C5" s="64">
        <v>59.6</v>
      </c>
      <c r="D5" s="64">
        <v>65.400000000000006</v>
      </c>
      <c r="E5" s="64">
        <v>27.1</v>
      </c>
      <c r="F5" s="64">
        <v>20.2</v>
      </c>
      <c r="H5" s="65">
        <v>1881</v>
      </c>
      <c r="I5" s="64">
        <v>13.3</v>
      </c>
      <c r="J5" s="64">
        <v>14.4</v>
      </c>
    </row>
    <row r="6" spans="2:29">
      <c r="B6" s="65">
        <v>1891</v>
      </c>
      <c r="D6" s="66"/>
      <c r="E6" s="66"/>
      <c r="F6" s="66"/>
      <c r="H6" s="65">
        <v>1891</v>
      </c>
      <c r="I6" s="66"/>
      <c r="J6" s="66"/>
    </row>
    <row r="7" spans="2:29">
      <c r="B7" s="65">
        <v>1901</v>
      </c>
      <c r="C7" s="64">
        <v>53.5</v>
      </c>
      <c r="D7" s="64">
        <v>61.7</v>
      </c>
      <c r="E7" s="64">
        <v>31.7</v>
      </c>
      <c r="F7" s="64">
        <v>22.3</v>
      </c>
      <c r="H7" s="65">
        <v>1901</v>
      </c>
      <c r="I7" s="64">
        <v>14.8</v>
      </c>
      <c r="J7" s="64">
        <v>16</v>
      </c>
    </row>
    <row r="8" spans="2:29">
      <c r="B8" s="65">
        <v>1911</v>
      </c>
      <c r="C8" s="64">
        <v>46.3</v>
      </c>
      <c r="D8" s="64">
        <v>58.4</v>
      </c>
      <c r="E8" s="64">
        <v>36.9</v>
      </c>
      <c r="F8" s="64">
        <v>23.7</v>
      </c>
      <c r="H8" s="65">
        <v>1911</v>
      </c>
      <c r="I8" s="64">
        <v>16.8</v>
      </c>
      <c r="J8" s="64">
        <v>17.899999999999999</v>
      </c>
    </row>
    <row r="9" spans="2:29">
      <c r="B9" s="65">
        <v>1921</v>
      </c>
      <c r="C9" s="64">
        <v>40.799999999999997</v>
      </c>
      <c r="D9" s="64">
        <v>55.7</v>
      </c>
      <c r="E9" s="64">
        <v>40.1</v>
      </c>
      <c r="F9" s="64">
        <v>24.8</v>
      </c>
      <c r="H9" s="65">
        <v>1921</v>
      </c>
      <c r="I9" s="64">
        <v>19.100000000000001</v>
      </c>
      <c r="J9" s="64">
        <v>19.5</v>
      </c>
    </row>
    <row r="10" spans="2:29">
      <c r="B10" s="65">
        <v>1931</v>
      </c>
      <c r="C10" s="64">
        <v>34.799999999999997</v>
      </c>
      <c r="D10" s="64">
        <v>51.7</v>
      </c>
      <c r="E10" s="64">
        <v>42.9</v>
      </c>
      <c r="F10" s="64">
        <v>26.3</v>
      </c>
      <c r="H10" s="65">
        <v>1931</v>
      </c>
      <c r="I10" s="64">
        <v>22.3</v>
      </c>
      <c r="J10" s="64">
        <v>22</v>
      </c>
    </row>
    <row r="11" spans="2:29">
      <c r="B11" s="65">
        <v>1936</v>
      </c>
      <c r="C11" s="64">
        <v>31</v>
      </c>
      <c r="D11" s="64">
        <v>49.4</v>
      </c>
      <c r="E11" s="64">
        <v>44.7</v>
      </c>
      <c r="F11" s="64">
        <v>27.3</v>
      </c>
      <c r="H11" s="65">
        <v>1936</v>
      </c>
      <c r="I11" s="64">
        <v>24.3</v>
      </c>
      <c r="J11" s="64">
        <v>23.3</v>
      </c>
    </row>
    <row r="12" spans="2:29">
      <c r="B12" s="65">
        <v>1941</v>
      </c>
      <c r="C12" s="66"/>
      <c r="D12" s="66"/>
      <c r="E12" s="66"/>
      <c r="F12" s="66"/>
      <c r="H12" s="65">
        <v>1941</v>
      </c>
      <c r="I12" s="66"/>
      <c r="J12" s="6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64">
        <v>20.100000000000001</v>
      </c>
      <c r="D13" s="64">
        <v>42.2</v>
      </c>
      <c r="E13" s="66">
        <v>53</v>
      </c>
      <c r="F13" s="64">
        <v>32.1</v>
      </c>
      <c r="H13" s="65">
        <v>1951</v>
      </c>
      <c r="I13" s="64">
        <v>26.9</v>
      </c>
      <c r="J13" s="64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64">
        <v>11.1</v>
      </c>
      <c r="D14" s="64">
        <v>29</v>
      </c>
      <c r="E14" s="64">
        <v>58.9</v>
      </c>
      <c r="F14" s="64">
        <v>40.4</v>
      </c>
      <c r="H14" s="65">
        <v>1961</v>
      </c>
      <c r="I14" s="64">
        <v>30</v>
      </c>
      <c r="J14" s="64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64">
        <v>5.5</v>
      </c>
      <c r="D15" s="64">
        <v>17.2</v>
      </c>
      <c r="E15" s="64">
        <v>59.8</v>
      </c>
      <c r="F15" s="64">
        <v>44.3</v>
      </c>
      <c r="H15" s="65">
        <v>1971</v>
      </c>
      <c r="I15" s="64">
        <v>34.700000000000003</v>
      </c>
      <c r="J15" s="64">
        <v>38.4</v>
      </c>
    </row>
    <row r="16" spans="2:29">
      <c r="B16" s="65">
        <v>1981</v>
      </c>
      <c r="C16" s="64">
        <v>3.8</v>
      </c>
      <c r="D16" s="64">
        <v>11.1</v>
      </c>
      <c r="E16" s="64">
        <v>51.3</v>
      </c>
      <c r="F16" s="64">
        <v>39.5</v>
      </c>
      <c r="H16" s="65">
        <v>1981</v>
      </c>
      <c r="I16" s="64">
        <v>44.9</v>
      </c>
      <c r="J16" s="64">
        <v>49.4</v>
      </c>
      <c r="L16" s="37" t="s">
        <v>188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64">
        <v>2.5</v>
      </c>
      <c r="D17" s="64">
        <v>7.6</v>
      </c>
      <c r="E17" s="64">
        <v>45.2</v>
      </c>
      <c r="F17" s="64">
        <v>35.6</v>
      </c>
      <c r="H17" s="65">
        <v>1991</v>
      </c>
      <c r="I17" s="64">
        <v>52.3</v>
      </c>
      <c r="J17" s="64">
        <v>56.7</v>
      </c>
      <c r="L17" s="18" t="s">
        <v>242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64">
        <v>2.4</v>
      </c>
      <c r="D18" s="64">
        <v>5.5</v>
      </c>
      <c r="E18" s="64">
        <v>40.700000000000003</v>
      </c>
      <c r="F18" s="64">
        <v>33.5</v>
      </c>
      <c r="H18" s="65">
        <v>2001</v>
      </c>
      <c r="I18" s="64">
        <v>56.8</v>
      </c>
      <c r="J18" s="64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64">
        <v>2.2999999999999998</v>
      </c>
      <c r="D19" s="64">
        <v>5.5</v>
      </c>
      <c r="E19" s="64">
        <v>33.1</v>
      </c>
      <c r="F19" s="64">
        <v>27.1</v>
      </c>
      <c r="H19" s="65">
        <v>2011</v>
      </c>
      <c r="I19" s="64">
        <v>64.599999999999994</v>
      </c>
      <c r="J19" s="64">
        <v>67.400000000000006</v>
      </c>
    </row>
    <row r="20" spans="2:29">
      <c r="B20" s="65">
        <v>2021</v>
      </c>
      <c r="C20" s="64">
        <v>1.8</v>
      </c>
      <c r="D20" s="64">
        <v>3.6</v>
      </c>
      <c r="E20" s="138">
        <v>28</v>
      </c>
      <c r="F20" s="64">
        <v>24.2</v>
      </c>
      <c r="H20" s="65">
        <v>2021</v>
      </c>
      <c r="I20" s="64">
        <v>70.2</v>
      </c>
      <c r="J20" s="64">
        <v>72.2</v>
      </c>
    </row>
    <row r="21" spans="2:29">
      <c r="B21" s="65">
        <v>2024</v>
      </c>
      <c r="C21" s="66">
        <v>1.790988155464285</v>
      </c>
      <c r="D21" s="66">
        <v>3.4351130984197469</v>
      </c>
      <c r="E21" s="66">
        <v>27.529408144996058</v>
      </c>
      <c r="F21" s="66">
        <v>24.373506933770937</v>
      </c>
      <c r="H21" s="65">
        <v>2024</v>
      </c>
      <c r="I21" s="66">
        <v>70.679603699539669</v>
      </c>
      <c r="J21" s="66">
        <v>72.19137996780934</v>
      </c>
    </row>
    <row r="23" spans="2:29">
      <c r="C23" s="67"/>
      <c r="D23" s="67"/>
      <c r="E23" s="67"/>
    </row>
    <row r="24" spans="2:29">
      <c r="C24" s="67"/>
      <c r="D24" s="67"/>
      <c r="E24" s="67"/>
    </row>
    <row r="26" spans="2:29">
      <c r="C26" s="6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J1" zoomScaleNormal="100" workbookViewId="0">
      <selection activeCell="N3" sqref="N3"/>
    </sheetView>
  </sheetViews>
  <sheetFormatPr defaultColWidth="8.6640625" defaultRowHeight="13.2"/>
  <cols>
    <col min="1" max="1" width="3.33203125" style="19" customWidth="1"/>
    <col min="2" max="2" width="7.6640625" style="69" customWidth="1"/>
    <col min="3" max="3" width="9.33203125" style="69" bestFit="1" customWidth="1"/>
    <col min="4" max="4" width="8.33203125" style="69" bestFit="1" customWidth="1"/>
    <col min="5" max="5" width="3.44140625" style="69" customWidth="1"/>
    <col min="6" max="6" width="7.5546875" style="69" customWidth="1"/>
    <col min="7" max="7" width="9.33203125" style="69" bestFit="1" customWidth="1"/>
    <col min="8" max="8" width="7.5546875" style="69" customWidth="1"/>
    <col min="9" max="9" width="3.6640625" style="69" customWidth="1"/>
    <col min="10" max="10" width="5.6640625" style="80" customWidth="1"/>
    <col min="11" max="11" width="9.33203125" style="80" bestFit="1" customWidth="1"/>
    <col min="12" max="12" width="5.6640625" style="80" customWidth="1"/>
    <col min="13" max="16384" width="8.6640625" style="4"/>
  </cols>
  <sheetData>
    <row r="1" spans="1:14" s="6" customFormat="1" ht="24.6" customHeight="1">
      <c r="A1" s="1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1"/>
    </row>
    <row r="2" spans="1:14" s="6" customFormat="1" ht="25.95" customHeight="1">
      <c r="A2" s="19"/>
      <c r="B2" s="226" t="s">
        <v>89</v>
      </c>
      <c r="C2" s="226"/>
      <c r="D2" s="226"/>
      <c r="E2" s="69"/>
      <c r="F2" s="227" t="s">
        <v>90</v>
      </c>
      <c r="G2" s="227"/>
      <c r="H2" s="227"/>
      <c r="I2" s="69"/>
      <c r="J2" s="227" t="s">
        <v>91</v>
      </c>
      <c r="K2" s="227"/>
      <c r="L2" s="227"/>
      <c r="M2" s="11"/>
      <c r="N2" s="55" t="s">
        <v>243</v>
      </c>
    </row>
    <row r="3" spans="1:14" s="6" customFormat="1" ht="6" customHeight="1">
      <c r="A3" s="1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11"/>
    </row>
    <row r="4" spans="1:14" s="6" customFormat="1" ht="14.4">
      <c r="A4" s="19"/>
      <c r="B4" s="70" t="s">
        <v>86</v>
      </c>
      <c r="C4" s="56" t="s">
        <v>9</v>
      </c>
      <c r="D4" s="56" t="s">
        <v>10</v>
      </c>
      <c r="E4" s="71"/>
      <c r="F4" s="70" t="s">
        <v>86</v>
      </c>
      <c r="G4" s="56" t="s">
        <v>9</v>
      </c>
      <c r="H4" s="56" t="s">
        <v>10</v>
      </c>
      <c r="I4" s="69"/>
      <c r="J4" s="70" t="s">
        <v>86</v>
      </c>
      <c r="K4" s="70" t="s">
        <v>9</v>
      </c>
      <c r="L4" s="70" t="s">
        <v>10</v>
      </c>
      <c r="M4" s="11"/>
    </row>
    <row r="5" spans="1:14" s="6" customFormat="1" ht="18" customHeight="1">
      <c r="A5" s="19"/>
      <c r="B5" s="31">
        <v>1961</v>
      </c>
      <c r="C5" s="72">
        <v>342942</v>
      </c>
      <c r="D5" s="72">
        <v>4294004</v>
      </c>
      <c r="E5" s="73"/>
      <c r="F5" s="74">
        <v>1961</v>
      </c>
      <c r="G5" s="72">
        <v>7406.152</v>
      </c>
      <c r="H5" s="72">
        <v>50623.569000000003</v>
      </c>
      <c r="I5" s="69"/>
      <c r="J5" s="75">
        <v>1961</v>
      </c>
      <c r="K5" s="76">
        <f>C5/G5</f>
        <v>46.305017774412406</v>
      </c>
      <c r="L5" s="76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2">
        <v>221995</v>
      </c>
      <c r="D6" s="72">
        <v>3607298</v>
      </c>
      <c r="E6" s="73"/>
      <c r="F6" s="74">
        <v>1971</v>
      </c>
      <c r="G6" s="72">
        <v>8543.3870000000006</v>
      </c>
      <c r="H6" s="72">
        <v>54136.546999999999</v>
      </c>
      <c r="I6" s="69"/>
      <c r="J6" s="75">
        <v>1970</v>
      </c>
      <c r="K6" s="76">
        <f t="shared" ref="K6:K11" si="0">C6/G6</f>
        <v>25.984425146607546</v>
      </c>
      <c r="L6" s="76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2">
        <v>162636</v>
      </c>
      <c r="D7" s="72">
        <v>3269170</v>
      </c>
      <c r="E7" s="73"/>
      <c r="F7" s="74">
        <v>1981</v>
      </c>
      <c r="G7" s="72">
        <v>8891.652</v>
      </c>
      <c r="H7" s="72">
        <v>56556.911</v>
      </c>
      <c r="I7" s="69"/>
      <c r="J7" s="75">
        <v>1982</v>
      </c>
      <c r="K7" s="76">
        <f t="shared" si="0"/>
        <v>18.29086428483706</v>
      </c>
      <c r="L7" s="76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2">
        <v>132160</v>
      </c>
      <c r="D8" s="72">
        <v>3023344</v>
      </c>
      <c r="E8" s="73"/>
      <c r="F8" s="74">
        <v>1991</v>
      </c>
      <c r="G8" s="72">
        <v>8856.0740000000005</v>
      </c>
      <c r="H8" s="72">
        <v>56778.031000000003</v>
      </c>
      <c r="I8" s="69"/>
      <c r="J8" s="75">
        <v>1990</v>
      </c>
      <c r="K8" s="76">
        <f t="shared" si="0"/>
        <v>14.923091202715785</v>
      </c>
      <c r="L8" s="76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2">
        <v>70993</v>
      </c>
      <c r="D9" s="72">
        <v>2396274</v>
      </c>
      <c r="E9" s="73"/>
      <c r="F9" s="77">
        <v>2001</v>
      </c>
      <c r="G9" s="72">
        <v>9032.5540000000001</v>
      </c>
      <c r="H9" s="72">
        <v>56995.743999999999</v>
      </c>
      <c r="I9" s="69"/>
      <c r="J9" s="78">
        <v>2000</v>
      </c>
      <c r="K9" s="76">
        <f t="shared" si="0"/>
        <v>7.8596817688551877</v>
      </c>
      <c r="L9" s="76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2">
        <v>54333</v>
      </c>
      <c r="D10" s="72">
        <v>1620884</v>
      </c>
      <c r="E10" s="73"/>
      <c r="F10" s="77">
        <v>2011</v>
      </c>
      <c r="G10" s="72">
        <v>9704.1509999999998</v>
      </c>
      <c r="H10" s="72">
        <v>59433.743999999999</v>
      </c>
      <c r="I10" s="69"/>
      <c r="J10" s="78">
        <v>2010</v>
      </c>
      <c r="K10" s="76">
        <f t="shared" si="0"/>
        <v>5.5989442043925326</v>
      </c>
      <c r="L10" s="76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2">
        <v>41760</v>
      </c>
      <c r="D11" s="72">
        <v>1118014</v>
      </c>
      <c r="E11" s="73"/>
      <c r="F11" s="77">
        <v>2021</v>
      </c>
      <c r="G11" s="72">
        <v>9943.0040000000008</v>
      </c>
      <c r="H11" s="72">
        <v>59030.133000000002</v>
      </c>
      <c r="I11" s="69"/>
      <c r="J11" s="78">
        <v>2020</v>
      </c>
      <c r="K11" s="76">
        <f t="shared" si="0"/>
        <v>4.1999379664334837</v>
      </c>
      <c r="L11" s="76">
        <f t="shared" si="1"/>
        <v>18.93971677143265</v>
      </c>
      <c r="M11" s="9"/>
    </row>
    <row r="12" spans="1:14" s="6" customFormat="1" ht="12.75" customHeight="1">
      <c r="A12" s="19"/>
      <c r="B12" s="79"/>
      <c r="C12" s="79"/>
      <c r="D12" s="69"/>
      <c r="E12" s="69"/>
      <c r="F12" s="69"/>
      <c r="G12" s="80"/>
      <c r="H12" s="69"/>
      <c r="I12" s="69"/>
      <c r="J12" s="69"/>
      <c r="K12" s="69"/>
      <c r="L12" s="69"/>
      <c r="M12" s="9"/>
    </row>
    <row r="13" spans="1:14" s="6" customFormat="1" ht="12.75" customHeight="1">
      <c r="A13" s="19"/>
      <c r="B13" s="79"/>
      <c r="C13" s="79"/>
      <c r="D13" s="69"/>
      <c r="E13" s="69"/>
      <c r="F13" s="69"/>
      <c r="G13" s="80"/>
      <c r="H13" s="69"/>
      <c r="I13" s="69"/>
      <c r="J13" s="69"/>
      <c r="K13" s="69"/>
      <c r="L13" s="69"/>
      <c r="M13" s="9"/>
    </row>
    <row r="14" spans="1:14" s="6" customFormat="1" ht="12.75" customHeight="1">
      <c r="A14" s="19"/>
      <c r="B14" s="79"/>
      <c r="C14" s="79"/>
      <c r="D14" s="69"/>
      <c r="E14" s="69"/>
      <c r="F14" s="69"/>
      <c r="G14" s="80"/>
      <c r="H14" s="69"/>
      <c r="I14" s="69"/>
      <c r="J14" s="69"/>
      <c r="K14" s="69"/>
      <c r="L14" s="69"/>
      <c r="M14" s="9"/>
    </row>
    <row r="15" spans="1:14" s="6" customFormat="1" ht="12">
      <c r="A15" s="19"/>
      <c r="B15" s="69"/>
      <c r="C15" s="69"/>
      <c r="D15" s="69"/>
      <c r="E15" s="69"/>
      <c r="F15" s="69"/>
      <c r="G15" s="80"/>
      <c r="H15" s="69"/>
      <c r="I15" s="69"/>
      <c r="J15" s="80"/>
      <c r="K15" s="80"/>
      <c r="L15" s="80"/>
    </row>
    <row r="16" spans="1:14">
      <c r="G16" s="80"/>
    </row>
    <row r="17" spans="2:14">
      <c r="G17" s="80"/>
      <c r="N17" s="37" t="s">
        <v>92</v>
      </c>
    </row>
    <row r="18" spans="2:14">
      <c r="G18" s="80"/>
      <c r="N18" s="17"/>
    </row>
    <row r="19" spans="2:14">
      <c r="B19" s="226" t="s">
        <v>93</v>
      </c>
      <c r="C19" s="226"/>
      <c r="D19" s="226"/>
      <c r="E19" s="82"/>
      <c r="F19" s="227" t="s">
        <v>90</v>
      </c>
      <c r="G19" s="227"/>
      <c r="H19" s="227"/>
      <c r="I19" s="83"/>
      <c r="J19" s="227" t="s">
        <v>94</v>
      </c>
      <c r="K19" s="227"/>
      <c r="L19" s="227"/>
    </row>
    <row r="20" spans="2:14">
      <c r="J20" s="69"/>
      <c r="K20" s="69"/>
      <c r="L20" s="69"/>
    </row>
    <row r="21" spans="2:14">
      <c r="B21" s="70" t="s">
        <v>86</v>
      </c>
      <c r="C21" s="56" t="s">
        <v>9</v>
      </c>
      <c r="D21" s="56" t="s">
        <v>10</v>
      </c>
      <c r="E21" s="71"/>
      <c r="F21" s="70" t="s">
        <v>86</v>
      </c>
      <c r="G21" s="56" t="s">
        <v>9</v>
      </c>
      <c r="H21" s="56" t="s">
        <v>10</v>
      </c>
      <c r="I21" s="71"/>
      <c r="J21" s="70" t="s">
        <v>86</v>
      </c>
      <c r="K21" s="70" t="s">
        <v>9</v>
      </c>
      <c r="L21" s="70" t="s">
        <v>10</v>
      </c>
    </row>
    <row r="22" spans="2:14">
      <c r="B22" s="74">
        <v>1951</v>
      </c>
      <c r="C22" s="84">
        <v>274649</v>
      </c>
      <c r="D22" s="84">
        <v>1631467</v>
      </c>
      <c r="E22" s="81"/>
      <c r="F22" s="74">
        <v>1951</v>
      </c>
      <c r="G22" s="33">
        <v>6566.1540000000005</v>
      </c>
      <c r="H22" s="33">
        <v>47515.536999999997</v>
      </c>
      <c r="I22" s="85"/>
      <c r="J22" s="86">
        <v>1951</v>
      </c>
      <c r="K22" s="76">
        <f t="shared" ref="K22:L29" si="2">C22/G22</f>
        <v>41.827986367666668</v>
      </c>
      <c r="L22" s="76">
        <f t="shared" si="2"/>
        <v>34.335442741602606</v>
      </c>
    </row>
    <row r="23" spans="2:14">
      <c r="B23" s="74">
        <v>1961</v>
      </c>
      <c r="C23" s="84">
        <v>344522</v>
      </c>
      <c r="D23" s="84">
        <v>2035039</v>
      </c>
      <c r="E23" s="81"/>
      <c r="F23" s="74">
        <v>1961</v>
      </c>
      <c r="G23" s="33">
        <v>7406.152</v>
      </c>
      <c r="H23" s="33">
        <v>50623.569000000003</v>
      </c>
      <c r="I23" s="85"/>
      <c r="J23" s="86">
        <v>1961</v>
      </c>
      <c r="K23" s="76">
        <f t="shared" si="2"/>
        <v>46.518353930624158</v>
      </c>
      <c r="L23" s="76">
        <f t="shared" si="2"/>
        <v>40.199437538668995</v>
      </c>
    </row>
    <row r="24" spans="2:14">
      <c r="B24" s="74">
        <v>1971</v>
      </c>
      <c r="C24" s="84">
        <v>408663</v>
      </c>
      <c r="D24" s="84">
        <v>2389102</v>
      </c>
      <c r="E24" s="81"/>
      <c r="F24" s="74">
        <v>1971</v>
      </c>
      <c r="G24" s="33">
        <v>8543.3870000000006</v>
      </c>
      <c r="H24" s="33">
        <v>54136.546999999999</v>
      </c>
      <c r="I24" s="85"/>
      <c r="J24" s="86">
        <v>1971</v>
      </c>
      <c r="K24" s="76">
        <f t="shared" si="2"/>
        <v>47.833839202180584</v>
      </c>
      <c r="L24" s="76">
        <f t="shared" si="2"/>
        <v>44.131037762715088</v>
      </c>
    </row>
    <row r="25" spans="2:14">
      <c r="B25" s="74">
        <v>1981</v>
      </c>
      <c r="C25" s="84">
        <v>519798</v>
      </c>
      <c r="D25" s="84">
        <v>3044262</v>
      </c>
      <c r="E25" s="81"/>
      <c r="F25" s="74">
        <v>1981</v>
      </c>
      <c r="G25" s="33">
        <v>8891.652</v>
      </c>
      <c r="H25" s="33">
        <v>56556.911</v>
      </c>
      <c r="I25" s="85"/>
      <c r="J25" s="86">
        <v>1981</v>
      </c>
      <c r="K25" s="76">
        <f t="shared" si="2"/>
        <v>58.459102987836232</v>
      </c>
      <c r="L25" s="76">
        <f t="shared" si="2"/>
        <v>53.826525285300676</v>
      </c>
    </row>
    <row r="26" spans="2:14">
      <c r="B26" s="74">
        <v>1991</v>
      </c>
      <c r="C26" s="84">
        <v>553701</v>
      </c>
      <c r="D26" s="84">
        <v>3161689</v>
      </c>
      <c r="E26" s="81"/>
      <c r="F26" s="74">
        <v>1991</v>
      </c>
      <c r="G26" s="33">
        <v>8856.0740000000005</v>
      </c>
      <c r="H26" s="33">
        <v>56778.031000000003</v>
      </c>
      <c r="I26" s="85"/>
      <c r="J26" s="86">
        <v>1991</v>
      </c>
      <c r="K26" s="76">
        <f t="shared" si="2"/>
        <v>62.52217404687449</v>
      </c>
      <c r="L26" s="76">
        <f t="shared" si="2"/>
        <v>55.685076504326119</v>
      </c>
    </row>
    <row r="27" spans="2:14">
      <c r="B27" s="77">
        <v>2001</v>
      </c>
      <c r="C27" s="84">
        <v>649509</v>
      </c>
      <c r="D27" s="84">
        <v>3566745</v>
      </c>
      <c r="E27" s="81"/>
      <c r="F27" s="77">
        <v>2001</v>
      </c>
      <c r="G27" s="33">
        <v>9032.5540000000001</v>
      </c>
      <c r="H27" s="33">
        <v>56995.743999999999</v>
      </c>
      <c r="I27" s="85"/>
      <c r="J27" s="86">
        <v>2001</v>
      </c>
      <c r="K27" s="76">
        <f t="shared" si="2"/>
        <v>71.907568999864267</v>
      </c>
      <c r="L27" s="76">
        <f t="shared" si="2"/>
        <v>62.57914626046464</v>
      </c>
    </row>
    <row r="28" spans="2:14">
      <c r="B28" s="77">
        <v>2011</v>
      </c>
      <c r="C28" s="84">
        <v>883425</v>
      </c>
      <c r="D28" s="84">
        <v>4775856</v>
      </c>
      <c r="E28" s="81"/>
      <c r="F28" s="77">
        <v>2011</v>
      </c>
      <c r="G28" s="33">
        <v>9704.1509999999998</v>
      </c>
      <c r="H28" s="33">
        <v>59433.743999999999</v>
      </c>
      <c r="I28" s="85"/>
      <c r="J28" s="86">
        <v>2011</v>
      </c>
      <c r="K28" s="76">
        <f t="shared" si="2"/>
        <v>91.035784583319042</v>
      </c>
      <c r="L28" s="76">
        <f t="shared" si="2"/>
        <v>80.35596747867676</v>
      </c>
    </row>
    <row r="29" spans="2:14">
      <c r="B29" s="77">
        <v>2021</v>
      </c>
      <c r="C29" s="84">
        <v>972825</v>
      </c>
      <c r="D29" s="84">
        <v>5144482</v>
      </c>
      <c r="E29" s="81"/>
      <c r="F29" s="77">
        <v>2021</v>
      </c>
      <c r="G29" s="33">
        <v>9943.0040000000008</v>
      </c>
      <c r="H29" s="33">
        <v>59030.133000000002</v>
      </c>
      <c r="I29" s="85"/>
      <c r="J29" s="199">
        <v>2023</v>
      </c>
      <c r="K29" s="76">
        <f t="shared" si="2"/>
        <v>97.840149717328885</v>
      </c>
      <c r="L29" s="76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zoomScaleNormal="100" workbookViewId="0">
      <selection activeCell="H13" sqref="H13"/>
    </sheetView>
  </sheetViews>
  <sheetFormatPr defaultRowHeight="14.4"/>
  <cols>
    <col min="1" max="1" width="3.33203125" style="19" customWidth="1"/>
    <col min="2" max="2" width="14.6640625" style="21" bestFit="1" customWidth="1"/>
    <col min="3" max="3" width="8.5546875" style="21" customWidth="1"/>
    <col min="4" max="5" width="9.6640625" style="21" customWidth="1"/>
  </cols>
  <sheetData>
    <row r="2" spans="2:8" ht="32.700000000000003" customHeight="1">
      <c r="B2" s="31"/>
      <c r="C2" s="31"/>
      <c r="D2" s="98" t="s">
        <v>9</v>
      </c>
      <c r="E2" s="98" t="s">
        <v>10</v>
      </c>
      <c r="H2" s="55" t="s">
        <v>225</v>
      </c>
    </row>
    <row r="3" spans="2:8" ht="24">
      <c r="B3" s="98" t="s">
        <v>95</v>
      </c>
      <c r="C3" s="22" t="s">
        <v>96</v>
      </c>
      <c r="D3" s="99">
        <v>8.0405196531668999</v>
      </c>
      <c r="E3" s="99">
        <v>6.3594478498222431</v>
      </c>
    </row>
    <row r="4" spans="2:8" ht="24">
      <c r="B4" s="98"/>
      <c r="C4" s="22" t="s">
        <v>97</v>
      </c>
      <c r="D4" s="99">
        <v>14.817472530126738</v>
      </c>
      <c r="E4" s="99">
        <v>14.335683517239115</v>
      </c>
      <c r="F4" s="1"/>
    </row>
    <row r="5" spans="2:8">
      <c r="B5" s="98" t="s">
        <v>98</v>
      </c>
      <c r="C5" s="98" t="s">
        <v>98</v>
      </c>
      <c r="D5" s="99">
        <v>9.0223551661517387</v>
      </c>
      <c r="E5" s="99">
        <v>10.42</v>
      </c>
      <c r="F5" s="1"/>
    </row>
    <row r="6" spans="2:8" ht="36">
      <c r="B6" s="98" t="s">
        <v>99</v>
      </c>
      <c r="C6" s="22" t="s">
        <v>189</v>
      </c>
      <c r="D6" s="99">
        <v>28.649098668709421</v>
      </c>
      <c r="E6" s="99">
        <v>25.68955238471332</v>
      </c>
      <c r="F6" s="1"/>
    </row>
    <row r="7" spans="2:8">
      <c r="B7" s="98"/>
      <c r="C7" s="98" t="s">
        <v>100</v>
      </c>
      <c r="D7" s="99">
        <v>39.470554479287671</v>
      </c>
      <c r="E7" s="99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139"/>
      <c r="E9" s="30"/>
      <c r="F9" s="1"/>
    </row>
    <row r="10" spans="2:8">
      <c r="B10" s="30"/>
      <c r="C10" s="30"/>
      <c r="D10" s="139"/>
      <c r="E10" s="30"/>
      <c r="F10" s="1"/>
    </row>
    <row r="11" spans="2:8">
      <c r="D11" s="139"/>
      <c r="E11" s="30"/>
    </row>
    <row r="12" spans="2:8">
      <c r="D12" s="139"/>
      <c r="E12" s="30"/>
    </row>
    <row r="13" spans="2:8">
      <c r="D13" s="139"/>
      <c r="E13" s="30"/>
      <c r="H13" s="37" t="s">
        <v>101</v>
      </c>
    </row>
    <row r="14" spans="2:8">
      <c r="D14" s="139"/>
      <c r="E14" s="30"/>
    </row>
    <row r="16" spans="2:8">
      <c r="D16" s="139"/>
    </row>
    <row r="17" spans="4:4">
      <c r="D17" s="139"/>
    </row>
    <row r="18" spans="4:4">
      <c r="D18" s="139"/>
    </row>
    <row r="19" spans="4:4">
      <c r="D19" s="139"/>
    </row>
    <row r="20" spans="4:4">
      <c r="D20" s="139"/>
    </row>
    <row r="21" spans="4:4">
      <c r="D21" s="139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zoomScaleNormal="100" workbookViewId="0">
      <selection activeCell="J3" sqref="J3:J4"/>
    </sheetView>
  </sheetViews>
  <sheetFormatPr defaultColWidth="8.6640625" defaultRowHeight="14.4"/>
  <cols>
    <col min="1" max="1" width="3.33203125" style="19" customWidth="1"/>
    <col min="2" max="2" width="12.33203125" style="101" customWidth="1"/>
    <col min="3" max="3" width="8.6640625" style="101"/>
    <col min="4" max="9" width="7.6640625" style="101" customWidth="1"/>
    <col min="10" max="16384" width="8.6640625" style="15"/>
  </cols>
  <sheetData>
    <row r="2" spans="2:11">
      <c r="B2" s="111" t="s">
        <v>102</v>
      </c>
      <c r="C2" s="100"/>
      <c r="D2" s="103" t="s">
        <v>103</v>
      </c>
      <c r="E2" s="103" t="s">
        <v>104</v>
      </c>
      <c r="F2" s="103" t="s">
        <v>105</v>
      </c>
      <c r="G2" s="103" t="s">
        <v>106</v>
      </c>
      <c r="H2" s="103" t="s">
        <v>107</v>
      </c>
      <c r="I2" s="103" t="s">
        <v>80</v>
      </c>
      <c r="K2" s="15" t="s">
        <v>226</v>
      </c>
    </row>
    <row r="3" spans="2:11">
      <c r="B3" s="100" t="s">
        <v>108</v>
      </c>
      <c r="C3" s="100" t="s">
        <v>10</v>
      </c>
      <c r="D3" s="102">
        <v>44.847549632057969</v>
      </c>
      <c r="E3" s="102">
        <v>16.8061633974805</v>
      </c>
      <c r="F3" s="102">
        <v>16.187305224869906</v>
      </c>
      <c r="G3" s="102">
        <v>14.217298207079349</v>
      </c>
      <c r="H3" s="102">
        <v>7.9416835385122759</v>
      </c>
      <c r="I3" s="102">
        <v>100</v>
      </c>
      <c r="J3" s="236"/>
    </row>
    <row r="4" spans="2:11" ht="11.1" customHeight="1">
      <c r="B4" s="100"/>
      <c r="C4" s="100" t="s">
        <v>9</v>
      </c>
      <c r="D4" s="102">
        <v>60.59806090487163</v>
      </c>
      <c r="E4" s="102">
        <v>25.603886088811226</v>
      </c>
      <c r="F4" s="102">
        <v>11.828396085243845</v>
      </c>
      <c r="G4" s="102">
        <v>1.6799363384526591</v>
      </c>
      <c r="H4" s="102">
        <v>0.2897205826206341</v>
      </c>
      <c r="I4" s="102">
        <v>100</v>
      </c>
      <c r="J4" s="236"/>
    </row>
    <row r="5" spans="2:11">
      <c r="B5" s="100" t="s">
        <v>77</v>
      </c>
      <c r="C5" s="100"/>
      <c r="D5" s="102"/>
      <c r="E5" s="102"/>
      <c r="F5" s="102"/>
      <c r="G5" s="102"/>
      <c r="H5" s="102"/>
      <c r="I5" s="102"/>
    </row>
    <row r="6" spans="2:11">
      <c r="B6" s="100" t="s">
        <v>109</v>
      </c>
      <c r="C6" s="100" t="s">
        <v>10</v>
      </c>
      <c r="D6" s="102">
        <v>26.799949386308995</v>
      </c>
      <c r="E6" s="102">
        <v>18.575224598253829</v>
      </c>
      <c r="F6" s="102">
        <v>19.815260027837532</v>
      </c>
      <c r="G6" s="102">
        <v>19.865873718840945</v>
      </c>
      <c r="H6" s="102">
        <v>14.943692268758699</v>
      </c>
      <c r="I6" s="102">
        <v>100</v>
      </c>
    </row>
    <row r="7" spans="2:11">
      <c r="B7" s="100"/>
      <c r="C7" s="100" t="s">
        <v>9</v>
      </c>
      <c r="D7" s="102">
        <v>39.774236387782203</v>
      </c>
      <c r="E7" s="102">
        <v>27.622841965471444</v>
      </c>
      <c r="F7" s="102">
        <v>19.588313413014607</v>
      </c>
      <c r="G7" s="102">
        <v>9.2961487383798147</v>
      </c>
      <c r="H7" s="102">
        <v>3.7184594953519259</v>
      </c>
      <c r="I7" s="102">
        <v>100</v>
      </c>
    </row>
    <row r="9" spans="2:11">
      <c r="B9" s="113"/>
      <c r="D9" s="145"/>
      <c r="E9" s="145"/>
      <c r="F9" s="145"/>
      <c r="G9" s="145"/>
      <c r="H9" s="145"/>
      <c r="I9" s="145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45"/>
      <c r="E12" s="145"/>
      <c r="F12" s="145"/>
      <c r="G12" s="145"/>
      <c r="H12" s="145"/>
      <c r="I12" s="14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9" spans="11:11">
      <c r="K19" s="37" t="s">
        <v>110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zoomScaleNormal="100" workbookViewId="0">
      <selection activeCell="I19" sqref="I19"/>
    </sheetView>
  </sheetViews>
  <sheetFormatPr defaultRowHeight="14.4"/>
  <cols>
    <col min="1" max="1" width="3.33203125" style="19" customWidth="1"/>
    <col min="2" max="2" width="13.6640625" style="21" customWidth="1"/>
    <col min="3" max="21" width="7.33203125" style="21" customWidth="1"/>
  </cols>
  <sheetData>
    <row r="2" spans="1:22" s="12" customFormat="1" ht="36">
      <c r="A2" s="19"/>
      <c r="B2" s="128" t="s">
        <v>111</v>
      </c>
      <c r="C2" s="93">
        <v>1861</v>
      </c>
      <c r="D2" s="93">
        <v>1871</v>
      </c>
      <c r="E2" s="93">
        <v>1881</v>
      </c>
      <c r="F2" s="93"/>
      <c r="G2" s="93">
        <v>1901</v>
      </c>
      <c r="H2" s="93">
        <v>1911</v>
      </c>
      <c r="I2" s="93">
        <v>1921</v>
      </c>
      <c r="J2" s="93">
        <v>1931</v>
      </c>
      <c r="K2" s="93">
        <v>1936</v>
      </c>
      <c r="L2" s="93"/>
      <c r="M2" s="93">
        <v>1951</v>
      </c>
      <c r="N2" s="93">
        <v>1961</v>
      </c>
      <c r="O2" s="93">
        <v>1971</v>
      </c>
      <c r="P2" s="93">
        <v>1981</v>
      </c>
      <c r="Q2" s="93">
        <v>1991</v>
      </c>
      <c r="R2" s="93">
        <v>2001</v>
      </c>
      <c r="S2" s="93">
        <v>2011</v>
      </c>
      <c r="T2" s="93">
        <v>2021</v>
      </c>
      <c r="U2" s="93">
        <v>2024</v>
      </c>
    </row>
    <row r="3" spans="1:22">
      <c r="B3" s="31" t="s">
        <v>112</v>
      </c>
      <c r="C3" s="106">
        <v>100</v>
      </c>
      <c r="D3" s="106">
        <v>108.55317240863911</v>
      </c>
      <c r="E3" s="106">
        <v>132.29205590015692</v>
      </c>
      <c r="F3" s="106"/>
      <c r="G3" s="106">
        <v>201.21067184814288</v>
      </c>
      <c r="H3" s="106">
        <v>262.0880352738958</v>
      </c>
      <c r="I3" s="106">
        <v>305.71332486361257</v>
      </c>
      <c r="J3" s="106">
        <v>358.96420297436663</v>
      </c>
      <c r="K3" s="106">
        <v>416.92324938345411</v>
      </c>
      <c r="L3" s="106"/>
      <c r="M3" s="106">
        <v>476.11912413123088</v>
      </c>
      <c r="N3" s="106">
        <v>591.31230849712279</v>
      </c>
      <c r="O3" s="106">
        <v>647.21246543606594</v>
      </c>
      <c r="P3" s="106">
        <v>599.67117554741799</v>
      </c>
      <c r="Q3" s="106">
        <v>511.65832150063517</v>
      </c>
      <c r="R3" s="106">
        <v>469.40064270233916</v>
      </c>
      <c r="S3" s="106">
        <v>464.13571481952022</v>
      </c>
      <c r="T3" s="106">
        <v>504.42044690232422</v>
      </c>
      <c r="U3" s="106">
        <v>510.31313055825427</v>
      </c>
    </row>
    <row r="4" spans="1:22">
      <c r="B4" s="31" t="s">
        <v>113</v>
      </c>
      <c r="C4" s="106">
        <v>100</v>
      </c>
      <c r="D4" s="106">
        <v>111.96626999218635</v>
      </c>
      <c r="E4" s="106">
        <v>116.71910329901327</v>
      </c>
      <c r="F4" s="106"/>
      <c r="G4" s="106">
        <v>130.53333241137054</v>
      </c>
      <c r="H4" s="106">
        <v>144.78042304261544</v>
      </c>
      <c r="I4" s="106">
        <v>151.012315117654</v>
      </c>
      <c r="J4" s="106">
        <v>160.26040838340742</v>
      </c>
      <c r="K4" s="106">
        <v>163.19536160532155</v>
      </c>
      <c r="L4" s="106"/>
      <c r="M4" s="106">
        <v>182.95694203389596</v>
      </c>
      <c r="N4" s="106">
        <v>201.34041861719413</v>
      </c>
      <c r="O4" s="106">
        <v>235.47839495501975</v>
      </c>
      <c r="P4" s="106">
        <v>251.94338226650714</v>
      </c>
      <c r="Q4" s="106">
        <v>258.84254489382442</v>
      </c>
      <c r="R4" s="106">
        <v>268.87165586817775</v>
      </c>
      <c r="S4" s="106">
        <v>292.55768605784851</v>
      </c>
      <c r="T4" s="106">
        <v>297.09339713315677</v>
      </c>
      <c r="U4" s="106">
        <v>299.69436934289405</v>
      </c>
    </row>
    <row r="5" spans="1:22">
      <c r="V5" s="37"/>
    </row>
    <row r="7" spans="1:22">
      <c r="B7" s="31"/>
      <c r="C7" s="31">
        <v>1881</v>
      </c>
      <c r="D7" s="31"/>
      <c r="E7" s="31">
        <v>2024</v>
      </c>
      <c r="F7" s="31"/>
      <c r="I7" s="10" t="s">
        <v>227</v>
      </c>
      <c r="L7" s="105"/>
    </row>
    <row r="8" spans="1:22" ht="26.7" customHeight="1">
      <c r="B8" s="98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28"/>
      <c r="J8" s="228"/>
    </row>
    <row r="9" spans="1:22" ht="34.950000000000003" customHeight="1">
      <c r="B9" s="104" t="s">
        <v>115</v>
      </c>
      <c r="C9" s="142"/>
      <c r="D9" s="142"/>
      <c r="E9" s="142"/>
      <c r="F9" s="142"/>
      <c r="H9" s="127"/>
      <c r="I9" s="127"/>
      <c r="J9" s="127"/>
      <c r="K9" s="127"/>
    </row>
    <row r="10" spans="1:22">
      <c r="B10" s="104" t="s">
        <v>116</v>
      </c>
      <c r="C10" s="142"/>
      <c r="D10" s="142"/>
      <c r="E10" s="142"/>
      <c r="F10" s="142"/>
      <c r="H10" s="126"/>
      <c r="I10" s="125"/>
      <c r="J10" s="125"/>
    </row>
    <row r="11" spans="1:22">
      <c r="B11" s="104" t="s">
        <v>117</v>
      </c>
      <c r="C11" s="106">
        <v>4.8720012180003049</v>
      </c>
      <c r="D11" s="106">
        <v>4.5721119836511868</v>
      </c>
      <c r="E11" s="106">
        <v>21.238004302561766</v>
      </c>
      <c r="F11" s="106">
        <v>24.25484124768407</v>
      </c>
      <c r="H11" s="126"/>
      <c r="I11" s="125"/>
      <c r="J11" s="125"/>
    </row>
    <row r="12" spans="1:22">
      <c r="B12" s="123"/>
      <c r="C12" s="124"/>
      <c r="D12" s="124"/>
      <c r="E12" s="125"/>
      <c r="F12" s="125"/>
      <c r="G12" s="125"/>
      <c r="H12" s="126"/>
      <c r="I12" s="125"/>
      <c r="J12" s="125"/>
    </row>
    <row r="13" spans="1:22">
      <c r="C13" s="124"/>
      <c r="D13" s="124"/>
      <c r="E13" s="125"/>
      <c r="F13" s="125"/>
      <c r="G13" s="125"/>
      <c r="H13" s="125"/>
      <c r="I13" s="125"/>
      <c r="J13" s="125"/>
    </row>
    <row r="14" spans="1:22">
      <c r="B14" s="134"/>
      <c r="C14" s="141"/>
      <c r="D14" s="141"/>
    </row>
    <row r="17" spans="3:21">
      <c r="C17" s="140"/>
      <c r="D17" s="140"/>
      <c r="E17" s="140"/>
      <c r="G17" s="140"/>
      <c r="H17" s="140"/>
      <c r="I17" s="140"/>
      <c r="J17" s="140"/>
      <c r="K17" s="140"/>
      <c r="M17" s="140"/>
      <c r="N17" s="140"/>
      <c r="O17" s="140"/>
      <c r="P17" s="140"/>
      <c r="Q17" s="140"/>
      <c r="R17" s="140"/>
      <c r="S17" s="140"/>
      <c r="T17" s="140"/>
      <c r="U17" s="140"/>
    </row>
    <row r="18" spans="3:21">
      <c r="C18" s="140"/>
      <c r="D18" s="140"/>
      <c r="E18" s="140"/>
      <c r="G18" s="140"/>
      <c r="H18" s="140"/>
      <c r="I18" s="18" t="s">
        <v>11</v>
      </c>
      <c r="J18" s="140"/>
      <c r="K18" s="140"/>
      <c r="M18" s="140"/>
      <c r="N18" s="140"/>
      <c r="O18" s="140"/>
      <c r="P18" s="140"/>
      <c r="Q18" s="140"/>
      <c r="R18" s="140"/>
      <c r="S18" s="140"/>
      <c r="T18" s="140"/>
      <c r="U18" s="140"/>
    </row>
    <row r="19" spans="3:21">
      <c r="I19" s="184" t="s">
        <v>241</v>
      </c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K7" sqref="K7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5" width="8.6640625" style="21"/>
  </cols>
  <sheetData>
    <row r="2" spans="2:7">
      <c r="B2" s="107"/>
      <c r="G2" s="55" t="s">
        <v>228</v>
      </c>
    </row>
    <row r="4" spans="2:7">
      <c r="B4" s="31"/>
      <c r="C4" s="31"/>
      <c r="D4" s="109" t="s">
        <v>118</v>
      </c>
      <c r="E4" s="109" t="s">
        <v>119</v>
      </c>
    </row>
    <row r="5" spans="2:7">
      <c r="B5" s="31">
        <v>1951</v>
      </c>
      <c r="C5" s="31" t="s">
        <v>112</v>
      </c>
      <c r="D5" s="110">
        <v>7.9688120020436291</v>
      </c>
      <c r="E5" s="110">
        <v>2.8188829334302015</v>
      </c>
    </row>
    <row r="6" spans="2:7">
      <c r="B6" s="31"/>
      <c r="C6" s="31" t="s">
        <v>113</v>
      </c>
      <c r="D6" s="110">
        <v>2.6879812352994139</v>
      </c>
      <c r="E6" s="110">
        <v>0.61756365732846052</v>
      </c>
    </row>
    <row r="7" spans="2:7">
      <c r="B7" s="31">
        <v>1991</v>
      </c>
      <c r="C7" s="31" t="s">
        <v>112</v>
      </c>
      <c r="D7" s="110">
        <v>27.777524573477358</v>
      </c>
      <c r="E7" s="110">
        <v>9.3025993953481301</v>
      </c>
    </row>
    <row r="8" spans="2:7">
      <c r="B8" s="31"/>
      <c r="C8" s="31" t="s">
        <v>113</v>
      </c>
      <c r="D8" s="110">
        <v>18.695351022558444</v>
      </c>
      <c r="E8" s="110">
        <v>3.026330781214571</v>
      </c>
    </row>
    <row r="9" spans="2:7">
      <c r="B9" s="31">
        <v>2024</v>
      </c>
      <c r="C9" s="31" t="s">
        <v>112</v>
      </c>
      <c r="D9" s="110">
        <v>35.5</v>
      </c>
      <c r="E9" s="110">
        <v>32.299999999999997</v>
      </c>
    </row>
    <row r="10" spans="2:7">
      <c r="B10" s="31"/>
      <c r="C10" s="31" t="s">
        <v>113</v>
      </c>
      <c r="D10" s="110">
        <v>38.6</v>
      </c>
      <c r="E10" s="110">
        <v>15.6</v>
      </c>
    </row>
    <row r="12" spans="2:7">
      <c r="D12" s="108"/>
    </row>
    <row r="13" spans="2:7">
      <c r="D13" s="108"/>
    </row>
    <row r="14" spans="2:7">
      <c r="D14" s="108"/>
    </row>
    <row r="15" spans="2:7">
      <c r="D15" s="108"/>
    </row>
    <row r="16" spans="2:7">
      <c r="D16" s="108"/>
      <c r="G16" s="37" t="s">
        <v>11</v>
      </c>
    </row>
    <row r="17" spans="4:7">
      <c r="D17" s="108"/>
      <c r="G17" s="18" t="s">
        <v>194</v>
      </c>
    </row>
    <row r="18" spans="4:7">
      <c r="D18" s="10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J22" sqref="J22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7" width="8.6640625" style="21"/>
  </cols>
  <sheetData>
    <row r="2" spans="2:9">
      <c r="B2" s="105" t="s">
        <v>120</v>
      </c>
      <c r="I2" t="s">
        <v>229</v>
      </c>
    </row>
    <row r="4" spans="2:9">
      <c r="B4" s="31"/>
      <c r="C4" s="31"/>
      <c r="D4" s="47" t="s">
        <v>78</v>
      </c>
      <c r="E4" s="47" t="s">
        <v>79</v>
      </c>
      <c r="F4" s="47" t="s">
        <v>80</v>
      </c>
    </row>
    <row r="5" spans="2:9">
      <c r="B5" s="31">
        <v>1951</v>
      </c>
      <c r="C5" s="31" t="s">
        <v>112</v>
      </c>
      <c r="D5" s="34">
        <v>84.169709738802396</v>
      </c>
      <c r="E5" s="34">
        <v>36.676292368869532</v>
      </c>
      <c r="F5" s="34">
        <v>58.833859453159143</v>
      </c>
      <c r="G5" s="57"/>
    </row>
    <row r="6" spans="2:9">
      <c r="B6" s="31"/>
      <c r="C6" s="31" t="s">
        <v>113</v>
      </c>
      <c r="D6" s="34">
        <v>84.661830864883996</v>
      </c>
      <c r="E6" s="34">
        <v>31.243378417173929</v>
      </c>
      <c r="F6" s="34">
        <v>57.421259681602933</v>
      </c>
    </row>
    <row r="7" spans="2:9">
      <c r="B7" s="31" t="s">
        <v>77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4">
        <v>75.769583642797855</v>
      </c>
      <c r="E8" s="34">
        <v>66.964902374112214</v>
      </c>
      <c r="F8" s="34">
        <v>71.432022990569479</v>
      </c>
      <c r="G8" s="57"/>
    </row>
    <row r="9" spans="2:9">
      <c r="B9" s="31"/>
      <c r="C9" s="31" t="s">
        <v>113</v>
      </c>
      <c r="D9" s="34">
        <v>76.041393059791204</v>
      </c>
      <c r="E9" s="34">
        <v>62.893152578364706</v>
      </c>
      <c r="F9" s="34">
        <v>69.583109835465677</v>
      </c>
    </row>
    <row r="11" spans="2:9">
      <c r="B11" s="8"/>
      <c r="C11" s="147"/>
      <c r="D11" s="147"/>
      <c r="E11" s="147"/>
      <c r="F11" s="147"/>
      <c r="G11" s="147"/>
      <c r="H11" s="147"/>
    </row>
    <row r="12" spans="2:9">
      <c r="B12" s="8"/>
      <c r="C12" s="147"/>
      <c r="D12" s="147"/>
      <c r="E12" s="147"/>
      <c r="F12" s="147"/>
      <c r="G12" s="147"/>
      <c r="H12" s="147"/>
    </row>
    <row r="15" spans="2:9">
      <c r="B15" s="105" t="s">
        <v>121</v>
      </c>
      <c r="I15" s="37" t="s">
        <v>122</v>
      </c>
    </row>
    <row r="16" spans="2:9">
      <c r="I16" s="18" t="s">
        <v>195</v>
      </c>
    </row>
    <row r="18" spans="2:14">
      <c r="B18" s="31"/>
      <c r="C18" s="31">
        <v>1951</v>
      </c>
      <c r="D18" s="31"/>
      <c r="E18" s="31" t="s">
        <v>77</v>
      </c>
      <c r="F18" s="65">
        <v>2024</v>
      </c>
      <c r="G18" s="31"/>
    </row>
    <row r="19" spans="2:14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  <c r="M19" s="5"/>
      <c r="N19" s="5"/>
    </row>
    <row r="20" spans="2:14">
      <c r="B20" s="104" t="s">
        <v>123</v>
      </c>
      <c r="C20" s="110">
        <v>0.6</v>
      </c>
      <c r="D20" s="110">
        <v>25.2</v>
      </c>
      <c r="E20" s="110"/>
      <c r="F20" s="110">
        <v>0.26266080523318075</v>
      </c>
      <c r="G20" s="110">
        <v>1.8388925853699982</v>
      </c>
      <c r="M20" s="5"/>
      <c r="N20" s="5"/>
    </row>
    <row r="21" spans="2:14">
      <c r="B21" s="104" t="s">
        <v>124</v>
      </c>
      <c r="C21" s="110">
        <v>51.3</v>
      </c>
      <c r="D21" s="110">
        <v>53.5</v>
      </c>
      <c r="E21" s="110"/>
      <c r="F21" s="110">
        <v>11.723387518921999</v>
      </c>
      <c r="G21" s="110">
        <v>28.961210277221653</v>
      </c>
      <c r="M21" s="5"/>
      <c r="N21" s="5"/>
    </row>
    <row r="22" spans="2:14">
      <c r="B22" s="104" t="s">
        <v>99</v>
      </c>
      <c r="C22" s="110">
        <v>48.1</v>
      </c>
      <c r="D22" s="110">
        <v>21.3</v>
      </c>
      <c r="E22" s="110"/>
      <c r="F22" s="110">
        <v>88.013951675844822</v>
      </c>
      <c r="G22" s="110">
        <v>69.199897137408357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49"/>
      <c r="C2" s="154" t="s">
        <v>115</v>
      </c>
      <c r="D2" s="154" t="s">
        <v>116</v>
      </c>
      <c r="E2" s="154" t="s">
        <v>117</v>
      </c>
      <c r="G2" s="55" t="s">
        <v>240</v>
      </c>
    </row>
    <row r="3" spans="2:12">
      <c r="B3" s="153">
        <v>1881</v>
      </c>
      <c r="C3" s="150">
        <v>1206362</v>
      </c>
      <c r="D3" s="33">
        <v>2305006</v>
      </c>
      <c r="E3" s="149">
        <v>169247</v>
      </c>
    </row>
    <row r="4" spans="2:12">
      <c r="B4" s="153">
        <v>1901</v>
      </c>
      <c r="C4" s="150">
        <v>1464554</v>
      </c>
      <c r="D4" s="33">
        <v>2588059</v>
      </c>
      <c r="E4" s="149">
        <v>226860</v>
      </c>
      <c r="L4" s="131"/>
    </row>
    <row r="5" spans="2:12">
      <c r="B5" s="153">
        <v>1911</v>
      </c>
      <c r="C5" s="150">
        <v>1639944</v>
      </c>
      <c r="D5" s="33">
        <v>2877990</v>
      </c>
      <c r="E5" s="149">
        <v>267227</v>
      </c>
      <c r="L5" s="143"/>
    </row>
    <row r="6" spans="2:12">
      <c r="B6" s="153">
        <v>1921</v>
      </c>
      <c r="C6" s="35">
        <v>1527116</v>
      </c>
      <c r="D6" s="35">
        <v>3268770</v>
      </c>
      <c r="E6" s="149">
        <v>295840</v>
      </c>
      <c r="L6" s="144"/>
    </row>
    <row r="7" spans="2:12">
      <c r="B7" s="153">
        <v>1931</v>
      </c>
      <c r="C7" s="150">
        <v>1465731</v>
      </c>
      <c r="D7" s="33">
        <v>3742919</v>
      </c>
      <c r="E7" s="149">
        <v>335771</v>
      </c>
      <c r="L7" s="143"/>
    </row>
    <row r="8" spans="2:12">
      <c r="B8" s="153">
        <v>1936</v>
      </c>
      <c r="C8" s="150">
        <v>1590260</v>
      </c>
      <c r="D8" s="33">
        <v>3876422</v>
      </c>
      <c r="E8" s="149">
        <v>369436</v>
      </c>
      <c r="L8" s="143"/>
    </row>
    <row r="9" spans="2:12">
      <c r="B9" s="153">
        <v>1951</v>
      </c>
      <c r="C9" s="150">
        <v>1410998</v>
      </c>
      <c r="D9" s="33">
        <v>4626346</v>
      </c>
      <c r="E9" s="149">
        <v>528810</v>
      </c>
      <c r="L9" s="143"/>
    </row>
    <row r="10" spans="2:12">
      <c r="B10" s="151">
        <v>1961</v>
      </c>
      <c r="C10" s="150">
        <v>1464676</v>
      </c>
      <c r="D10" s="33">
        <v>5254038</v>
      </c>
      <c r="E10" s="149">
        <v>687438</v>
      </c>
      <c r="L10" s="143"/>
    </row>
    <row r="11" spans="2:12">
      <c r="B11" s="151">
        <v>1971</v>
      </c>
      <c r="C11" s="150">
        <v>1963703</v>
      </c>
      <c r="D11" s="33">
        <v>5673759</v>
      </c>
      <c r="E11" s="149">
        <v>905925</v>
      </c>
      <c r="L11" s="144"/>
    </row>
    <row r="12" spans="2:12">
      <c r="B12" s="153">
        <v>1981</v>
      </c>
      <c r="C12" s="152">
        <v>1778613</v>
      </c>
      <c r="D12" s="35">
        <v>5998532</v>
      </c>
      <c r="E12" s="149">
        <v>1114507</v>
      </c>
    </row>
    <row r="13" spans="2:12">
      <c r="B13" s="151">
        <v>1991</v>
      </c>
      <c r="C13" s="150">
        <v>1231269</v>
      </c>
      <c r="D13" s="33">
        <v>6339390</v>
      </c>
      <c r="E13" s="149">
        <v>1285415</v>
      </c>
    </row>
    <row r="14" spans="2:12">
      <c r="B14" s="151">
        <v>2001</v>
      </c>
      <c r="C14" s="150">
        <v>1189599</v>
      </c>
      <c r="D14" s="33">
        <v>6200512</v>
      </c>
      <c r="E14" s="149">
        <v>1642443</v>
      </c>
    </row>
    <row r="15" spans="2:12">
      <c r="B15" s="151">
        <v>2011</v>
      </c>
      <c r="C15" s="150">
        <v>1383311</v>
      </c>
      <c r="D15" s="33">
        <v>6302826</v>
      </c>
      <c r="E15" s="149">
        <v>2018014</v>
      </c>
      <c r="G15" s="18" t="s">
        <v>11</v>
      </c>
    </row>
    <row r="16" spans="2:12">
      <c r="B16" s="151">
        <v>2021</v>
      </c>
      <c r="C16" s="150">
        <v>1300977</v>
      </c>
      <c r="D16" s="33">
        <v>6337853</v>
      </c>
      <c r="E16" s="149">
        <v>2304174</v>
      </c>
      <c r="G16" s="17"/>
    </row>
    <row r="17" spans="2:19">
      <c r="B17" s="151">
        <v>2024</v>
      </c>
      <c r="C17" s="150">
        <v>1224531</v>
      </c>
      <c r="D17" s="33">
        <v>6416877</v>
      </c>
      <c r="E17" s="149">
        <v>2392510</v>
      </c>
    </row>
    <row r="21" spans="2:19">
      <c r="C21"/>
      <c r="D21"/>
      <c r="E21"/>
    </row>
    <row r="22" spans="2:19">
      <c r="C22"/>
      <c r="D22" s="148"/>
      <c r="E22" s="148"/>
      <c r="F22" s="148"/>
      <c r="G22" s="148"/>
      <c r="H22" s="148"/>
      <c r="I22" s="148"/>
      <c r="J22" s="200"/>
      <c r="R22" s="130"/>
      <c r="S22" s="13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A7" workbookViewId="0">
      <selection activeCell="O19" sqref="O19"/>
    </sheetView>
  </sheetViews>
  <sheetFormatPr defaultRowHeight="14.4"/>
  <sheetData>
    <row r="2" spans="1:26">
      <c r="A2" s="21" t="s">
        <v>14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239</v>
      </c>
    </row>
    <row r="3" spans="1:26">
      <c r="A3" s="31"/>
      <c r="B3" s="31" t="s">
        <v>125</v>
      </c>
      <c r="C3" s="31" t="s">
        <v>126</v>
      </c>
      <c r="D3" s="31" t="s">
        <v>127</v>
      </c>
      <c r="E3" s="21"/>
      <c r="F3" s="31" t="s">
        <v>125</v>
      </c>
      <c r="G3" s="31" t="s">
        <v>126</v>
      </c>
      <c r="H3" s="31" t="s">
        <v>127</v>
      </c>
      <c r="I3" s="21"/>
      <c r="J3" s="31" t="s">
        <v>125</v>
      </c>
      <c r="K3" s="31" t="s">
        <v>126</v>
      </c>
      <c r="L3" s="31" t="s">
        <v>127</v>
      </c>
    </row>
    <row r="4" spans="1:26">
      <c r="A4" s="31" t="s">
        <v>128</v>
      </c>
      <c r="B4" s="166">
        <v>238309</v>
      </c>
      <c r="C4" s="166">
        <v>230852</v>
      </c>
      <c r="D4" s="166">
        <v>469561</v>
      </c>
      <c r="E4" s="21"/>
      <c r="F4" s="31">
        <v>255601</v>
      </c>
      <c r="G4" s="31">
        <v>246469</v>
      </c>
      <c r="H4" s="31">
        <v>502070</v>
      </c>
      <c r="I4" s="21"/>
      <c r="J4" s="167">
        <v>176265</v>
      </c>
      <c r="K4" s="167">
        <v>166647</v>
      </c>
      <c r="L4" s="167">
        <v>342912</v>
      </c>
    </row>
    <row r="5" spans="1:26">
      <c r="A5" s="31" t="s">
        <v>129</v>
      </c>
      <c r="B5" s="166">
        <v>195952</v>
      </c>
      <c r="C5" s="166">
        <v>192688</v>
      </c>
      <c r="D5" s="166">
        <v>388640</v>
      </c>
      <c r="E5" s="21"/>
      <c r="F5" s="31">
        <v>238602</v>
      </c>
      <c r="G5" s="31">
        <v>230213</v>
      </c>
      <c r="H5" s="31">
        <v>468815</v>
      </c>
      <c r="I5" s="21"/>
      <c r="J5" s="167">
        <v>211257</v>
      </c>
      <c r="K5" s="167">
        <v>199453</v>
      </c>
      <c r="L5" s="167">
        <v>410710</v>
      </c>
      <c r="P5" s="165" t="s">
        <v>130</v>
      </c>
      <c r="U5" s="165" t="s">
        <v>131</v>
      </c>
      <c r="Z5" s="165" t="s">
        <v>132</v>
      </c>
    </row>
    <row r="6" spans="1:26">
      <c r="A6" s="31" t="s">
        <v>133</v>
      </c>
      <c r="B6" s="166">
        <v>175963</v>
      </c>
      <c r="C6" s="166">
        <v>172198</v>
      </c>
      <c r="D6" s="166">
        <v>348161</v>
      </c>
      <c r="E6" s="21"/>
      <c r="F6" s="31">
        <v>273709</v>
      </c>
      <c r="G6" s="31">
        <v>268285</v>
      </c>
      <c r="H6" s="31">
        <v>541994</v>
      </c>
      <c r="I6" s="21"/>
      <c r="J6" s="167">
        <v>242992</v>
      </c>
      <c r="K6" s="167">
        <v>227917</v>
      </c>
      <c r="L6" s="167">
        <v>470909</v>
      </c>
    </row>
    <row r="7" spans="1:26">
      <c r="A7" s="31" t="s">
        <v>134</v>
      </c>
      <c r="B7" s="166">
        <v>168664</v>
      </c>
      <c r="C7" s="166">
        <v>170288</v>
      </c>
      <c r="D7" s="166">
        <v>338952</v>
      </c>
      <c r="E7" s="21"/>
      <c r="F7" s="31">
        <v>258346</v>
      </c>
      <c r="G7" s="31">
        <v>261928</v>
      </c>
      <c r="H7" s="31">
        <v>520274</v>
      </c>
      <c r="I7" s="21"/>
      <c r="J7" s="167">
        <v>262571</v>
      </c>
      <c r="K7" s="167">
        <v>242607</v>
      </c>
      <c r="L7" s="167">
        <v>505178</v>
      </c>
    </row>
    <row r="8" spans="1:26">
      <c r="A8" s="31" t="s">
        <v>135</v>
      </c>
      <c r="B8" s="166">
        <v>153152</v>
      </c>
      <c r="C8" s="166">
        <v>153691</v>
      </c>
      <c r="D8" s="166">
        <v>306843</v>
      </c>
      <c r="E8" s="21"/>
      <c r="F8" s="31">
        <v>271373</v>
      </c>
      <c r="G8" s="31">
        <v>276579</v>
      </c>
      <c r="H8" s="31">
        <v>547952</v>
      </c>
      <c r="I8" s="21"/>
      <c r="J8" s="167">
        <v>267674</v>
      </c>
      <c r="K8" s="167">
        <v>238838</v>
      </c>
      <c r="L8" s="167">
        <v>506512</v>
      </c>
    </row>
    <row r="9" spans="1:26">
      <c r="A9" s="31" t="s">
        <v>136</v>
      </c>
      <c r="B9" s="166">
        <v>138044</v>
      </c>
      <c r="C9" s="166">
        <v>143055</v>
      </c>
      <c r="D9" s="166">
        <v>281099</v>
      </c>
      <c r="E9" s="21"/>
      <c r="F9" s="31">
        <v>267304</v>
      </c>
      <c r="G9" s="31">
        <v>281198</v>
      </c>
      <c r="H9" s="31">
        <v>548502</v>
      </c>
      <c r="I9" s="21"/>
      <c r="J9" s="167">
        <v>278499</v>
      </c>
      <c r="K9" s="167">
        <v>250491</v>
      </c>
      <c r="L9" s="167">
        <v>528990</v>
      </c>
    </row>
    <row r="10" spans="1:26">
      <c r="A10" s="31" t="s">
        <v>137</v>
      </c>
      <c r="B10" s="166">
        <v>126870</v>
      </c>
      <c r="C10" s="166">
        <v>131730</v>
      </c>
      <c r="D10" s="166">
        <v>258590</v>
      </c>
      <c r="E10" s="21"/>
      <c r="F10" s="31">
        <v>190096</v>
      </c>
      <c r="G10" s="31">
        <v>207042</v>
      </c>
      <c r="H10" s="31">
        <v>397138</v>
      </c>
      <c r="I10" s="21"/>
      <c r="J10" s="167">
        <v>286699</v>
      </c>
      <c r="K10" s="167">
        <v>272506</v>
      </c>
      <c r="L10" s="167">
        <v>559205</v>
      </c>
    </row>
    <row r="11" spans="1:26">
      <c r="A11" s="31" t="s">
        <v>138</v>
      </c>
      <c r="B11" s="166">
        <v>124482</v>
      </c>
      <c r="C11" s="166">
        <v>124655</v>
      </c>
      <c r="D11" s="166">
        <v>249137</v>
      </c>
      <c r="E11" s="21"/>
      <c r="F11" s="31">
        <v>247581</v>
      </c>
      <c r="G11" s="31">
        <v>265418</v>
      </c>
      <c r="H11" s="31">
        <v>512999</v>
      </c>
      <c r="I11" s="21"/>
      <c r="J11" s="167">
        <v>295859</v>
      </c>
      <c r="K11" s="167">
        <v>286344</v>
      </c>
      <c r="L11" s="167">
        <v>582203</v>
      </c>
    </row>
    <row r="12" spans="1:26">
      <c r="A12" s="31" t="s">
        <v>139</v>
      </c>
      <c r="B12" s="166">
        <v>117280</v>
      </c>
      <c r="C12" s="166">
        <v>113481</v>
      </c>
      <c r="D12" s="166">
        <v>230761</v>
      </c>
      <c r="E12" s="21"/>
      <c r="F12" s="31">
        <v>256812</v>
      </c>
      <c r="G12" s="31">
        <v>268883</v>
      </c>
      <c r="H12" s="31">
        <v>525695</v>
      </c>
      <c r="I12" s="21"/>
      <c r="J12" s="167">
        <v>316524</v>
      </c>
      <c r="K12" s="167">
        <v>308973</v>
      </c>
      <c r="L12" s="167">
        <v>625497</v>
      </c>
    </row>
    <row r="13" spans="1:26">
      <c r="A13" s="31" t="s">
        <v>140</v>
      </c>
      <c r="B13" s="166">
        <v>100174</v>
      </c>
      <c r="C13" s="166">
        <v>94619</v>
      </c>
      <c r="D13" s="166">
        <v>194793</v>
      </c>
      <c r="E13" s="21"/>
      <c r="F13" s="31">
        <v>226149</v>
      </c>
      <c r="G13" s="31">
        <v>235656</v>
      </c>
      <c r="H13" s="31">
        <v>461805</v>
      </c>
      <c r="I13" s="21"/>
      <c r="J13" s="167">
        <v>366286</v>
      </c>
      <c r="K13" s="167">
        <v>359607</v>
      </c>
      <c r="L13" s="167">
        <v>725893</v>
      </c>
    </row>
    <row r="14" spans="1:26">
      <c r="A14" s="31" t="s">
        <v>141</v>
      </c>
      <c r="B14" s="166">
        <v>92536</v>
      </c>
      <c r="C14" s="166">
        <v>85678</v>
      </c>
      <c r="D14" s="166">
        <v>178214</v>
      </c>
      <c r="E14" s="21"/>
      <c r="F14" s="31">
        <v>187176</v>
      </c>
      <c r="G14" s="31">
        <v>208631</v>
      </c>
      <c r="H14" s="31">
        <v>395807</v>
      </c>
      <c r="I14" s="21"/>
      <c r="J14" s="167">
        <v>413664</v>
      </c>
      <c r="K14" s="167">
        <v>406757</v>
      </c>
      <c r="L14" s="167">
        <v>820421</v>
      </c>
    </row>
    <row r="15" spans="1:26">
      <c r="A15" s="31" t="s">
        <v>142</v>
      </c>
      <c r="B15" s="166">
        <v>75667</v>
      </c>
      <c r="C15" s="166">
        <v>68920</v>
      </c>
      <c r="D15" s="166">
        <v>144587</v>
      </c>
      <c r="E15" s="21"/>
      <c r="F15" s="31">
        <v>150392</v>
      </c>
      <c r="G15" s="31">
        <v>179548</v>
      </c>
      <c r="H15" s="31">
        <v>329940</v>
      </c>
      <c r="I15" s="21"/>
      <c r="J15" s="167">
        <v>415384</v>
      </c>
      <c r="K15" s="167">
        <v>414493</v>
      </c>
      <c r="L15" s="167">
        <v>829877</v>
      </c>
    </row>
    <row r="16" spans="1:26">
      <c r="A16" s="31" t="s">
        <v>143</v>
      </c>
      <c r="B16" s="166">
        <v>63017</v>
      </c>
      <c r="C16" s="166">
        <v>58731</v>
      </c>
      <c r="D16" s="166">
        <v>121748</v>
      </c>
      <c r="E16" s="21"/>
      <c r="F16" s="31">
        <v>129688</v>
      </c>
      <c r="G16" s="31">
        <v>154665</v>
      </c>
      <c r="H16" s="31">
        <v>284353</v>
      </c>
      <c r="I16" s="21"/>
      <c r="J16" s="167">
        <v>360501</v>
      </c>
      <c r="K16" s="167">
        <v>372600</v>
      </c>
      <c r="L16" s="167">
        <v>733101</v>
      </c>
    </row>
    <row r="17" spans="1:15">
      <c r="A17" s="31" t="s">
        <v>144</v>
      </c>
      <c r="B17" s="166">
        <v>41946</v>
      </c>
      <c r="C17" s="166">
        <v>36124</v>
      </c>
      <c r="D17" s="166">
        <v>78070</v>
      </c>
      <c r="E17" s="21"/>
      <c r="F17" s="31">
        <v>100861</v>
      </c>
      <c r="G17" s="31">
        <v>122754</v>
      </c>
      <c r="H17" s="31">
        <v>223615</v>
      </c>
      <c r="I17" s="21"/>
      <c r="J17" s="167">
        <v>287030</v>
      </c>
      <c r="K17" s="167">
        <v>311757</v>
      </c>
      <c r="L17" s="167">
        <v>598787</v>
      </c>
    </row>
    <row r="18" spans="1:15">
      <c r="A18" s="31" t="s">
        <v>145</v>
      </c>
      <c r="B18" s="166">
        <v>29065</v>
      </c>
      <c r="C18" s="166">
        <v>24602</v>
      </c>
      <c r="D18" s="166">
        <v>53667</v>
      </c>
      <c r="E18" s="21"/>
      <c r="F18" s="31">
        <v>72720</v>
      </c>
      <c r="G18" s="31">
        <v>86531</v>
      </c>
      <c r="H18" s="31">
        <v>159251</v>
      </c>
      <c r="I18" s="21"/>
      <c r="J18" s="167">
        <v>245479</v>
      </c>
      <c r="K18" s="167">
        <v>279202</v>
      </c>
      <c r="L18" s="167">
        <v>524681</v>
      </c>
    </row>
    <row r="19" spans="1:15">
      <c r="A19" s="31" t="s">
        <v>146</v>
      </c>
      <c r="B19" s="166">
        <v>14838</v>
      </c>
      <c r="C19" s="166">
        <v>11879</v>
      </c>
      <c r="D19" s="166">
        <v>26717</v>
      </c>
      <c r="E19" s="21"/>
      <c r="F19" s="31">
        <v>40085</v>
      </c>
      <c r="G19" s="31">
        <v>51047</v>
      </c>
      <c r="H19" s="31">
        <v>91132</v>
      </c>
      <c r="I19" s="21"/>
      <c r="J19" s="167">
        <v>222234</v>
      </c>
      <c r="K19" s="167">
        <v>268565</v>
      </c>
      <c r="L19" s="167">
        <v>490799</v>
      </c>
      <c r="O19" s="18" t="s">
        <v>11</v>
      </c>
    </row>
    <row r="20" spans="1:15">
      <c r="A20" s="31" t="s">
        <v>147</v>
      </c>
      <c r="B20" s="166">
        <v>4619</v>
      </c>
      <c r="C20" s="166">
        <v>3914</v>
      </c>
      <c r="D20" s="166">
        <v>8533</v>
      </c>
      <c r="E20" s="21"/>
      <c r="F20" s="31">
        <v>16542</v>
      </c>
      <c r="G20" s="31">
        <v>23150</v>
      </c>
      <c r="H20" s="31">
        <v>39692</v>
      </c>
      <c r="I20" s="21"/>
      <c r="J20" s="167">
        <v>155513</v>
      </c>
      <c r="K20" s="167">
        <v>215021</v>
      </c>
      <c r="L20" s="167">
        <v>370534</v>
      </c>
    </row>
    <row r="21" spans="1:15">
      <c r="A21" s="31" t="s">
        <v>148</v>
      </c>
      <c r="B21" s="166">
        <v>1013</v>
      </c>
      <c r="C21" s="166">
        <v>786</v>
      </c>
      <c r="D21" s="166">
        <v>1799</v>
      </c>
      <c r="E21" s="21"/>
      <c r="F21" s="31">
        <v>4867</v>
      </c>
      <c r="G21" s="31">
        <v>7759</v>
      </c>
      <c r="H21" s="31">
        <v>12626</v>
      </c>
      <c r="I21" s="21"/>
      <c r="J21" s="167">
        <v>100061</v>
      </c>
      <c r="K21" s="167">
        <v>163957</v>
      </c>
      <c r="L21" s="167">
        <v>264018</v>
      </c>
    </row>
    <row r="22" spans="1:15">
      <c r="A22" s="31" t="s">
        <v>149</v>
      </c>
      <c r="B22" s="166">
        <v>203</v>
      </c>
      <c r="C22" s="166">
        <v>181</v>
      </c>
      <c r="D22" s="166">
        <v>384</v>
      </c>
      <c r="E22" s="21"/>
      <c r="F22" s="31">
        <v>768</v>
      </c>
      <c r="G22" s="31">
        <v>1394</v>
      </c>
      <c r="H22" s="31">
        <v>2162</v>
      </c>
      <c r="I22" s="21"/>
      <c r="J22" s="167">
        <v>33557</v>
      </c>
      <c r="K22" s="167">
        <v>78696</v>
      </c>
      <c r="L22" s="167">
        <v>112253</v>
      </c>
    </row>
    <row r="23" spans="1:15">
      <c r="A23" s="31" t="s">
        <v>150</v>
      </c>
      <c r="B23" s="166">
        <v>32</v>
      </c>
      <c r="C23" s="166">
        <v>45</v>
      </c>
      <c r="D23" s="166">
        <v>77</v>
      </c>
      <c r="E23" s="21"/>
      <c r="F23" s="31">
        <v>125</v>
      </c>
      <c r="G23" s="31">
        <v>207</v>
      </c>
      <c r="H23" s="31">
        <v>332</v>
      </c>
      <c r="I23" s="21"/>
      <c r="J23" s="167">
        <v>6310</v>
      </c>
      <c r="K23" s="167">
        <v>25128</v>
      </c>
      <c r="L23" s="167">
        <v>31438</v>
      </c>
    </row>
    <row r="24" spans="1:15">
      <c r="A24" s="31"/>
      <c r="B24" s="166"/>
      <c r="C24" s="166"/>
      <c r="D24" s="166"/>
      <c r="E24" s="21"/>
      <c r="F24" s="21"/>
      <c r="G24" s="21"/>
      <c r="H24" s="21"/>
      <c r="I24" s="21"/>
      <c r="J24" s="21"/>
      <c r="K24" s="21"/>
      <c r="L24" s="21"/>
    </row>
    <row r="25" spans="1:15">
      <c r="A25" s="31" t="s">
        <v>151</v>
      </c>
      <c r="B25" s="166">
        <v>139</v>
      </c>
      <c r="C25" s="166">
        <v>149</v>
      </c>
      <c r="D25" s="166">
        <v>282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21"/>
      <c r="B30" s="21" t="s">
        <v>125</v>
      </c>
      <c r="C30" s="21" t="s">
        <v>126</v>
      </c>
      <c r="D30" s="21"/>
      <c r="E30" s="21"/>
      <c r="F30" s="21" t="s">
        <v>125</v>
      </c>
      <c r="G30" s="21" t="s">
        <v>126</v>
      </c>
      <c r="H30" s="21"/>
      <c r="I30" s="21"/>
      <c r="J30" s="21" t="s">
        <v>125</v>
      </c>
      <c r="K30" s="21" t="s">
        <v>126</v>
      </c>
      <c r="L30" s="21"/>
    </row>
    <row r="31" spans="1:15">
      <c r="A31" s="21" t="s">
        <v>128</v>
      </c>
      <c r="B31" s="21">
        <f t="shared" ref="B31:B50" si="0">-100*B4/SUM($B$4:$C$23)</f>
        <v>-6.4758883493575849</v>
      </c>
      <c r="C31" s="21">
        <f t="shared" ref="C31:C50" si="1">100*C4/SUM($B$4:$C$23)</f>
        <v>6.2732493410903372</v>
      </c>
      <c r="D31" s="21"/>
      <c r="E31" s="21" t="s">
        <v>128</v>
      </c>
      <c r="F31" s="21">
        <f t="shared" ref="F31:F50" si="2">-100*F4/SUM($F$4:$G$23)</f>
        <v>-3.8927049228513373</v>
      </c>
      <c r="G31" s="21">
        <f t="shared" ref="G31:G50" si="3">100*G4/SUM($F$4:$G$23)</f>
        <v>3.753628075125865</v>
      </c>
      <c r="H31" s="21"/>
      <c r="I31" s="21" t="s">
        <v>128</v>
      </c>
      <c r="J31" s="21">
        <f t="shared" ref="J31:J50" si="4">-100*J4/SUM($J$4:$K$23)</f>
        <v>-1.756691653250505</v>
      </c>
      <c r="K31" s="21">
        <f t="shared" ref="K31:K50" si="5">100*K4/SUM($J$4:$K$23)</f>
        <v>1.6608367738305216</v>
      </c>
      <c r="L31" s="21"/>
    </row>
    <row r="32" spans="1:15">
      <c r="A32" s="21" t="s">
        <v>129</v>
      </c>
      <c r="B32" s="21">
        <f t="shared" si="0"/>
        <v>-5.32486508622552</v>
      </c>
      <c r="C32" s="21">
        <f t="shared" si="1"/>
        <v>5.2361680602118019</v>
      </c>
      <c r="D32" s="21"/>
      <c r="E32" s="21" t="s">
        <v>129</v>
      </c>
      <c r="F32" s="21">
        <f t="shared" si="2"/>
        <v>-3.6338166908665257</v>
      </c>
      <c r="G32" s="21">
        <f t="shared" si="3"/>
        <v>3.5060554473745209</v>
      </c>
      <c r="H32" s="21"/>
      <c r="I32" s="21" t="s">
        <v>129</v>
      </c>
      <c r="J32" s="21">
        <f t="shared" si="4"/>
        <v>-2.1054288065738627</v>
      </c>
      <c r="K32" s="21">
        <f t="shared" si="5"/>
        <v>1.9877878212678237</v>
      </c>
      <c r="L32" s="21"/>
    </row>
    <row r="33" spans="1:12">
      <c r="A33" s="21" t="s">
        <v>133</v>
      </c>
      <c r="B33" s="21">
        <f t="shared" si="0"/>
        <v>-4.781677324893348</v>
      </c>
      <c r="C33" s="21">
        <f t="shared" si="1"/>
        <v>4.6793659575705382</v>
      </c>
      <c r="D33" s="21"/>
      <c r="E33" s="21" t="s">
        <v>133</v>
      </c>
      <c r="F33" s="21">
        <f t="shared" si="2"/>
        <v>-4.1684827983017154</v>
      </c>
      <c r="G33" s="21">
        <f t="shared" si="3"/>
        <v>4.0858773644358628</v>
      </c>
      <c r="H33" s="21"/>
      <c r="I33" s="21" t="s">
        <v>133</v>
      </c>
      <c r="J33" s="21">
        <f t="shared" si="4"/>
        <v>-2.421706057394529</v>
      </c>
      <c r="K33" s="21">
        <f t="shared" si="5"/>
        <v>2.2714656428326401</v>
      </c>
      <c r="L33" s="21"/>
    </row>
    <row r="34" spans="1:12">
      <c r="A34" s="21" t="s">
        <v>134</v>
      </c>
      <c r="B34" s="21">
        <f t="shared" si="0"/>
        <v>-4.5833318613902447</v>
      </c>
      <c r="C34" s="21">
        <f t="shared" si="1"/>
        <v>4.6274629797255011</v>
      </c>
      <c r="D34" s="21"/>
      <c r="E34" s="21" t="s">
        <v>134</v>
      </c>
      <c r="F34" s="21">
        <f t="shared" si="2"/>
        <v>-3.9345102170920754</v>
      </c>
      <c r="G34" s="21">
        <f t="shared" si="3"/>
        <v>3.9890626994127767</v>
      </c>
      <c r="H34" s="21"/>
      <c r="I34" s="21" t="s">
        <v>134</v>
      </c>
      <c r="J34" s="21">
        <f t="shared" si="4"/>
        <v>-2.6168342216868825</v>
      </c>
      <c r="K34" s="21">
        <f t="shared" si="5"/>
        <v>2.4178690716826665</v>
      </c>
      <c r="L34" s="21"/>
    </row>
    <row r="35" spans="1:12">
      <c r="A35" s="21" t="s">
        <v>135</v>
      </c>
      <c r="B35" s="21">
        <f t="shared" si="0"/>
        <v>-4.1618035931534809</v>
      </c>
      <c r="C35" s="21">
        <f t="shared" si="1"/>
        <v>4.1764505591526824</v>
      </c>
      <c r="D35" s="21"/>
      <c r="E35" s="21" t="s">
        <v>135</v>
      </c>
      <c r="F35" s="21">
        <f t="shared" si="2"/>
        <v>-4.1329064167547696</v>
      </c>
      <c r="G35" s="21">
        <f t="shared" si="3"/>
        <v>4.2121917944659844</v>
      </c>
      <c r="H35" s="21"/>
      <c r="I35" s="21" t="s">
        <v>135</v>
      </c>
      <c r="J35" s="21">
        <f t="shared" si="4"/>
        <v>-2.6676917232132054</v>
      </c>
      <c r="K35" s="21">
        <f t="shared" si="5"/>
        <v>2.3803064764930308</v>
      </c>
      <c r="L35" s="21"/>
    </row>
    <row r="36" spans="1:12">
      <c r="A36" s="21" t="s">
        <v>136</v>
      </c>
      <c r="B36" s="21">
        <f t="shared" si="0"/>
        <v>-3.7512537558326313</v>
      </c>
      <c r="C36" s="21">
        <f t="shared" si="1"/>
        <v>3.8874243432574906</v>
      </c>
      <c r="D36" s="21"/>
      <c r="E36" s="21" t="s">
        <v>136</v>
      </c>
      <c r="F36" s="21">
        <f t="shared" si="2"/>
        <v>-4.0709371117399931</v>
      </c>
      <c r="G36" s="21">
        <f t="shared" si="3"/>
        <v>4.2825373879442976</v>
      </c>
      <c r="H36" s="21"/>
      <c r="I36" s="21" t="s">
        <v>136</v>
      </c>
      <c r="J36" s="21">
        <f t="shared" si="4"/>
        <v>-2.775575801994794</v>
      </c>
      <c r="K36" s="21">
        <f t="shared" si="5"/>
        <v>2.4964425661042875</v>
      </c>
      <c r="L36" s="21"/>
    </row>
    <row r="37" spans="1:12">
      <c r="A37" s="21" t="s">
        <v>137</v>
      </c>
      <c r="B37" s="21">
        <f t="shared" si="0"/>
        <v>-3.4476077482721879</v>
      </c>
      <c r="C37" s="21">
        <f t="shared" si="1"/>
        <v>3.5796750112705551</v>
      </c>
      <c r="D37" s="21"/>
      <c r="E37" s="21" t="s">
        <v>137</v>
      </c>
      <c r="F37" s="21">
        <f t="shared" si="2"/>
        <v>-2.8950889668442135</v>
      </c>
      <c r="G37" s="21">
        <f t="shared" si="3"/>
        <v>3.1531700292134484</v>
      </c>
      <c r="H37" s="21"/>
      <c r="I37" s="21" t="s">
        <v>137</v>
      </c>
      <c r="J37" s="21">
        <f t="shared" si="4"/>
        <v>-2.8572986145591384</v>
      </c>
      <c r="K37" s="21">
        <f t="shared" si="5"/>
        <v>2.7158483854462436</v>
      </c>
      <c r="L37" s="21"/>
    </row>
    <row r="38" spans="1:12">
      <c r="A38" s="21" t="s">
        <v>138</v>
      </c>
      <c r="B38" s="21">
        <f t="shared" si="0"/>
        <v>-3.382715438798916</v>
      </c>
      <c r="C38" s="21">
        <f t="shared" si="1"/>
        <v>3.3874165985723148</v>
      </c>
      <c r="D38" s="21"/>
      <c r="E38" s="21" t="s">
        <v>138</v>
      </c>
      <c r="F38" s="21">
        <f t="shared" si="2"/>
        <v>-3.7705634074375958</v>
      </c>
      <c r="G38" s="21">
        <f t="shared" si="3"/>
        <v>4.0422140571177589</v>
      </c>
      <c r="H38" s="21"/>
      <c r="I38" s="21" t="s">
        <v>138</v>
      </c>
      <c r="J38" s="21">
        <f t="shared" si="4"/>
        <v>-2.9485889759115032</v>
      </c>
      <c r="K38" s="21">
        <f t="shared" si="5"/>
        <v>2.8537606147469017</v>
      </c>
      <c r="L38" s="21"/>
    </row>
    <row r="39" spans="1:12">
      <c r="A39" s="21" t="s">
        <v>139</v>
      </c>
      <c r="B39" s="21">
        <f t="shared" si="0"/>
        <v>-3.1870058856889902</v>
      </c>
      <c r="C39" s="21">
        <f t="shared" si="1"/>
        <v>3.0837705910118718</v>
      </c>
      <c r="D39" s="21"/>
      <c r="E39" s="21" t="s">
        <v>139</v>
      </c>
      <c r="F39" s="21">
        <f t="shared" si="2"/>
        <v>-3.9111479870865047</v>
      </c>
      <c r="G39" s="21">
        <f t="shared" si="3"/>
        <v>4.0949846744380345</v>
      </c>
      <c r="H39" s="21"/>
      <c r="I39" s="21" t="s">
        <v>139</v>
      </c>
      <c r="J39" s="21">
        <f t="shared" si="4"/>
        <v>-3.154540429770305</v>
      </c>
      <c r="K39" s="21">
        <f t="shared" si="5"/>
        <v>3.0792856788345291</v>
      </c>
      <c r="L39" s="21"/>
    </row>
    <row r="40" spans="1:12">
      <c r="A40" s="21" t="s">
        <v>140</v>
      </c>
      <c r="B40" s="21">
        <f t="shared" si="0"/>
        <v>-2.7221617291354785</v>
      </c>
      <c r="C40" s="21">
        <f t="shared" si="1"/>
        <v>2.571208304041666</v>
      </c>
      <c r="D40" s="21"/>
      <c r="E40" s="21" t="s">
        <v>140</v>
      </c>
      <c r="F40" s="21">
        <f t="shared" si="2"/>
        <v>-3.4441622904366849</v>
      </c>
      <c r="G40" s="21">
        <f t="shared" si="3"/>
        <v>3.5889502439327496</v>
      </c>
      <c r="H40" s="21"/>
      <c r="I40" s="21" t="s">
        <v>140</v>
      </c>
      <c r="J40" s="21">
        <f t="shared" si="4"/>
        <v>-3.6504783076760243</v>
      </c>
      <c r="K40" s="21">
        <f t="shared" si="5"/>
        <v>3.5839140802227005</v>
      </c>
      <c r="L40" s="21"/>
    </row>
    <row r="41" spans="1:12">
      <c r="A41" s="21" t="s">
        <v>141</v>
      </c>
      <c r="B41" s="21">
        <f t="shared" si="0"/>
        <v>-2.5146041664232301</v>
      </c>
      <c r="C41" s="21">
        <f t="shared" si="1"/>
        <v>2.3282425841922008</v>
      </c>
      <c r="D41" s="21"/>
      <c r="E41" s="21" t="s">
        <v>141</v>
      </c>
      <c r="F41" s="21">
        <f t="shared" si="2"/>
        <v>-2.850618489910532</v>
      </c>
      <c r="G41" s="21">
        <f t="shared" si="3"/>
        <v>3.1773698880653729</v>
      </c>
      <c r="H41" s="21"/>
      <c r="I41" s="21" t="s">
        <v>141</v>
      </c>
      <c r="J41" s="21">
        <f t="shared" si="4"/>
        <v>-4.1226567727581589</v>
      </c>
      <c r="K41" s="21">
        <f t="shared" si="5"/>
        <v>4.0538202524676805</v>
      </c>
      <c r="L41" s="21"/>
    </row>
    <row r="42" spans="1:12">
      <c r="A42" s="21" t="s">
        <v>142</v>
      </c>
      <c r="B42" s="21">
        <f t="shared" si="0"/>
        <v>-2.0562003270159348</v>
      </c>
      <c r="C42" s="21">
        <f t="shared" si="1"/>
        <v>1.8728550958533869</v>
      </c>
      <c r="D42" s="21"/>
      <c r="E42" s="21" t="s">
        <v>142</v>
      </c>
      <c r="F42" s="21">
        <f t="shared" si="2"/>
        <v>-2.2904123174692521</v>
      </c>
      <c r="G42" s="21">
        <f t="shared" si="3"/>
        <v>2.7344469837289833</v>
      </c>
      <c r="H42" s="21"/>
      <c r="I42" s="21" t="s">
        <v>142</v>
      </c>
      <c r="J42" s="21">
        <f t="shared" si="4"/>
        <v>-4.1397986310033632</v>
      </c>
      <c r="K42" s="21">
        <f t="shared" si="5"/>
        <v>4.130918749784481</v>
      </c>
      <c r="L42" s="21"/>
    </row>
    <row r="43" spans="1:12">
      <c r="A43" s="21" t="s">
        <v>143</v>
      </c>
      <c r="B43" s="21">
        <f t="shared" si="0"/>
        <v>-1.7124450025448763</v>
      </c>
      <c r="C43" s="21">
        <f t="shared" si="1"/>
        <v>1.5959758072339707</v>
      </c>
      <c r="D43" s="21"/>
      <c r="E43" s="21" t="s">
        <v>143</v>
      </c>
      <c r="F43" s="21">
        <f t="shared" si="2"/>
        <v>-1.9750983604709851</v>
      </c>
      <c r="G43" s="21">
        <f t="shared" si="3"/>
        <v>2.3554884640232316</v>
      </c>
      <c r="H43" s="21"/>
      <c r="I43" s="21" t="s">
        <v>143</v>
      </c>
      <c r="J43" s="21">
        <f t="shared" si="4"/>
        <v>-3.5928238600315452</v>
      </c>
      <c r="K43" s="21">
        <f t="shared" si="5"/>
        <v>3.7134048733505693</v>
      </c>
      <c r="L43" s="21"/>
    </row>
    <row r="44" spans="1:12">
      <c r="A44" s="21" t="s">
        <v>144</v>
      </c>
      <c r="B44" s="21">
        <f t="shared" si="0"/>
        <v>-1.1398546118784991</v>
      </c>
      <c r="C44" s="21">
        <f t="shared" si="1"/>
        <v>0.98164563961996154</v>
      </c>
      <c r="D44" s="21"/>
      <c r="E44" s="21" t="s">
        <v>144</v>
      </c>
      <c r="F44" s="21">
        <f t="shared" si="2"/>
        <v>-1.5360742376739869</v>
      </c>
      <c r="G44" s="21">
        <f t="shared" si="3"/>
        <v>1.8694962073688799</v>
      </c>
      <c r="H44" s="21"/>
      <c r="I44" s="21" t="s">
        <v>144</v>
      </c>
      <c r="J44" s="21">
        <f t="shared" si="4"/>
        <v>-2.8605974256516746</v>
      </c>
      <c r="K44" s="21">
        <f t="shared" si="5"/>
        <v>3.1070315703197893</v>
      </c>
      <c r="L44" s="21"/>
    </row>
    <row r="45" spans="1:12">
      <c r="A45" s="21" t="s">
        <v>145</v>
      </c>
      <c r="B45" s="21">
        <f t="shared" si="0"/>
        <v>-0.78982201626492587</v>
      </c>
      <c r="C45" s="21">
        <f t="shared" si="1"/>
        <v>0.66854296384482037</v>
      </c>
      <c r="D45" s="21"/>
      <c r="E45" s="21" t="s">
        <v>145</v>
      </c>
      <c r="F45" s="21">
        <f t="shared" si="2"/>
        <v>-1.1074976310333264</v>
      </c>
      <c r="G45" s="21">
        <f t="shared" si="3"/>
        <v>1.3178338491604065</v>
      </c>
      <c r="H45" s="21"/>
      <c r="I45" s="21" t="s">
        <v>145</v>
      </c>
      <c r="J45" s="21">
        <f t="shared" si="4"/>
        <v>-2.4464919884734955</v>
      </c>
      <c r="K45" s="21">
        <f t="shared" si="5"/>
        <v>2.7825820382426882</v>
      </c>
      <c r="L45" s="21"/>
    </row>
    <row r="46" spans="1:12">
      <c r="A46" s="21" t="s">
        <v>146</v>
      </c>
      <c r="B46" s="21">
        <f t="shared" si="0"/>
        <v>-0.40321276715427384</v>
      </c>
      <c r="C46" s="21">
        <f t="shared" si="1"/>
        <v>0.32280391299539152</v>
      </c>
      <c r="D46" s="21"/>
      <c r="E46" s="21" t="s">
        <v>146</v>
      </c>
      <c r="F46" s="21">
        <f t="shared" si="2"/>
        <v>-0.61047913283788346</v>
      </c>
      <c r="G46" s="21">
        <f t="shared" si="3"/>
        <v>0.77742617672384773</v>
      </c>
      <c r="H46" s="21"/>
      <c r="I46" s="21" t="s">
        <v>146</v>
      </c>
      <c r="J46" s="21">
        <f t="shared" si="4"/>
        <v>-2.214827747246888</v>
      </c>
      <c r="K46" s="21">
        <f t="shared" si="5"/>
        <v>2.6765716044320871</v>
      </c>
      <c r="L46" s="21"/>
    </row>
    <row r="47" spans="1:12">
      <c r="A47" s="21" t="s">
        <v>147</v>
      </c>
      <c r="B47" s="21">
        <f t="shared" si="0"/>
        <v>-0.1255182485163493</v>
      </c>
      <c r="C47" s="21">
        <f t="shared" si="1"/>
        <v>0.10636034308140099</v>
      </c>
      <c r="D47" s="21"/>
      <c r="E47" s="21" t="s">
        <v>147</v>
      </c>
      <c r="F47" s="21">
        <f t="shared" si="2"/>
        <v>-0.2519282977523829</v>
      </c>
      <c r="G47" s="21">
        <f t="shared" si="3"/>
        <v>0.3525655962379195</v>
      </c>
      <c r="H47" s="21"/>
      <c r="I47" s="21" t="s">
        <v>147</v>
      </c>
      <c r="J47" s="21">
        <f t="shared" si="4"/>
        <v>-1.5498731402827888</v>
      </c>
      <c r="K47" s="21">
        <f t="shared" si="5"/>
        <v>2.1429415707802275</v>
      </c>
      <c r="L47" s="21"/>
    </row>
    <row r="48" spans="1:12">
      <c r="A48" s="21" t="s">
        <v>148</v>
      </c>
      <c r="B48" s="21">
        <f t="shared" si="0"/>
        <v>-2.7527600291634952E-2</v>
      </c>
      <c r="C48" s="21">
        <f t="shared" si="1"/>
        <v>2.13590264849211E-2</v>
      </c>
      <c r="D48" s="21"/>
      <c r="E48" s="21" t="s">
        <v>148</v>
      </c>
      <c r="F48" s="21">
        <f t="shared" si="2"/>
        <v>-7.4122538094598456E-2</v>
      </c>
      <c r="G48" s="21">
        <f t="shared" si="3"/>
        <v>0.11816658579740895</v>
      </c>
      <c r="H48" s="21"/>
      <c r="I48" s="21" t="s">
        <v>148</v>
      </c>
      <c r="J48" s="21">
        <f t="shared" si="4"/>
        <v>-0.99722760341473793</v>
      </c>
      <c r="K48" s="21">
        <f t="shared" si="5"/>
        <v>1.634027704830755</v>
      </c>
      <c r="L48" s="21"/>
    </row>
    <row r="49" spans="1:12">
      <c r="A49" s="21" t="s">
        <v>149</v>
      </c>
      <c r="B49" s="21">
        <f t="shared" si="0"/>
        <v>-5.5163897919071033E-3</v>
      </c>
      <c r="C49" s="21">
        <f t="shared" si="1"/>
        <v>4.9185544450009141E-3</v>
      </c>
      <c r="D49" s="21"/>
      <c r="E49" s="21" t="s">
        <v>149</v>
      </c>
      <c r="F49" s="21">
        <f t="shared" si="2"/>
        <v>-1.1696344618173744E-2</v>
      </c>
      <c r="G49" s="21">
        <f t="shared" si="3"/>
        <v>2.1230083851216403E-2</v>
      </c>
      <c r="H49" s="21"/>
      <c r="I49" s="21" t="s">
        <v>149</v>
      </c>
      <c r="J49" s="21">
        <f t="shared" si="4"/>
        <v>-0.33443566112459761</v>
      </c>
      <c r="K49" s="21">
        <f t="shared" si="5"/>
        <v>0.78429981189800435</v>
      </c>
      <c r="L49" s="21"/>
    </row>
    <row r="50" spans="1:12">
      <c r="A50" s="21" t="s">
        <v>150</v>
      </c>
      <c r="B50" s="21">
        <f t="shared" si="0"/>
        <v>-8.6957868640900144E-4</v>
      </c>
      <c r="C50" s="21">
        <f t="shared" si="1"/>
        <v>1.2228450277626582E-3</v>
      </c>
      <c r="D50" s="21"/>
      <c r="E50" s="21" t="s">
        <v>150</v>
      </c>
      <c r="F50" s="21">
        <f t="shared" si="2"/>
        <v>-1.9037019235308827E-3</v>
      </c>
      <c r="G50" s="21">
        <f t="shared" si="3"/>
        <v>3.152530385367142E-3</v>
      </c>
      <c r="H50" s="21"/>
      <c r="I50" s="21" t="s">
        <v>150</v>
      </c>
      <c r="J50" s="21">
        <f t="shared" si="4"/>
        <v>-6.2886700887928318E-2</v>
      </c>
      <c r="K50" s="21">
        <f t="shared" si="5"/>
        <v>0.2504305895264442</v>
      </c>
      <c r="L50" s="21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topLeftCell="A4" workbookViewId="0">
      <selection activeCell="F19" sqref="F19"/>
    </sheetView>
  </sheetViews>
  <sheetFormatPr defaultRowHeight="14.4"/>
  <sheetData>
    <row r="1" spans="1:47" s="156" customFormat="1" ht="13.2">
      <c r="A1" s="159"/>
      <c r="B1" s="158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47" s="156" customFormat="1">
      <c r="A2" s="168"/>
      <c r="B2" s="169" t="s">
        <v>125</v>
      </c>
      <c r="C2" s="169" t="s">
        <v>126</v>
      </c>
      <c r="D2" s="169" t="s">
        <v>152</v>
      </c>
      <c r="E2"/>
      <c r="F2" s="55" t="s">
        <v>238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</row>
    <row r="3" spans="1:47" s="155" customFormat="1" ht="13.2">
      <c r="A3" s="170">
        <v>1974</v>
      </c>
      <c r="B3" s="171">
        <v>68.099999999999994</v>
      </c>
      <c r="C3" s="171">
        <v>75.5</v>
      </c>
      <c r="D3" s="171">
        <v>71.7</v>
      </c>
    </row>
    <row r="4" spans="1:47">
      <c r="A4" s="47">
        <v>1975</v>
      </c>
      <c r="B4" s="171">
        <v>68</v>
      </c>
      <c r="C4" s="171">
        <v>75.599999999999994</v>
      </c>
      <c r="D4" s="171">
        <v>71.7</v>
      </c>
    </row>
    <row r="5" spans="1:47">
      <c r="A5" s="170">
        <v>1976</v>
      </c>
      <c r="B5" s="171">
        <v>67.900000000000006</v>
      </c>
      <c r="C5" s="171">
        <v>75.599999999999994</v>
      </c>
      <c r="D5" s="171">
        <v>71.7</v>
      </c>
    </row>
    <row r="6" spans="1:47">
      <c r="A6" s="47">
        <v>1977</v>
      </c>
      <c r="B6" s="171">
        <v>68.3</v>
      </c>
      <c r="C6" s="171">
        <v>76.400000000000006</v>
      </c>
      <c r="D6" s="171">
        <v>72.3</v>
      </c>
    </row>
    <row r="7" spans="1:47">
      <c r="A7" s="170">
        <v>1978</v>
      </c>
      <c r="B7" s="171">
        <v>68.599999999999994</v>
      </c>
      <c r="C7" s="171">
        <v>76.7</v>
      </c>
      <c r="D7" s="171">
        <v>72.5</v>
      </c>
    </row>
    <row r="8" spans="1:47">
      <c r="A8" s="47">
        <v>1979</v>
      </c>
      <c r="B8" s="171">
        <v>69.010000000000005</v>
      </c>
      <c r="C8" s="171">
        <v>77.08</v>
      </c>
      <c r="D8" s="171">
        <v>72.956999999999994</v>
      </c>
    </row>
    <row r="9" spans="1:47">
      <c r="A9" s="170">
        <v>1980</v>
      </c>
      <c r="B9" s="171">
        <v>68.971999999999994</v>
      </c>
      <c r="C9" s="171">
        <v>77.11</v>
      </c>
      <c r="D9" s="171">
        <v>72.953000000000003</v>
      </c>
    </row>
    <row r="10" spans="1:47">
      <c r="A10" s="47">
        <v>1981</v>
      </c>
      <c r="B10" s="171">
        <v>69.8</v>
      </c>
      <c r="C10" s="171">
        <v>78</v>
      </c>
      <c r="D10" s="171">
        <v>73.8</v>
      </c>
    </row>
    <row r="11" spans="1:47">
      <c r="A11" s="170">
        <v>1982</v>
      </c>
      <c r="B11" s="171">
        <v>70.010000000000005</v>
      </c>
      <c r="C11" s="171">
        <v>77.911000000000001</v>
      </c>
      <c r="D11" s="171">
        <v>73.873000000000005</v>
      </c>
    </row>
    <row r="12" spans="1:47">
      <c r="A12" s="47">
        <v>1983</v>
      </c>
      <c r="B12" s="171">
        <v>69.941999999999993</v>
      </c>
      <c r="C12" s="171">
        <v>77.736999999999995</v>
      </c>
      <c r="D12" s="171">
        <v>73.754000000000005</v>
      </c>
    </row>
    <row r="13" spans="1:47">
      <c r="A13" s="170">
        <v>1984</v>
      </c>
      <c r="B13" s="171">
        <v>70.552999999999997</v>
      </c>
      <c r="C13" s="171">
        <v>78.370999999999995</v>
      </c>
      <c r="D13" s="171">
        <v>74.376000000000005</v>
      </c>
    </row>
    <row r="14" spans="1:47">
      <c r="A14" s="47">
        <v>1985</v>
      </c>
      <c r="B14" s="171">
        <v>71</v>
      </c>
      <c r="C14" s="171">
        <v>78.5</v>
      </c>
      <c r="D14" s="171">
        <v>74.7</v>
      </c>
    </row>
    <row r="15" spans="1:47">
      <c r="A15" s="170">
        <v>1986</v>
      </c>
      <c r="B15" s="171">
        <v>71.28</v>
      </c>
      <c r="C15" s="171">
        <v>78.742000000000004</v>
      </c>
      <c r="D15" s="171">
        <v>74.927999999999997</v>
      </c>
    </row>
    <row r="16" spans="1:47">
      <c r="A16" s="47">
        <v>1987</v>
      </c>
      <c r="B16" s="171">
        <v>72</v>
      </c>
      <c r="C16" s="171">
        <v>79.400000000000006</v>
      </c>
      <c r="D16" s="171">
        <v>75.599999999999994</v>
      </c>
    </row>
    <row r="17" spans="1:6">
      <c r="A17" s="170">
        <v>1988</v>
      </c>
      <c r="B17" s="171">
        <v>72.156000000000006</v>
      </c>
      <c r="C17" s="171">
        <v>79.665999999999997</v>
      </c>
      <c r="D17" s="171">
        <v>75.828000000000003</v>
      </c>
    </row>
    <row r="18" spans="1:6">
      <c r="A18" s="47">
        <v>1989</v>
      </c>
      <c r="B18" s="171">
        <v>72.5</v>
      </c>
      <c r="C18" s="171">
        <v>80</v>
      </c>
      <c r="D18" s="171">
        <v>76.2</v>
      </c>
    </row>
    <row r="19" spans="1:6">
      <c r="A19" s="170">
        <v>1990</v>
      </c>
      <c r="B19" s="171">
        <v>72.400000000000006</v>
      </c>
      <c r="C19" s="171">
        <v>79.900000000000006</v>
      </c>
      <c r="D19" s="171">
        <v>76.099999999999994</v>
      </c>
      <c r="F19" s="18" t="s">
        <v>185</v>
      </c>
    </row>
    <row r="20" spans="1:6">
      <c r="A20" s="47">
        <v>1991</v>
      </c>
      <c r="B20" s="171">
        <v>72.722999999999999</v>
      </c>
      <c r="C20" s="171">
        <v>80.388000000000005</v>
      </c>
      <c r="D20" s="171">
        <v>76.47</v>
      </c>
    </row>
    <row r="21" spans="1:6">
      <c r="A21" s="170">
        <v>1992</v>
      </c>
      <c r="B21" s="171">
        <v>73.034000000000006</v>
      </c>
      <c r="C21" s="171">
        <v>80.634</v>
      </c>
      <c r="D21" s="171">
        <v>76.748000000000005</v>
      </c>
    </row>
    <row r="22" spans="1:6">
      <c r="A22" s="47">
        <v>1993</v>
      </c>
      <c r="B22" s="171">
        <v>73.400000000000006</v>
      </c>
      <c r="C22" s="171">
        <v>80.8</v>
      </c>
      <c r="D22" s="171">
        <v>77</v>
      </c>
    </row>
    <row r="23" spans="1:6">
      <c r="A23" s="170">
        <v>1994</v>
      </c>
      <c r="B23" s="171">
        <v>73.739000000000004</v>
      </c>
      <c r="C23" s="171">
        <v>81.108000000000004</v>
      </c>
      <c r="D23" s="171">
        <v>77.34</v>
      </c>
    </row>
    <row r="24" spans="1:6">
      <c r="A24" s="47">
        <v>1995</v>
      </c>
      <c r="B24" s="171">
        <v>74.099999999999994</v>
      </c>
      <c r="C24" s="171">
        <v>81.3</v>
      </c>
      <c r="D24" s="171">
        <v>77.599999999999994</v>
      </c>
    </row>
    <row r="25" spans="1:6">
      <c r="A25" s="170">
        <v>1996</v>
      </c>
      <c r="B25" s="171">
        <v>74.3</v>
      </c>
      <c r="C25" s="171">
        <v>81.400000000000006</v>
      </c>
      <c r="D25" s="171">
        <v>77.8</v>
      </c>
    </row>
    <row r="26" spans="1:6">
      <c r="A26" s="47">
        <v>1997</v>
      </c>
      <c r="B26" s="171">
        <v>74.900000000000006</v>
      </c>
      <c r="C26" s="171">
        <v>81.7</v>
      </c>
      <c r="D26" s="171">
        <v>78.2</v>
      </c>
    </row>
    <row r="27" spans="1:6">
      <c r="A27" s="170">
        <v>1998</v>
      </c>
      <c r="B27" s="172">
        <v>75</v>
      </c>
      <c r="C27" s="172">
        <v>81.7</v>
      </c>
      <c r="D27" s="172">
        <v>78.3</v>
      </c>
    </row>
    <row r="28" spans="1:6">
      <c r="A28" s="47">
        <v>1999</v>
      </c>
      <c r="B28" s="171">
        <v>75.5</v>
      </c>
      <c r="C28" s="171">
        <v>82.2</v>
      </c>
      <c r="D28" s="171">
        <v>78.8</v>
      </c>
    </row>
    <row r="29" spans="1:6">
      <c r="A29" s="170">
        <v>2000</v>
      </c>
      <c r="B29" s="171">
        <v>76.207999999999998</v>
      </c>
      <c r="C29" s="171">
        <v>82.715999999999994</v>
      </c>
      <c r="D29" s="171">
        <v>79.388999999999996</v>
      </c>
    </row>
    <row r="30" spans="1:6">
      <c r="A30" s="47">
        <v>2001</v>
      </c>
      <c r="B30" s="172">
        <v>76.599999999999994</v>
      </c>
      <c r="C30" s="172">
        <v>83</v>
      </c>
      <c r="D30" s="172">
        <v>79.8</v>
      </c>
    </row>
    <row r="31" spans="1:6">
      <c r="A31" s="170">
        <v>2002</v>
      </c>
      <c r="B31" s="171">
        <v>77</v>
      </c>
      <c r="C31" s="171">
        <v>83.2</v>
      </c>
      <c r="D31" s="171">
        <v>80</v>
      </c>
    </row>
    <row r="32" spans="1:6">
      <c r="A32" s="47">
        <v>2003</v>
      </c>
      <c r="B32" s="171">
        <v>77</v>
      </c>
      <c r="C32" s="171">
        <v>83.1</v>
      </c>
      <c r="D32" s="171">
        <v>79.900000000000006</v>
      </c>
    </row>
    <row r="33" spans="1:4">
      <c r="A33" s="170">
        <v>2004</v>
      </c>
      <c r="B33" s="172">
        <v>77.900000000000006</v>
      </c>
      <c r="C33" s="172">
        <v>84</v>
      </c>
      <c r="D33" s="172">
        <v>80.900000000000006</v>
      </c>
    </row>
    <row r="34" spans="1:4">
      <c r="A34" s="47">
        <v>2005</v>
      </c>
      <c r="B34" s="171">
        <v>78.099999999999994</v>
      </c>
      <c r="C34" s="171">
        <v>83.9</v>
      </c>
      <c r="D34" s="171">
        <v>80.900000000000006</v>
      </c>
    </row>
    <row r="35" spans="1:4">
      <c r="A35" s="170">
        <v>2006</v>
      </c>
      <c r="B35" s="171">
        <v>78.400000000000006</v>
      </c>
      <c r="C35" s="171">
        <v>84.2</v>
      </c>
      <c r="D35" s="171">
        <v>81.3</v>
      </c>
    </row>
    <row r="36" spans="1:4">
      <c r="A36" s="47">
        <v>2007</v>
      </c>
      <c r="B36" s="171">
        <v>78.900000000000006</v>
      </c>
      <c r="C36" s="171">
        <v>84.3</v>
      </c>
      <c r="D36" s="171">
        <v>81.599999999999994</v>
      </c>
    </row>
    <row r="37" spans="1:4">
      <c r="A37" s="170">
        <v>2008</v>
      </c>
      <c r="B37" s="171">
        <v>78.900000000000006</v>
      </c>
      <c r="C37" s="171">
        <v>84.2</v>
      </c>
      <c r="D37" s="171">
        <v>81.5</v>
      </c>
    </row>
    <row r="38" spans="1:4">
      <c r="A38" s="47">
        <v>2009</v>
      </c>
      <c r="B38" s="171">
        <v>79.2</v>
      </c>
      <c r="C38" s="171">
        <v>84.4</v>
      </c>
      <c r="D38" s="171">
        <v>81.7</v>
      </c>
    </row>
    <row r="39" spans="1:4">
      <c r="A39" s="170">
        <v>2010</v>
      </c>
      <c r="B39" s="172">
        <v>79.599999999999994</v>
      </c>
      <c r="C39" s="172">
        <v>84.6</v>
      </c>
      <c r="D39" s="172">
        <v>82</v>
      </c>
    </row>
    <row r="40" spans="1:4">
      <c r="A40" s="47">
        <v>2011</v>
      </c>
      <c r="B40" s="171">
        <v>80</v>
      </c>
      <c r="C40" s="171">
        <v>85</v>
      </c>
      <c r="D40" s="171">
        <v>82.5</v>
      </c>
    </row>
    <row r="41" spans="1:4">
      <c r="A41" s="170">
        <v>2012</v>
      </c>
      <c r="B41" s="171">
        <v>80</v>
      </c>
      <c r="C41" s="171">
        <v>84.9</v>
      </c>
      <c r="D41" s="171">
        <v>82.4</v>
      </c>
    </row>
    <row r="42" spans="1:4">
      <c r="A42" s="47">
        <v>2013</v>
      </c>
      <c r="B42" s="171">
        <v>80.5</v>
      </c>
      <c r="C42" s="171">
        <v>85.3</v>
      </c>
      <c r="D42" s="171">
        <v>82.8</v>
      </c>
    </row>
    <row r="43" spans="1:4">
      <c r="A43" s="170">
        <v>2014</v>
      </c>
      <c r="B43" s="171">
        <v>80.900000000000006</v>
      </c>
      <c r="C43" s="171">
        <v>85.6</v>
      </c>
      <c r="D43" s="171">
        <v>83.2</v>
      </c>
    </row>
    <row r="44" spans="1:4">
      <c r="A44" s="47">
        <v>2015</v>
      </c>
      <c r="B44" s="171">
        <v>80.599999999999994</v>
      </c>
      <c r="C44" s="171">
        <v>85.1</v>
      </c>
      <c r="D44" s="171">
        <v>82.8</v>
      </c>
    </row>
    <row r="45" spans="1:4">
      <c r="A45" s="170">
        <v>2016</v>
      </c>
      <c r="B45" s="172">
        <v>81.099999999999994</v>
      </c>
      <c r="C45" s="172">
        <v>85.7</v>
      </c>
      <c r="D45" s="172">
        <v>83.3</v>
      </c>
    </row>
    <row r="46" spans="1:4">
      <c r="A46" s="47">
        <v>2017</v>
      </c>
      <c r="B46" s="171">
        <v>81.2</v>
      </c>
      <c r="C46" s="171">
        <v>85.5</v>
      </c>
      <c r="D46" s="171">
        <v>83.3</v>
      </c>
    </row>
    <row r="47" spans="1:4">
      <c r="A47" s="170">
        <v>2018</v>
      </c>
      <c r="B47" s="171">
        <v>81.3</v>
      </c>
      <c r="C47" s="171">
        <v>85.6</v>
      </c>
      <c r="D47" s="171">
        <v>83.4</v>
      </c>
    </row>
    <row r="48" spans="1:4">
      <c r="A48" s="47">
        <v>2019</v>
      </c>
      <c r="B48" s="171">
        <v>81.5</v>
      </c>
      <c r="C48" s="171">
        <v>85.9</v>
      </c>
      <c r="D48" s="171">
        <v>83.6</v>
      </c>
    </row>
    <row r="49" spans="1:4">
      <c r="A49" s="170">
        <v>2020</v>
      </c>
      <c r="B49" s="171">
        <v>79</v>
      </c>
      <c r="C49" s="171">
        <v>84</v>
      </c>
      <c r="D49" s="171">
        <v>81.400000000000006</v>
      </c>
    </row>
    <row r="50" spans="1:4">
      <c r="A50" s="47">
        <v>2021</v>
      </c>
      <c r="B50" s="171">
        <v>80.900000000000006</v>
      </c>
      <c r="C50" s="171">
        <v>85.4</v>
      </c>
      <c r="D50" s="171">
        <v>83.1</v>
      </c>
    </row>
    <row r="51" spans="1:4">
      <c r="A51" s="170">
        <v>2022</v>
      </c>
      <c r="B51" s="171">
        <v>81.099999999999994</v>
      </c>
      <c r="C51" s="171">
        <v>85.3</v>
      </c>
      <c r="D51" s="171">
        <v>83.2</v>
      </c>
    </row>
    <row r="52" spans="1:4">
      <c r="A52" s="47">
        <v>2023</v>
      </c>
      <c r="B52" s="171">
        <v>81.900000000000006</v>
      </c>
      <c r="C52" s="171">
        <v>85.9</v>
      </c>
      <c r="D52" s="171">
        <v>83.8</v>
      </c>
    </row>
    <row r="53" spans="1:4">
      <c r="A53" s="170">
        <v>2024</v>
      </c>
      <c r="B53" s="171">
        <v>82.2</v>
      </c>
      <c r="C53" s="171">
        <v>86.1</v>
      </c>
      <c r="D53" s="171">
        <v>84.1</v>
      </c>
    </row>
    <row r="54" spans="1:4">
      <c r="A54" s="47">
        <v>2025</v>
      </c>
      <c r="B54" s="171">
        <v>82.4</v>
      </c>
      <c r="C54" s="171">
        <v>86.2</v>
      </c>
      <c r="D54" s="171">
        <v>84.3</v>
      </c>
    </row>
    <row r="55" spans="1:4">
      <c r="A55" s="21" t="s">
        <v>153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A4" workbookViewId="0">
      <selection activeCell="F19" sqref="F19"/>
    </sheetView>
  </sheetViews>
  <sheetFormatPr defaultRowHeight="14.4"/>
  <sheetData>
    <row r="2" spans="1:6" ht="24">
      <c r="A2" s="31"/>
      <c r="B2" s="56" t="s">
        <v>154</v>
      </c>
      <c r="C2" s="173" t="s">
        <v>155</v>
      </c>
      <c r="F2" s="55" t="s">
        <v>237</v>
      </c>
    </row>
    <row r="3" spans="1:6">
      <c r="A3" s="31">
        <v>1952</v>
      </c>
      <c r="B3" s="201">
        <v>1.9</v>
      </c>
      <c r="C3" s="201">
        <v>29.75</v>
      </c>
    </row>
    <row r="4" spans="1:6">
      <c r="A4" s="31">
        <v>1953</v>
      </c>
      <c r="B4" s="201">
        <v>1.86</v>
      </c>
      <c r="C4" s="201">
        <v>29.68</v>
      </c>
    </row>
    <row r="5" spans="1:6">
      <c r="A5" s="31">
        <v>1954</v>
      </c>
      <c r="B5" s="201">
        <v>1.86</v>
      </c>
      <c r="C5" s="201">
        <v>29.64</v>
      </c>
    </row>
    <row r="6" spans="1:6">
      <c r="A6" s="31">
        <v>1955</v>
      </c>
      <c r="B6" s="201">
        <v>1.84</v>
      </c>
      <c r="C6" s="201">
        <v>29.54</v>
      </c>
    </row>
    <row r="7" spans="1:6">
      <c r="A7" s="31">
        <v>1956</v>
      </c>
      <c r="B7" s="201">
        <v>1.87</v>
      </c>
      <c r="C7" s="201">
        <v>29.46</v>
      </c>
    </row>
    <row r="8" spans="1:6">
      <c r="A8" s="31">
        <v>1957</v>
      </c>
      <c r="B8" s="201">
        <v>1.89</v>
      </c>
      <c r="C8" s="201">
        <v>29.33</v>
      </c>
    </row>
    <row r="9" spans="1:6">
      <c r="A9" s="31">
        <v>1958</v>
      </c>
      <c r="B9" s="201">
        <v>1.88</v>
      </c>
      <c r="C9" s="201">
        <v>29.27</v>
      </c>
    </row>
    <row r="10" spans="1:6">
      <c r="A10" s="31">
        <v>1959</v>
      </c>
      <c r="B10" s="201">
        <v>1.95</v>
      </c>
      <c r="C10" s="201">
        <v>29.24</v>
      </c>
    </row>
    <row r="11" spans="1:6">
      <c r="A11" s="31">
        <v>1960</v>
      </c>
      <c r="B11" s="201">
        <v>1.98</v>
      </c>
      <c r="C11" s="201">
        <v>29.14</v>
      </c>
    </row>
    <row r="12" spans="1:6">
      <c r="A12" s="31">
        <v>1961</v>
      </c>
      <c r="B12" s="201">
        <v>2.0099999999999998</v>
      </c>
      <c r="C12" s="201">
        <v>29</v>
      </c>
    </row>
    <row r="13" spans="1:6">
      <c r="A13" s="31">
        <v>1962</v>
      </c>
      <c r="B13" s="201">
        <v>2.11</v>
      </c>
      <c r="C13" s="201">
        <v>28.88</v>
      </c>
    </row>
    <row r="14" spans="1:6">
      <c r="A14" s="31">
        <v>1963</v>
      </c>
      <c r="B14" s="201">
        <v>2.27</v>
      </c>
      <c r="C14" s="201">
        <v>28.73</v>
      </c>
    </row>
    <row r="15" spans="1:6">
      <c r="A15" s="31">
        <v>1964</v>
      </c>
      <c r="B15" s="201">
        <v>2.42</v>
      </c>
      <c r="C15" s="201">
        <v>28.6</v>
      </c>
    </row>
    <row r="16" spans="1:6">
      <c r="A16" s="31">
        <v>1965</v>
      </c>
      <c r="B16" s="201">
        <v>2.42</v>
      </c>
      <c r="C16" s="201">
        <v>28.51</v>
      </c>
    </row>
    <row r="17" spans="1:6">
      <c r="A17" s="31">
        <v>1966</v>
      </c>
      <c r="B17" s="201">
        <v>2.39</v>
      </c>
      <c r="C17" s="201">
        <v>28.59</v>
      </c>
    </row>
    <row r="18" spans="1:6">
      <c r="A18" s="31">
        <v>1967</v>
      </c>
      <c r="B18" s="201">
        <v>2.2599999999999998</v>
      </c>
      <c r="C18" s="201">
        <v>28.39</v>
      </c>
    </row>
    <row r="19" spans="1:6">
      <c r="A19" s="31">
        <v>1968</v>
      </c>
      <c r="B19" s="201">
        <v>2.23</v>
      </c>
      <c r="C19" s="201">
        <v>28.29</v>
      </c>
      <c r="F19" s="18" t="s">
        <v>186</v>
      </c>
    </row>
    <row r="20" spans="1:6">
      <c r="A20" s="31">
        <v>1969</v>
      </c>
      <c r="B20" s="201">
        <v>2.2200000000000002</v>
      </c>
      <c r="C20" s="201">
        <v>28.33</v>
      </c>
    </row>
    <row r="21" spans="1:6">
      <c r="A21" s="31">
        <v>1970</v>
      </c>
      <c r="B21" s="201">
        <v>2.15</v>
      </c>
      <c r="C21" s="201">
        <v>28.19</v>
      </c>
    </row>
    <row r="22" spans="1:6">
      <c r="A22" s="31">
        <v>1971</v>
      </c>
      <c r="B22" s="201">
        <v>2.11</v>
      </c>
      <c r="C22" s="201">
        <v>28.05</v>
      </c>
    </row>
    <row r="23" spans="1:6">
      <c r="A23" s="31">
        <v>1972</v>
      </c>
      <c r="B23" s="201">
        <v>2.1</v>
      </c>
      <c r="C23" s="201">
        <v>27.87</v>
      </c>
    </row>
    <row r="24" spans="1:6">
      <c r="A24" s="31">
        <v>1973</v>
      </c>
      <c r="B24" s="201">
        <v>2.1</v>
      </c>
      <c r="C24" s="201">
        <v>27.73</v>
      </c>
    </row>
    <row r="25" spans="1:6">
      <c r="A25" s="31">
        <v>1974</v>
      </c>
      <c r="B25" s="201">
        <v>2.09</v>
      </c>
      <c r="C25" s="201">
        <v>27.57</v>
      </c>
    </row>
    <row r="26" spans="1:6">
      <c r="A26" s="31">
        <v>1975</v>
      </c>
      <c r="B26" s="201">
        <v>2</v>
      </c>
      <c r="C26" s="201">
        <v>27.47</v>
      </c>
    </row>
    <row r="27" spans="1:6">
      <c r="A27" s="31">
        <v>1976</v>
      </c>
      <c r="B27" s="201">
        <v>1.83</v>
      </c>
      <c r="C27" s="201">
        <v>27.41</v>
      </c>
    </row>
    <row r="28" spans="1:6">
      <c r="A28" s="31">
        <v>1977</v>
      </c>
      <c r="B28" s="201">
        <v>1.71</v>
      </c>
      <c r="C28" s="201">
        <v>27.51</v>
      </c>
    </row>
    <row r="29" spans="1:6">
      <c r="A29" s="31">
        <v>1978</v>
      </c>
      <c r="B29" s="201">
        <v>1.6</v>
      </c>
      <c r="C29" s="201">
        <v>27.51</v>
      </c>
    </row>
    <row r="30" spans="1:6">
      <c r="A30" s="31">
        <v>1979</v>
      </c>
      <c r="B30" s="201">
        <v>1.48</v>
      </c>
      <c r="C30" s="201">
        <v>27.52</v>
      </c>
    </row>
    <row r="31" spans="1:6">
      <c r="A31" s="31">
        <v>1980</v>
      </c>
      <c r="B31" s="201">
        <v>1.4</v>
      </c>
      <c r="C31" s="201">
        <v>27.65</v>
      </c>
    </row>
    <row r="32" spans="1:6">
      <c r="A32" s="31">
        <v>1981</v>
      </c>
      <c r="B32" s="201">
        <v>1.33</v>
      </c>
      <c r="C32" s="201">
        <v>27.78</v>
      </c>
    </row>
    <row r="33" spans="1:3">
      <c r="A33" s="31">
        <v>1982</v>
      </c>
      <c r="B33" s="201">
        <v>1.33</v>
      </c>
      <c r="C33" s="201">
        <v>27.91</v>
      </c>
    </row>
    <row r="34" spans="1:3">
      <c r="A34" s="31">
        <v>1983</v>
      </c>
      <c r="B34" s="201">
        <v>1.29</v>
      </c>
      <c r="C34" s="201">
        <v>28.12</v>
      </c>
    </row>
    <row r="35" spans="1:3">
      <c r="A35" s="31">
        <v>1984</v>
      </c>
      <c r="B35" s="201">
        <v>1.23</v>
      </c>
      <c r="C35" s="201">
        <v>28.39</v>
      </c>
    </row>
    <row r="36" spans="1:3">
      <c r="A36" s="31">
        <v>1985</v>
      </c>
      <c r="B36" s="201">
        <v>1.21</v>
      </c>
      <c r="C36" s="201">
        <v>28.61</v>
      </c>
    </row>
    <row r="37" spans="1:3">
      <c r="A37" s="31">
        <v>1986</v>
      </c>
      <c r="B37" s="201">
        <v>1.1299999999999999</v>
      </c>
      <c r="C37" s="201">
        <v>28.8</v>
      </c>
    </row>
    <row r="38" spans="1:3">
      <c r="A38" s="31">
        <v>1987</v>
      </c>
      <c r="B38" s="201">
        <v>1.1200000000000001</v>
      </c>
      <c r="C38" s="201">
        <v>29.05</v>
      </c>
    </row>
    <row r="39" spans="1:3">
      <c r="A39" s="31">
        <v>1988</v>
      </c>
      <c r="B39" s="201">
        <v>1.1599999999999999</v>
      </c>
      <c r="C39" s="201">
        <v>29.27</v>
      </c>
    </row>
    <row r="40" spans="1:3">
      <c r="A40" s="31">
        <v>1989</v>
      </c>
      <c r="B40" s="201">
        <v>1.1299999999999999</v>
      </c>
      <c r="C40" s="201">
        <v>29.44</v>
      </c>
    </row>
    <row r="41" spans="1:3">
      <c r="A41" s="31">
        <v>1990</v>
      </c>
      <c r="B41" s="201">
        <v>1.1499999999999999</v>
      </c>
      <c r="C41" s="201">
        <v>29.62</v>
      </c>
    </row>
    <row r="42" spans="1:3">
      <c r="A42" s="31">
        <v>1991</v>
      </c>
      <c r="B42" s="201">
        <v>1.1200000000000001</v>
      </c>
      <c r="C42" s="201">
        <v>29.78</v>
      </c>
    </row>
    <row r="43" spans="1:3">
      <c r="A43" s="31">
        <v>1992</v>
      </c>
      <c r="B43" s="201">
        <v>1.1200000000000001</v>
      </c>
      <c r="C43" s="201">
        <v>29.97</v>
      </c>
    </row>
    <row r="44" spans="1:3">
      <c r="A44" s="31">
        <v>1993</v>
      </c>
      <c r="B44" s="201">
        <v>1.0900000000000001</v>
      </c>
      <c r="C44" s="201">
        <v>30.1</v>
      </c>
    </row>
    <row r="45" spans="1:3">
      <c r="A45" s="31">
        <v>1994</v>
      </c>
      <c r="B45" s="201">
        <v>1.06</v>
      </c>
      <c r="C45" s="201">
        <v>30.34</v>
      </c>
    </row>
    <row r="46" spans="1:3">
      <c r="A46" s="31">
        <v>1995</v>
      </c>
      <c r="B46" s="201">
        <v>1.07</v>
      </c>
      <c r="C46" s="201">
        <v>30.81</v>
      </c>
    </row>
    <row r="47" spans="1:3">
      <c r="A47" s="31">
        <v>1996</v>
      </c>
      <c r="B47" s="201">
        <v>1.1000000000000001</v>
      </c>
      <c r="C47" s="201">
        <v>30.71</v>
      </c>
    </row>
    <row r="48" spans="1:3">
      <c r="A48" s="31">
        <v>1997</v>
      </c>
      <c r="B48" s="201">
        <v>1.1399999999999999</v>
      </c>
      <c r="C48" s="201">
        <v>30.82</v>
      </c>
    </row>
    <row r="49" spans="1:3">
      <c r="A49" s="31">
        <v>1998</v>
      </c>
      <c r="B49" s="201">
        <v>1.1399999999999999</v>
      </c>
      <c r="C49" s="201">
        <v>30.77</v>
      </c>
    </row>
    <row r="50" spans="1:3">
      <c r="A50" s="31">
        <v>1999</v>
      </c>
      <c r="B50" s="201">
        <v>1.1599999999999999</v>
      </c>
      <c r="C50" s="201">
        <v>30.9</v>
      </c>
    </row>
    <row r="51" spans="1:3">
      <c r="A51" s="31">
        <v>2000</v>
      </c>
      <c r="B51" s="201">
        <v>1.21</v>
      </c>
      <c r="C51" s="201">
        <v>30.98</v>
      </c>
    </row>
    <row r="52" spans="1:3">
      <c r="A52" s="31">
        <v>2001</v>
      </c>
      <c r="B52" s="201">
        <v>1.22</v>
      </c>
      <c r="C52" s="201">
        <v>30.96</v>
      </c>
    </row>
    <row r="53" spans="1:3">
      <c r="A53" s="31">
        <v>2002</v>
      </c>
      <c r="B53" s="201">
        <v>1.26</v>
      </c>
      <c r="C53" s="201">
        <v>30.94</v>
      </c>
    </row>
    <row r="54" spans="1:3">
      <c r="A54" s="31">
        <v>2003</v>
      </c>
      <c r="B54" s="201">
        <v>1.27</v>
      </c>
      <c r="C54" s="201">
        <v>31.11</v>
      </c>
    </row>
    <row r="55" spans="1:3">
      <c r="A55" s="31">
        <v>2004</v>
      </c>
      <c r="B55" s="201">
        <v>1.36</v>
      </c>
      <c r="C55" s="201">
        <v>30.93</v>
      </c>
    </row>
    <row r="56" spans="1:3">
      <c r="A56" s="31">
        <v>2005</v>
      </c>
      <c r="B56" s="201">
        <v>1.37</v>
      </c>
      <c r="C56" s="201">
        <v>31.02</v>
      </c>
    </row>
    <row r="57" spans="1:3">
      <c r="A57" s="31">
        <v>2006</v>
      </c>
      <c r="B57" s="201">
        <v>1.43</v>
      </c>
      <c r="C57" s="201">
        <v>31.02</v>
      </c>
    </row>
    <row r="58" spans="1:3">
      <c r="A58" s="31">
        <v>2007</v>
      </c>
      <c r="B58" s="201">
        <v>1.47</v>
      </c>
      <c r="C58" s="201">
        <v>31.04</v>
      </c>
    </row>
    <row r="59" spans="1:3">
      <c r="A59" s="31">
        <v>2008</v>
      </c>
      <c r="B59" s="201">
        <v>1.53</v>
      </c>
      <c r="C59" s="201">
        <v>31.04</v>
      </c>
    </row>
    <row r="60" spans="1:3">
      <c r="A60" s="31">
        <v>2009</v>
      </c>
      <c r="B60" s="201">
        <v>1.56</v>
      </c>
      <c r="C60" s="201">
        <v>31.1</v>
      </c>
    </row>
    <row r="61" spans="1:3">
      <c r="A61" s="31">
        <v>2010</v>
      </c>
      <c r="B61" s="201">
        <v>1.56</v>
      </c>
      <c r="C61" s="201">
        <v>31.23</v>
      </c>
    </row>
    <row r="62" spans="1:3">
      <c r="A62" s="31">
        <v>2011</v>
      </c>
      <c r="B62" s="201">
        <v>1.52</v>
      </c>
      <c r="C62" s="201">
        <v>31.39</v>
      </c>
    </row>
    <row r="63" spans="1:3">
      <c r="A63" s="31">
        <v>2012</v>
      </c>
      <c r="B63" s="201">
        <v>1.51</v>
      </c>
      <c r="C63" s="201">
        <v>31.43</v>
      </c>
    </row>
    <row r="64" spans="1:3">
      <c r="A64" s="31">
        <v>2013</v>
      </c>
      <c r="B64" s="201">
        <v>1.47</v>
      </c>
      <c r="C64" s="201">
        <v>31.53</v>
      </c>
    </row>
    <row r="65" spans="1:3">
      <c r="A65" s="31">
        <v>2014</v>
      </c>
      <c r="B65" s="201">
        <v>1.46</v>
      </c>
      <c r="C65" s="201">
        <v>31.65</v>
      </c>
    </row>
    <row r="66" spans="1:3">
      <c r="A66" s="31">
        <v>2015</v>
      </c>
      <c r="B66" s="201">
        <v>1.45</v>
      </c>
      <c r="C66" s="201">
        <v>31.79</v>
      </c>
    </row>
    <row r="67" spans="1:3">
      <c r="A67" s="31">
        <v>2016</v>
      </c>
      <c r="B67" s="201">
        <v>1.43</v>
      </c>
      <c r="C67" s="201">
        <v>31.89</v>
      </c>
    </row>
    <row r="68" spans="1:3">
      <c r="A68" s="31">
        <v>2017</v>
      </c>
      <c r="B68" s="201">
        <v>1.4</v>
      </c>
      <c r="C68" s="201">
        <v>32.020000000000003</v>
      </c>
    </row>
    <row r="69" spans="1:3">
      <c r="A69" s="31">
        <v>2018</v>
      </c>
      <c r="B69" s="201">
        <v>1.36</v>
      </c>
      <c r="C69" s="201">
        <v>32.130000000000003</v>
      </c>
    </row>
    <row r="70" spans="1:3">
      <c r="A70" s="31">
        <v>2019</v>
      </c>
      <c r="B70" s="201">
        <v>1.33</v>
      </c>
      <c r="C70" s="201">
        <v>32.19</v>
      </c>
    </row>
    <row r="71" spans="1:3">
      <c r="A71" s="31">
        <v>2020</v>
      </c>
      <c r="B71" s="201">
        <v>1.27</v>
      </c>
      <c r="C71" s="201">
        <v>32.31</v>
      </c>
    </row>
    <row r="72" spans="1:3">
      <c r="A72" s="31">
        <v>2021</v>
      </c>
      <c r="B72" s="201">
        <v>1.27</v>
      </c>
      <c r="C72" s="201">
        <v>32.590000000000003</v>
      </c>
    </row>
    <row r="73" spans="1:3">
      <c r="A73" s="31">
        <v>2022</v>
      </c>
      <c r="B73" s="201">
        <v>1.25</v>
      </c>
      <c r="C73" s="201">
        <v>32.65</v>
      </c>
    </row>
    <row r="74" spans="1:3">
      <c r="A74" s="31">
        <v>2023</v>
      </c>
      <c r="B74" s="201">
        <v>1.21</v>
      </c>
      <c r="C74" s="201">
        <v>32.69</v>
      </c>
    </row>
    <row r="75" spans="1:3">
      <c r="A75" s="31">
        <v>2024</v>
      </c>
      <c r="B75" s="201">
        <v>1.19</v>
      </c>
      <c r="C75" s="201">
        <v>32.799999999999997</v>
      </c>
    </row>
    <row r="76" spans="1:3">
      <c r="A76" s="31">
        <v>2025</v>
      </c>
      <c r="B76" s="201">
        <v>1.1599999999999999</v>
      </c>
      <c r="C76" s="201">
        <v>32.909999999999997</v>
      </c>
    </row>
    <row r="77" spans="1:3">
      <c r="A77" s="31" t="s">
        <v>156</v>
      </c>
      <c r="B77" s="31"/>
      <c r="C77" s="3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>
      <selection activeCell="J20" sqref="J20"/>
    </sheetView>
  </sheetViews>
  <sheetFormatPr defaultRowHeight="14.4"/>
  <cols>
    <col min="1" max="4" width="9.6640625" style="21" customWidth="1"/>
    <col min="5" max="5" width="7.33203125" style="21" customWidth="1"/>
    <col min="6" max="10" width="9.6640625" style="21" customWidth="1"/>
  </cols>
  <sheetData>
    <row r="2" spans="1:12">
      <c r="A2" s="229" t="s">
        <v>157</v>
      </c>
      <c r="B2" s="231" t="s">
        <v>158</v>
      </c>
      <c r="C2" s="231"/>
      <c r="D2" s="231"/>
      <c r="E2" s="175"/>
      <c r="F2" s="231" t="s">
        <v>159</v>
      </c>
      <c r="G2" s="231"/>
      <c r="H2" s="231"/>
      <c r="I2" s="231"/>
      <c r="J2" s="232" t="s">
        <v>160</v>
      </c>
    </row>
    <row r="3" spans="1:12" ht="36">
      <c r="A3" s="230"/>
      <c r="B3" s="183" t="s">
        <v>72</v>
      </c>
      <c r="C3" s="183" t="s">
        <v>161</v>
      </c>
      <c r="D3" s="183" t="s">
        <v>80</v>
      </c>
      <c r="E3" s="183"/>
      <c r="F3" s="176" t="s">
        <v>162</v>
      </c>
      <c r="G3" s="176" t="s">
        <v>74</v>
      </c>
      <c r="H3" s="176" t="s">
        <v>75</v>
      </c>
      <c r="I3" s="176" t="s">
        <v>163</v>
      </c>
      <c r="J3" s="233"/>
      <c r="L3" s="55" t="s">
        <v>164</v>
      </c>
    </row>
    <row r="4" spans="1:12">
      <c r="A4" s="177">
        <v>1951</v>
      </c>
      <c r="B4" s="178">
        <v>158988</v>
      </c>
      <c r="C4" s="178">
        <v>668031</v>
      </c>
      <c r="D4" s="178">
        <v>827019</v>
      </c>
      <c r="E4" s="178"/>
      <c r="F4" s="178">
        <v>4332006</v>
      </c>
      <c r="G4" s="178">
        <v>511575</v>
      </c>
      <c r="H4" s="178">
        <v>223062</v>
      </c>
      <c r="I4" s="178">
        <v>63026</v>
      </c>
      <c r="J4" s="179">
        <v>5956688</v>
      </c>
    </row>
    <row r="5" spans="1:12">
      <c r="A5" s="177">
        <v>1961</v>
      </c>
      <c r="B5" s="178">
        <v>107260</v>
      </c>
      <c r="C5" s="178">
        <v>693818</v>
      </c>
      <c r="D5" s="178">
        <v>801078</v>
      </c>
      <c r="E5" s="178"/>
      <c r="F5" s="178">
        <v>4687692</v>
      </c>
      <c r="G5" s="178">
        <v>867540</v>
      </c>
      <c r="H5" s="178">
        <v>316075</v>
      </c>
      <c r="I5" s="178">
        <v>94631</v>
      </c>
      <c r="J5" s="179">
        <v>6767016</v>
      </c>
      <c r="L5" s="160"/>
    </row>
    <row r="6" spans="1:12">
      <c r="A6" s="177">
        <v>1971</v>
      </c>
      <c r="B6" s="178">
        <v>85557</v>
      </c>
      <c r="C6" s="178">
        <v>1646190</v>
      </c>
      <c r="D6" s="178">
        <v>1731747</v>
      </c>
      <c r="E6" s="178"/>
      <c r="F6" s="178">
        <v>3955296</v>
      </c>
      <c r="G6" s="178">
        <v>1365136</v>
      </c>
      <c r="H6" s="178">
        <v>531520</v>
      </c>
      <c r="I6" s="178">
        <v>139393</v>
      </c>
      <c r="J6" s="179">
        <v>7723092</v>
      </c>
    </row>
    <row r="7" spans="1:12">
      <c r="A7" s="177">
        <v>1981</v>
      </c>
      <c r="B7" s="178">
        <v>57793</v>
      </c>
      <c r="C7" s="178">
        <v>1081841</v>
      </c>
      <c r="D7" s="178">
        <v>1139634</v>
      </c>
      <c r="E7" s="178"/>
      <c r="F7" s="178">
        <v>3660854</v>
      </c>
      <c r="G7" s="178">
        <v>2271717</v>
      </c>
      <c r="H7" s="178">
        <v>1007975</v>
      </c>
      <c r="I7" s="178">
        <v>230449</v>
      </c>
      <c r="J7" s="179">
        <v>8310629</v>
      </c>
    </row>
    <row r="8" spans="1:12">
      <c r="A8" s="177">
        <v>1991</v>
      </c>
      <c r="B8" s="179">
        <v>51161</v>
      </c>
      <c r="C8" s="179">
        <v>665130</v>
      </c>
      <c r="D8" s="179">
        <v>716291</v>
      </c>
      <c r="E8" s="179"/>
      <c r="F8" s="179">
        <v>2856975</v>
      </c>
      <c r="G8" s="179">
        <v>2806253</v>
      </c>
      <c r="H8" s="179">
        <v>1691484</v>
      </c>
      <c r="I8" s="179">
        <v>337081</v>
      </c>
      <c r="J8" s="179">
        <v>8408084</v>
      </c>
    </row>
    <row r="9" spans="1:12">
      <c r="A9" s="177">
        <v>2001</v>
      </c>
      <c r="B9" s="179">
        <v>43314</v>
      </c>
      <c r="C9" s="179">
        <v>573351</v>
      </c>
      <c r="D9" s="179">
        <v>616665</v>
      </c>
      <c r="E9" s="179"/>
      <c r="F9" s="179">
        <v>2244276</v>
      </c>
      <c r="G9" s="179">
        <v>2717924</v>
      </c>
      <c r="H9" s="179">
        <v>2295396</v>
      </c>
      <c r="I9" s="179">
        <v>669885</v>
      </c>
      <c r="J9" s="179">
        <v>8544146</v>
      </c>
    </row>
    <row r="10" spans="1:12">
      <c r="A10" s="177">
        <v>2011</v>
      </c>
      <c r="B10" s="179">
        <v>47214</v>
      </c>
      <c r="C10" s="179">
        <v>582599</v>
      </c>
      <c r="D10" s="179">
        <v>629813</v>
      </c>
      <c r="E10" s="179"/>
      <c r="F10" s="179">
        <v>1847940</v>
      </c>
      <c r="G10" s="179">
        <v>2791199</v>
      </c>
      <c r="H10" s="179">
        <v>2808464</v>
      </c>
      <c r="I10" s="179">
        <v>1057885</v>
      </c>
      <c r="J10" s="179">
        <v>9135301</v>
      </c>
    </row>
    <row r="11" spans="1:12">
      <c r="A11" s="177">
        <v>2021</v>
      </c>
      <c r="B11" s="178">
        <v>35525</v>
      </c>
      <c r="C11" s="178">
        <v>292573</v>
      </c>
      <c r="D11" s="178">
        <v>328098</v>
      </c>
      <c r="E11" s="178"/>
      <c r="F11" s="178">
        <v>1326899</v>
      </c>
      <c r="G11" s="178">
        <v>2620175</v>
      </c>
      <c r="H11" s="125">
        <v>3441405</v>
      </c>
      <c r="I11" s="125">
        <v>1507967</v>
      </c>
      <c r="J11" s="178">
        <v>9224544</v>
      </c>
    </row>
    <row r="12" spans="1:12">
      <c r="A12" s="180">
        <v>2024</v>
      </c>
      <c r="B12" s="181">
        <v>36775</v>
      </c>
      <c r="C12" s="181">
        <v>294061</v>
      </c>
      <c r="D12" s="181">
        <v>330836</v>
      </c>
      <c r="E12" s="181"/>
      <c r="F12" s="181">
        <v>1195596</v>
      </c>
      <c r="G12" s="181">
        <v>2592216</v>
      </c>
      <c r="H12" s="215">
        <v>3577913</v>
      </c>
      <c r="I12" s="215">
        <v>1671842</v>
      </c>
      <c r="J12" s="181">
        <v>9368403</v>
      </c>
    </row>
    <row r="16" spans="1:12">
      <c r="L16" s="18" t="s">
        <v>165</v>
      </c>
    </row>
    <row r="17" spans="1:12">
      <c r="L17" s="18" t="s">
        <v>187</v>
      </c>
    </row>
    <row r="18" spans="1:12">
      <c r="L18" s="184"/>
    </row>
    <row r="19" spans="1:12">
      <c r="B19" s="21" t="s">
        <v>72</v>
      </c>
      <c r="C19" s="21" t="s">
        <v>166</v>
      </c>
      <c r="D19" s="21" t="s">
        <v>74</v>
      </c>
      <c r="E19" s="21" t="s">
        <v>75</v>
      </c>
      <c r="F19" s="21" t="s">
        <v>76</v>
      </c>
    </row>
    <row r="20" spans="1:12">
      <c r="A20" s="177">
        <v>1951</v>
      </c>
      <c r="B20" s="21">
        <f t="shared" ref="B20:B28" si="0">B4*100/$J4</f>
        <v>2.669067105747355</v>
      </c>
      <c r="C20" s="182">
        <f t="shared" ref="C20:C28" si="1">(C4+F4)*100/$J4</f>
        <v>83.939884042944669</v>
      </c>
      <c r="D20" s="21">
        <f t="shared" ref="D20:D28" si="2">G4*100/$J4</f>
        <v>8.5882456828358311</v>
      </c>
      <c r="E20" s="21">
        <f t="shared" ref="E20:E28" si="3">H4*100/$J4</f>
        <v>3.7447319718608729</v>
      </c>
      <c r="F20" s="21">
        <f t="shared" ref="F20:F28" si="4">I4*100/$J4</f>
        <v>1.0580711966112712</v>
      </c>
    </row>
    <row r="21" spans="1:12">
      <c r="A21" s="177">
        <v>1961</v>
      </c>
      <c r="B21" s="21">
        <f t="shared" si="0"/>
        <v>1.5850413239749988</v>
      </c>
      <c r="C21" s="182">
        <f t="shared" si="1"/>
        <v>79.525598875486622</v>
      </c>
      <c r="D21" s="21">
        <f t="shared" si="2"/>
        <v>12.820126330423927</v>
      </c>
      <c r="E21" s="21">
        <f t="shared" si="3"/>
        <v>4.6708179794461842</v>
      </c>
      <c r="F21" s="21">
        <f t="shared" si="4"/>
        <v>1.3984154906682651</v>
      </c>
    </row>
    <row r="22" spans="1:12">
      <c r="A22" s="177">
        <v>1971</v>
      </c>
      <c r="B22" s="21">
        <f t="shared" si="0"/>
        <v>1.1078075983038917</v>
      </c>
      <c r="C22" s="182">
        <f t="shared" si="1"/>
        <v>72.529059604624678</v>
      </c>
      <c r="D22" s="21">
        <f t="shared" si="2"/>
        <v>17.676029238030573</v>
      </c>
      <c r="E22" s="21">
        <f t="shared" si="3"/>
        <v>6.8822176402922564</v>
      </c>
      <c r="F22" s="21">
        <f t="shared" si="4"/>
        <v>1.8048859187486048</v>
      </c>
    </row>
    <row r="23" spans="1:12">
      <c r="A23" s="177">
        <v>1981</v>
      </c>
      <c r="B23" s="21">
        <f t="shared" si="0"/>
        <v>0.69541066025206999</v>
      </c>
      <c r="C23" s="182">
        <f t="shared" si="1"/>
        <v>57.067822423549408</v>
      </c>
      <c r="D23" s="21">
        <f t="shared" si="2"/>
        <v>27.335078969353582</v>
      </c>
      <c r="E23" s="21">
        <f t="shared" si="3"/>
        <v>12.128745008350149</v>
      </c>
      <c r="F23" s="21">
        <f t="shared" si="4"/>
        <v>2.7729429384947877</v>
      </c>
    </row>
    <row r="24" spans="1:12">
      <c r="A24" s="177">
        <v>1991</v>
      </c>
      <c r="B24" s="21">
        <f t="shared" si="0"/>
        <v>0.60847394007957101</v>
      </c>
      <c r="C24" s="182">
        <f t="shared" si="1"/>
        <v>41.889507764194555</v>
      </c>
      <c r="D24" s="21">
        <f t="shared" si="2"/>
        <v>33.375653716114158</v>
      </c>
      <c r="E24" s="21">
        <f t="shared" si="3"/>
        <v>20.117353727674463</v>
      </c>
      <c r="F24" s="21">
        <f t="shared" si="4"/>
        <v>4.0090108519372549</v>
      </c>
    </row>
    <row r="25" spans="1:12">
      <c r="A25" s="177">
        <v>2001</v>
      </c>
      <c r="B25" s="21">
        <f t="shared" si="0"/>
        <v>0.50694358453144406</v>
      </c>
      <c r="C25" s="182">
        <f t="shared" si="1"/>
        <v>32.977280584858917</v>
      </c>
      <c r="D25" s="21">
        <f t="shared" si="2"/>
        <v>31.810364663712441</v>
      </c>
      <c r="E25" s="21">
        <f t="shared" si="3"/>
        <v>26.865130815882594</v>
      </c>
      <c r="F25" s="21">
        <f t="shared" si="4"/>
        <v>7.8402803510146013</v>
      </c>
    </row>
    <row r="26" spans="1:12">
      <c r="A26" s="177">
        <v>2011</v>
      </c>
      <c r="B26" s="21">
        <f t="shared" si="0"/>
        <v>0.51683026098428497</v>
      </c>
      <c r="C26" s="182">
        <f t="shared" si="1"/>
        <v>26.606008931725402</v>
      </c>
      <c r="D26" s="21">
        <f t="shared" si="2"/>
        <v>30.553990503432782</v>
      </c>
      <c r="E26" s="21">
        <f t="shared" si="3"/>
        <v>30.742982634069747</v>
      </c>
      <c r="F26" s="21">
        <f t="shared" si="4"/>
        <v>11.580187669787783</v>
      </c>
    </row>
    <row r="27" spans="1:12">
      <c r="A27" s="177">
        <v>2021</v>
      </c>
      <c r="B27" s="21">
        <f t="shared" si="0"/>
        <v>0.38511388747237801</v>
      </c>
      <c r="C27" s="182">
        <f t="shared" si="1"/>
        <v>17.55611984722497</v>
      </c>
      <c r="D27" s="21">
        <f t="shared" si="2"/>
        <v>28.404385083967295</v>
      </c>
      <c r="E27" s="21">
        <f t="shared" si="3"/>
        <v>37.30704737274818</v>
      </c>
      <c r="F27" s="21">
        <f t="shared" si="4"/>
        <v>16.347333808587177</v>
      </c>
    </row>
    <row r="28" spans="1:12">
      <c r="A28" s="177">
        <v>2024</v>
      </c>
      <c r="B28" s="21">
        <f t="shared" si="0"/>
        <v>0.39254289124838032</v>
      </c>
      <c r="C28" s="182">
        <f t="shared" si="1"/>
        <v>15.900863786495949</v>
      </c>
      <c r="D28" s="21">
        <f t="shared" si="2"/>
        <v>27.6697746670377</v>
      </c>
      <c r="E28" s="21">
        <f t="shared" si="3"/>
        <v>38.191279773084055</v>
      </c>
      <c r="F28" s="21">
        <f t="shared" si="4"/>
        <v>17.845538882133912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I12" zoomScaleNormal="100" workbookViewId="0">
      <selection activeCell="N26" sqref="N26"/>
    </sheetView>
  </sheetViews>
  <sheetFormatPr defaultRowHeight="14.4"/>
  <cols>
    <col min="1" max="1" width="14.6640625" customWidth="1"/>
    <col min="2" max="2" width="10" customWidth="1"/>
    <col min="3" max="3" width="10.33203125" customWidth="1"/>
    <col min="4" max="4" width="9.5546875" customWidth="1"/>
    <col min="5" max="5" width="9.6640625" customWidth="1"/>
    <col min="6" max="9" width="11.33203125" customWidth="1"/>
    <col min="10" max="10" width="3.6640625" customWidth="1"/>
  </cols>
  <sheetData>
    <row r="3" spans="1:11">
      <c r="A3" s="164"/>
      <c r="B3" s="19"/>
      <c r="C3" s="19"/>
      <c r="D3" s="19"/>
      <c r="E3" s="19"/>
      <c r="F3" s="19"/>
      <c r="G3" s="19"/>
      <c r="H3" s="19"/>
      <c r="I3" s="19"/>
    </row>
    <row r="4" spans="1:11" ht="43.2" customHeight="1">
      <c r="A4" s="198"/>
      <c r="B4" s="174" t="s">
        <v>167</v>
      </c>
      <c r="C4" s="174"/>
      <c r="D4" s="174"/>
      <c r="E4" s="175"/>
      <c r="F4" s="231" t="s">
        <v>168</v>
      </c>
      <c r="G4" s="231"/>
      <c r="H4" s="231"/>
      <c r="I4" s="163"/>
    </row>
    <row r="5" spans="1:11" ht="31.95" customHeight="1">
      <c r="A5" s="185" t="s">
        <v>169</v>
      </c>
      <c r="B5" s="183" t="s">
        <v>170</v>
      </c>
      <c r="C5" s="183" t="s">
        <v>171</v>
      </c>
      <c r="D5" s="183" t="s">
        <v>172</v>
      </c>
      <c r="E5" s="183"/>
      <c r="F5" s="183" t="s">
        <v>173</v>
      </c>
      <c r="G5" s="183" t="s">
        <v>174</v>
      </c>
      <c r="H5" s="183" t="s">
        <v>171</v>
      </c>
      <c r="I5" s="162"/>
    </row>
    <row r="6" spans="1:11">
      <c r="A6" s="71">
        <v>1961</v>
      </c>
      <c r="B6" s="179">
        <v>342.94200000000001</v>
      </c>
      <c r="C6" s="179">
        <v>198.601</v>
      </c>
      <c r="D6" s="179">
        <v>18.337</v>
      </c>
      <c r="E6" s="30"/>
      <c r="F6" s="186">
        <v>1452.83</v>
      </c>
      <c r="G6" s="187">
        <v>1909.76</v>
      </c>
      <c r="H6" s="187">
        <v>1024.95</v>
      </c>
      <c r="I6" s="161"/>
      <c r="K6" s="10" t="s">
        <v>184</v>
      </c>
    </row>
    <row r="7" spans="1:11">
      <c r="A7" s="71">
        <v>1970</v>
      </c>
      <c r="B7" s="179">
        <v>221.995</v>
      </c>
      <c r="C7" s="179">
        <v>138.13900000000001</v>
      </c>
      <c r="D7" s="179">
        <v>165.465</v>
      </c>
      <c r="E7" s="179"/>
      <c r="F7" s="186">
        <v>1264.92</v>
      </c>
      <c r="G7" s="187">
        <v>1793.13</v>
      </c>
      <c r="H7" s="187">
        <v>941.04</v>
      </c>
      <c r="I7" s="161"/>
    </row>
    <row r="8" spans="1:11">
      <c r="A8" s="71">
        <v>1982</v>
      </c>
      <c r="B8" s="179">
        <v>162.636</v>
      </c>
      <c r="C8" s="179">
        <v>109.994</v>
      </c>
      <c r="D8" s="179">
        <v>102.239</v>
      </c>
      <c r="E8" s="179"/>
      <c r="F8" s="186">
        <v>1162.25</v>
      </c>
      <c r="G8" s="187">
        <v>1696.79</v>
      </c>
      <c r="H8" s="187">
        <v>917.37</v>
      </c>
      <c r="I8" s="161"/>
    </row>
    <row r="9" spans="1:11">
      <c r="A9" s="71">
        <v>1990</v>
      </c>
      <c r="B9" s="179">
        <v>132.16</v>
      </c>
      <c r="C9" s="179">
        <v>91.914000000000001</v>
      </c>
      <c r="D9" s="179">
        <v>72.194999999999993</v>
      </c>
      <c r="E9" s="179"/>
      <c r="F9" s="186">
        <v>1104.27</v>
      </c>
      <c r="G9" s="187">
        <v>1601.32</v>
      </c>
      <c r="H9" s="187">
        <v>861.49</v>
      </c>
      <c r="I9" s="161"/>
    </row>
    <row r="10" spans="1:11">
      <c r="A10" s="71">
        <v>2000</v>
      </c>
      <c r="B10" s="188">
        <v>74.867000000000004</v>
      </c>
      <c r="C10" s="179">
        <v>45.231999999999999</v>
      </c>
      <c r="D10" s="179">
        <v>35.585999999999999</v>
      </c>
      <c r="E10" s="179"/>
      <c r="F10" s="186">
        <v>1039.81</v>
      </c>
      <c r="G10" s="187">
        <v>1418</v>
      </c>
      <c r="H10" s="187">
        <v>638.05999999999995</v>
      </c>
      <c r="I10" s="161"/>
    </row>
    <row r="11" spans="1:11">
      <c r="A11" s="71">
        <v>2010</v>
      </c>
      <c r="B11" s="188">
        <v>54.332999999999998</v>
      </c>
      <c r="C11" s="188">
        <v>45.293999999999997</v>
      </c>
      <c r="D11" s="188">
        <v>22.064</v>
      </c>
      <c r="E11" s="188"/>
      <c r="F11" s="186">
        <v>986.82</v>
      </c>
      <c r="G11" s="187">
        <v>1229.56</v>
      </c>
      <c r="H11" s="187">
        <v>980.87</v>
      </c>
      <c r="I11" s="161"/>
    </row>
    <row r="12" spans="1:11">
      <c r="A12" s="189">
        <v>2020</v>
      </c>
      <c r="B12" s="181">
        <v>46.893000000000001</v>
      </c>
      <c r="C12" s="181">
        <v>35.404000000000003</v>
      </c>
      <c r="D12" s="190">
        <v>20.085000000000001</v>
      </c>
      <c r="E12" s="190"/>
      <c r="F12" s="191">
        <v>1006.98</v>
      </c>
      <c r="G12" s="192">
        <v>1134.3800000000001</v>
      </c>
      <c r="H12" s="192">
        <v>784.04</v>
      </c>
      <c r="I12" s="161"/>
    </row>
    <row r="13" spans="1:11">
      <c r="I13" s="161"/>
    </row>
    <row r="14" spans="1:11">
      <c r="I14" s="161"/>
    </row>
    <row r="15" spans="1:11" ht="24">
      <c r="A15" s="173" t="s">
        <v>169</v>
      </c>
      <c r="B15" s="173" t="s">
        <v>175</v>
      </c>
      <c r="C15" s="173" t="s">
        <v>171</v>
      </c>
      <c r="D15" s="173" t="s">
        <v>172</v>
      </c>
      <c r="E15" s="173" t="s">
        <v>169</v>
      </c>
      <c r="F15" s="173" t="s">
        <v>176</v>
      </c>
      <c r="G15" s="109"/>
      <c r="H15" s="173" t="s">
        <v>177</v>
      </c>
      <c r="I15" s="193" t="s">
        <v>178</v>
      </c>
    </row>
    <row r="16" spans="1:11">
      <c r="A16" s="71">
        <v>1961</v>
      </c>
      <c r="B16" s="194">
        <f>+B6</f>
        <v>342.94200000000001</v>
      </c>
      <c r="C16" s="194">
        <f>+C6</f>
        <v>198.601</v>
      </c>
      <c r="D16" s="194">
        <f>+D6</f>
        <v>18.337</v>
      </c>
      <c r="E16" s="71">
        <v>1961</v>
      </c>
      <c r="F16" s="194">
        <f t="shared" ref="F16:G22" si="0">+F6</f>
        <v>1452.83</v>
      </c>
      <c r="G16" s="194">
        <f t="shared" si="0"/>
        <v>1909.76</v>
      </c>
      <c r="H16" s="195">
        <f t="shared" ref="H16:H22" si="1">+G16-F16</f>
        <v>456.93000000000006</v>
      </c>
      <c r="I16" s="194">
        <f t="shared" ref="I16:I22" si="2">+H6</f>
        <v>1024.95</v>
      </c>
    </row>
    <row r="17" spans="1:11">
      <c r="A17" s="71">
        <v>1970</v>
      </c>
      <c r="B17" s="194">
        <f t="shared" ref="B17:D17" si="3">+B7</f>
        <v>221.995</v>
      </c>
      <c r="C17" s="194">
        <f t="shared" si="3"/>
        <v>138.13900000000001</v>
      </c>
      <c r="D17" s="194">
        <f t="shared" si="3"/>
        <v>165.465</v>
      </c>
      <c r="E17" s="71">
        <v>1970</v>
      </c>
      <c r="F17" s="194">
        <f t="shared" si="0"/>
        <v>1264.92</v>
      </c>
      <c r="G17" s="194">
        <f t="shared" si="0"/>
        <v>1793.13</v>
      </c>
      <c r="H17" s="195">
        <f t="shared" si="1"/>
        <v>528.21</v>
      </c>
      <c r="I17" s="194">
        <f t="shared" si="2"/>
        <v>941.04</v>
      </c>
    </row>
    <row r="18" spans="1:11">
      <c r="A18" s="71">
        <v>1982</v>
      </c>
      <c r="B18" s="194">
        <f t="shared" ref="B18:D18" si="4">+B8</f>
        <v>162.636</v>
      </c>
      <c r="C18" s="194">
        <f t="shared" si="4"/>
        <v>109.994</v>
      </c>
      <c r="D18" s="194">
        <f t="shared" si="4"/>
        <v>102.239</v>
      </c>
      <c r="E18" s="71">
        <v>1982</v>
      </c>
      <c r="F18" s="194">
        <f t="shared" si="0"/>
        <v>1162.25</v>
      </c>
      <c r="G18" s="194">
        <f t="shared" si="0"/>
        <v>1696.79</v>
      </c>
      <c r="H18" s="195">
        <f t="shared" si="1"/>
        <v>534.54</v>
      </c>
      <c r="I18" s="194">
        <f t="shared" si="2"/>
        <v>917.37</v>
      </c>
    </row>
    <row r="19" spans="1:11">
      <c r="A19" s="71">
        <v>1990</v>
      </c>
      <c r="B19" s="194">
        <f t="shared" ref="B19:D19" si="5">+B9</f>
        <v>132.16</v>
      </c>
      <c r="C19" s="194">
        <f t="shared" si="5"/>
        <v>91.914000000000001</v>
      </c>
      <c r="D19" s="194">
        <f t="shared" si="5"/>
        <v>72.194999999999993</v>
      </c>
      <c r="E19" s="71">
        <v>1990</v>
      </c>
      <c r="F19" s="194">
        <f t="shared" si="0"/>
        <v>1104.27</v>
      </c>
      <c r="G19" s="194">
        <f t="shared" si="0"/>
        <v>1601.32</v>
      </c>
      <c r="H19" s="195">
        <f t="shared" si="1"/>
        <v>497.04999999999995</v>
      </c>
      <c r="I19" s="194">
        <f t="shared" si="2"/>
        <v>861.49</v>
      </c>
    </row>
    <row r="20" spans="1:11">
      <c r="A20" s="71">
        <v>2000</v>
      </c>
      <c r="B20" s="194">
        <f t="shared" ref="B20:D20" si="6">+B10</f>
        <v>74.867000000000004</v>
      </c>
      <c r="C20" s="194">
        <f t="shared" si="6"/>
        <v>45.231999999999999</v>
      </c>
      <c r="D20" s="194">
        <f t="shared" si="6"/>
        <v>35.585999999999999</v>
      </c>
      <c r="E20" s="71">
        <v>2000</v>
      </c>
      <c r="F20" s="194">
        <f t="shared" si="0"/>
        <v>1039.81</v>
      </c>
      <c r="G20" s="194">
        <f t="shared" si="0"/>
        <v>1418</v>
      </c>
      <c r="H20" s="195">
        <f t="shared" si="1"/>
        <v>378.19000000000005</v>
      </c>
      <c r="I20" s="194">
        <f t="shared" si="2"/>
        <v>638.05999999999995</v>
      </c>
    </row>
    <row r="21" spans="1:11">
      <c r="A21" s="71">
        <v>2010</v>
      </c>
      <c r="B21" s="194">
        <f t="shared" ref="B21:D21" si="7">+B11</f>
        <v>54.332999999999998</v>
      </c>
      <c r="C21" s="194">
        <f t="shared" si="7"/>
        <v>45.293999999999997</v>
      </c>
      <c r="D21" s="194">
        <f t="shared" si="7"/>
        <v>22.064</v>
      </c>
      <c r="E21" s="71">
        <v>2010</v>
      </c>
      <c r="F21" s="194">
        <f t="shared" si="0"/>
        <v>986.82</v>
      </c>
      <c r="G21" s="194">
        <f t="shared" si="0"/>
        <v>1229.56</v>
      </c>
      <c r="H21" s="195">
        <f t="shared" si="1"/>
        <v>242.7399999999999</v>
      </c>
      <c r="I21" s="194">
        <f t="shared" si="2"/>
        <v>980.87</v>
      </c>
    </row>
    <row r="22" spans="1:11">
      <c r="A22" s="189">
        <v>2020</v>
      </c>
      <c r="B22" s="196">
        <f t="shared" ref="B22:D22" si="8">+B12</f>
        <v>46.893000000000001</v>
      </c>
      <c r="C22" s="196">
        <f t="shared" si="8"/>
        <v>35.404000000000003</v>
      </c>
      <c r="D22" s="196">
        <f t="shared" si="8"/>
        <v>20.085000000000001</v>
      </c>
      <c r="E22" s="189">
        <v>2020</v>
      </c>
      <c r="F22" s="196">
        <f t="shared" si="0"/>
        <v>1006.98</v>
      </c>
      <c r="G22" s="196">
        <f t="shared" si="0"/>
        <v>1134.3800000000001</v>
      </c>
      <c r="H22" s="197">
        <f t="shared" si="1"/>
        <v>127.40000000000009</v>
      </c>
      <c r="I22" s="196">
        <f t="shared" si="2"/>
        <v>784.04</v>
      </c>
    </row>
    <row r="23" spans="1:11">
      <c r="I23" s="161"/>
    </row>
    <row r="24" spans="1:11">
      <c r="I24" s="161"/>
    </row>
    <row r="25" spans="1:11">
      <c r="I25" s="161"/>
      <c r="K25" s="18" t="s">
        <v>179</v>
      </c>
    </row>
    <row r="26" spans="1:11">
      <c r="I26" s="161"/>
      <c r="K26" s="18" t="s">
        <v>180</v>
      </c>
    </row>
    <row r="27" spans="1:11">
      <c r="I27" s="161"/>
      <c r="K27" s="18" t="s">
        <v>181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F7" sqref="F7"/>
    </sheetView>
  </sheetViews>
  <sheetFormatPr defaultRowHeight="14.4"/>
  <sheetData>
    <row r="2" spans="1:8">
      <c r="B2" t="s">
        <v>215</v>
      </c>
      <c r="H2" s="55" t="s">
        <v>236</v>
      </c>
    </row>
    <row r="3" spans="1:8">
      <c r="A3" s="207"/>
      <c r="B3" s="207" t="s">
        <v>78</v>
      </c>
      <c r="C3" s="207" t="s">
        <v>79</v>
      </c>
      <c r="D3" s="207" t="s">
        <v>80</v>
      </c>
    </row>
    <row r="4" spans="1:8">
      <c r="A4" s="208">
        <v>1977</v>
      </c>
      <c r="B4" s="209">
        <v>79.5</v>
      </c>
      <c r="C4" s="209">
        <v>38</v>
      </c>
      <c r="D4" s="209">
        <v>58.4</v>
      </c>
    </row>
    <row r="5" spans="1:8">
      <c r="A5" s="208">
        <v>1978</v>
      </c>
      <c r="B5" s="209">
        <v>80</v>
      </c>
      <c r="C5" s="209">
        <v>37.700000000000003</v>
      </c>
      <c r="D5" s="209">
        <v>58.5</v>
      </c>
    </row>
    <row r="6" spans="1:8">
      <c r="A6" s="208">
        <v>1979</v>
      </c>
      <c r="B6" s="209">
        <v>79.099999999999994</v>
      </c>
      <c r="C6" s="209">
        <v>38.299999999999997</v>
      </c>
      <c r="D6" s="209">
        <v>58.5</v>
      </c>
    </row>
    <row r="7" spans="1:8">
      <c r="A7" s="208">
        <v>1980</v>
      </c>
      <c r="B7" s="209">
        <v>79.7</v>
      </c>
      <c r="C7" s="209">
        <v>40.299999999999997</v>
      </c>
      <c r="D7" s="209">
        <v>59.7</v>
      </c>
    </row>
    <row r="8" spans="1:8">
      <c r="A8" s="210">
        <v>1981</v>
      </c>
      <c r="B8" s="209">
        <v>78.599999999999994</v>
      </c>
      <c r="C8" s="209">
        <v>41</v>
      </c>
      <c r="D8" s="209">
        <v>59.6</v>
      </c>
    </row>
    <row r="9" spans="1:8">
      <c r="A9" s="208">
        <v>1982</v>
      </c>
      <c r="B9" s="209">
        <v>77.099999999999994</v>
      </c>
      <c r="C9" s="209">
        <v>40.299999999999997</v>
      </c>
      <c r="D9" s="209">
        <v>58.5</v>
      </c>
    </row>
    <row r="10" spans="1:8">
      <c r="A10" s="208">
        <v>1983</v>
      </c>
      <c r="B10" s="209">
        <v>75.2</v>
      </c>
      <c r="C10" s="209">
        <v>39.4</v>
      </c>
      <c r="D10" s="209">
        <v>57.1</v>
      </c>
    </row>
    <row r="11" spans="1:8">
      <c r="A11" s="208">
        <v>1984</v>
      </c>
      <c r="B11" s="209">
        <v>73.8</v>
      </c>
      <c r="C11" s="209">
        <v>38.700000000000003</v>
      </c>
      <c r="D11" s="209">
        <v>56</v>
      </c>
    </row>
    <row r="12" spans="1:8">
      <c r="A12" s="208">
        <v>1985</v>
      </c>
      <c r="B12" s="209">
        <v>73.2</v>
      </c>
      <c r="C12" s="209">
        <v>38.9</v>
      </c>
      <c r="D12" s="209">
        <v>55.9</v>
      </c>
    </row>
    <row r="13" spans="1:8">
      <c r="A13" s="208">
        <v>1986</v>
      </c>
      <c r="B13" s="209">
        <v>73</v>
      </c>
      <c r="C13" s="209">
        <v>40.200000000000003</v>
      </c>
      <c r="D13" s="209">
        <v>56.5</v>
      </c>
    </row>
    <row r="14" spans="1:8">
      <c r="A14" s="208">
        <v>1987</v>
      </c>
      <c r="B14" s="209">
        <v>73.3</v>
      </c>
      <c r="C14" s="209">
        <v>41.7</v>
      </c>
      <c r="D14" s="209">
        <v>57.4</v>
      </c>
    </row>
    <row r="15" spans="1:8">
      <c r="A15" s="208">
        <v>1988</v>
      </c>
      <c r="B15" s="209">
        <v>73.599999999999994</v>
      </c>
      <c r="C15" s="209">
        <v>42.2</v>
      </c>
      <c r="D15" s="209">
        <v>57.8</v>
      </c>
    </row>
    <row r="16" spans="1:8">
      <c r="A16" s="208">
        <v>1989</v>
      </c>
      <c r="B16" s="209">
        <v>73.3</v>
      </c>
      <c r="C16" s="209">
        <v>42.6</v>
      </c>
      <c r="D16" s="209">
        <v>57.9</v>
      </c>
    </row>
    <row r="17" spans="1:24">
      <c r="A17" s="208">
        <v>1990</v>
      </c>
      <c r="B17" s="209">
        <v>73.2</v>
      </c>
      <c r="C17" s="209">
        <v>44.1</v>
      </c>
      <c r="D17" s="209">
        <v>58.6</v>
      </c>
    </row>
    <row r="18" spans="1:24">
      <c r="A18" s="210">
        <v>1991</v>
      </c>
      <c r="B18" s="209">
        <v>73.400000000000006</v>
      </c>
      <c r="C18" s="209">
        <v>44.7</v>
      </c>
      <c r="D18" s="209">
        <v>59.1</v>
      </c>
    </row>
    <row r="19" spans="1:24">
      <c r="A19" s="208" t="s">
        <v>214</v>
      </c>
      <c r="B19" s="209">
        <v>72.2</v>
      </c>
      <c r="C19" s="209">
        <v>44.2</v>
      </c>
      <c r="D19" s="209">
        <v>58.2</v>
      </c>
    </row>
    <row r="20" spans="1:24">
      <c r="A20" s="211">
        <v>1993</v>
      </c>
      <c r="B20" s="209">
        <v>72.900000000000006</v>
      </c>
      <c r="C20" s="209">
        <v>45.6</v>
      </c>
      <c r="D20" s="209">
        <v>59.3</v>
      </c>
    </row>
    <row r="21" spans="1:24">
      <c r="A21" s="211">
        <v>1994</v>
      </c>
      <c r="B21" s="209">
        <v>71.7</v>
      </c>
      <c r="C21" s="209">
        <v>45.7</v>
      </c>
      <c r="D21" s="209">
        <v>58.7</v>
      </c>
      <c r="H21" s="205" t="s">
        <v>213</v>
      </c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</row>
    <row r="22" spans="1:24">
      <c r="A22" s="211">
        <v>1995</v>
      </c>
      <c r="B22" s="209">
        <v>72.099999999999994</v>
      </c>
      <c r="C22" s="209">
        <v>46.1</v>
      </c>
      <c r="D22" s="209">
        <v>59.1</v>
      </c>
      <c r="H22" s="234" t="s">
        <v>212</v>
      </c>
      <c r="I22" s="234"/>
      <c r="J22" s="234"/>
      <c r="K22" s="234"/>
      <c r="L22" s="234"/>
      <c r="M22" s="234"/>
      <c r="N22" s="234"/>
      <c r="O22" s="235"/>
      <c r="P22" s="235"/>
      <c r="Q22" s="235"/>
      <c r="R22" s="235"/>
      <c r="S22" s="235"/>
      <c r="T22" s="235"/>
      <c r="U22" s="235"/>
      <c r="V22" s="235"/>
      <c r="W22" s="235"/>
      <c r="X22" s="235"/>
    </row>
    <row r="23" spans="1:24">
      <c r="A23" s="211">
        <v>1996</v>
      </c>
      <c r="B23" s="209">
        <v>72.400000000000006</v>
      </c>
      <c r="C23" s="209">
        <v>46.7</v>
      </c>
      <c r="D23" s="209">
        <v>59.6</v>
      </c>
    </row>
    <row r="24" spans="1:24">
      <c r="A24" s="211">
        <v>1997</v>
      </c>
      <c r="B24" s="209">
        <v>72.400000000000006</v>
      </c>
      <c r="C24" s="209">
        <v>47</v>
      </c>
      <c r="D24" s="209">
        <v>59.7</v>
      </c>
    </row>
    <row r="25" spans="1:24">
      <c r="A25" s="211">
        <v>1998</v>
      </c>
      <c r="B25" s="209">
        <v>73</v>
      </c>
      <c r="C25" s="209">
        <v>48.4</v>
      </c>
      <c r="D25" s="209">
        <v>60.7</v>
      </c>
    </row>
    <row r="26" spans="1:24">
      <c r="A26" s="211">
        <v>1999</v>
      </c>
      <c r="B26" s="209">
        <v>73.8</v>
      </c>
      <c r="C26" s="209">
        <v>49.7</v>
      </c>
      <c r="D26" s="209">
        <v>61.8</v>
      </c>
    </row>
    <row r="27" spans="1:24">
      <c r="A27" s="211">
        <v>2000</v>
      </c>
      <c r="B27" s="209">
        <v>74.5</v>
      </c>
      <c r="C27" s="209">
        <v>50.6</v>
      </c>
      <c r="D27" s="209">
        <v>62.6</v>
      </c>
    </row>
    <row r="28" spans="1:24">
      <c r="A28" s="212">
        <v>2001</v>
      </c>
      <c r="B28" s="209">
        <v>75.3</v>
      </c>
      <c r="C28" s="209">
        <v>52.3</v>
      </c>
      <c r="D28" s="209">
        <v>63.8</v>
      </c>
    </row>
    <row r="29" spans="1:24">
      <c r="A29" s="211">
        <v>2002</v>
      </c>
      <c r="B29" s="209">
        <v>75.8</v>
      </c>
      <c r="C29" s="209">
        <v>53.5</v>
      </c>
      <c r="D29" s="209">
        <v>64.7</v>
      </c>
    </row>
    <row r="30" spans="1:24">
      <c r="A30" s="211">
        <v>2003</v>
      </c>
      <c r="B30" s="209">
        <v>75.7</v>
      </c>
      <c r="C30" s="209">
        <v>54.7</v>
      </c>
      <c r="D30" s="209">
        <v>65.3</v>
      </c>
    </row>
    <row r="31" spans="1:24">
      <c r="A31" s="211" t="s">
        <v>211</v>
      </c>
      <c r="B31" s="209">
        <v>75.7</v>
      </c>
      <c r="C31" s="209">
        <v>55.2</v>
      </c>
      <c r="D31" s="209">
        <v>65.5</v>
      </c>
    </row>
    <row r="32" spans="1:24">
      <c r="A32" s="211">
        <v>2005</v>
      </c>
      <c r="B32" s="209">
        <v>75.7</v>
      </c>
      <c r="C32" s="209">
        <v>55.2</v>
      </c>
      <c r="D32" s="209">
        <v>65.5</v>
      </c>
    </row>
    <row r="33" spans="1:4">
      <c r="A33" s="211">
        <v>2006</v>
      </c>
      <c r="B33" s="209">
        <v>76.3</v>
      </c>
      <c r="C33" s="209">
        <v>56.6</v>
      </c>
      <c r="D33" s="209">
        <v>66.5</v>
      </c>
    </row>
    <row r="34" spans="1:4">
      <c r="A34" s="211">
        <v>2007</v>
      </c>
      <c r="B34" s="209">
        <v>76.599999999999994</v>
      </c>
      <c r="C34" s="209">
        <v>56.6</v>
      </c>
      <c r="D34" s="209">
        <v>66.7</v>
      </c>
    </row>
    <row r="35" spans="1:4">
      <c r="A35" s="211">
        <v>2008</v>
      </c>
      <c r="B35" s="209">
        <v>76.5</v>
      </c>
      <c r="C35" s="209">
        <v>57.2</v>
      </c>
      <c r="D35" s="209">
        <v>66.900000000000006</v>
      </c>
    </row>
    <row r="36" spans="1:4">
      <c r="A36" s="211">
        <v>2009</v>
      </c>
      <c r="B36" s="209">
        <v>75.099999999999994</v>
      </c>
      <c r="C36" s="209">
        <v>56.2</v>
      </c>
      <c r="D36" s="209">
        <v>65.7</v>
      </c>
    </row>
    <row r="37" spans="1:4">
      <c r="A37" s="211">
        <v>2010</v>
      </c>
      <c r="B37" s="209">
        <v>74</v>
      </c>
      <c r="C37" s="209">
        <v>55.8</v>
      </c>
      <c r="D37" s="209">
        <v>65</v>
      </c>
    </row>
    <row r="38" spans="1:4">
      <c r="A38" s="213" t="s">
        <v>210</v>
      </c>
      <c r="B38" s="209">
        <v>73.8</v>
      </c>
      <c r="C38" s="209">
        <v>55.3</v>
      </c>
      <c r="D38" s="209">
        <v>64.599999999999994</v>
      </c>
    </row>
    <row r="39" spans="1:4">
      <c r="A39" s="214" t="s">
        <v>209</v>
      </c>
      <c r="B39" s="209">
        <v>72.8</v>
      </c>
      <c r="C39" s="209">
        <v>56.3</v>
      </c>
      <c r="D39" s="209">
        <v>64.5</v>
      </c>
    </row>
    <row r="40" spans="1:4">
      <c r="A40" s="214" t="s">
        <v>208</v>
      </c>
      <c r="B40" s="209">
        <v>72.099999999999994</v>
      </c>
      <c r="C40" s="209">
        <v>57.4</v>
      </c>
      <c r="D40" s="209">
        <v>64.8</v>
      </c>
    </row>
    <row r="41" spans="1:4">
      <c r="A41" s="214" t="s">
        <v>207</v>
      </c>
      <c r="B41" s="209">
        <v>72.099999999999994</v>
      </c>
      <c r="C41" s="209">
        <v>57.5</v>
      </c>
      <c r="D41" s="209">
        <v>64.900000000000006</v>
      </c>
    </row>
    <row r="42" spans="1:4">
      <c r="A42" s="214" t="s">
        <v>206</v>
      </c>
      <c r="B42" s="209">
        <v>73</v>
      </c>
      <c r="C42" s="209">
        <v>57.2</v>
      </c>
      <c r="D42" s="209">
        <v>65.099999999999994</v>
      </c>
    </row>
    <row r="43" spans="1:4">
      <c r="A43" s="214" t="s">
        <v>205</v>
      </c>
      <c r="B43" s="209">
        <v>74.281482163354667</v>
      </c>
      <c r="C43" s="209">
        <v>58.066940955476085</v>
      </c>
      <c r="D43" s="209">
        <v>66.225011062383075</v>
      </c>
    </row>
    <row r="44" spans="1:4">
      <c r="A44" s="214" t="s">
        <v>204</v>
      </c>
      <c r="B44" s="209">
        <v>75.13583925022273</v>
      </c>
      <c r="C44" s="209">
        <v>59.273176278012841</v>
      </c>
      <c r="D44" s="209">
        <v>67.257799193193947</v>
      </c>
    </row>
    <row r="45" spans="1:4">
      <c r="A45" s="214" t="s">
        <v>203</v>
      </c>
      <c r="B45" s="209">
        <v>75.557621999999995</v>
      </c>
      <c r="C45" s="209">
        <v>59.623671000000002</v>
      </c>
      <c r="D45" s="209">
        <v>67.645573999999996</v>
      </c>
    </row>
    <row r="46" spans="1:4">
      <c r="A46" s="214" t="s">
        <v>202</v>
      </c>
      <c r="B46" s="209">
        <v>76.148751000000004</v>
      </c>
      <c r="C46" s="209">
        <v>60.440913999999999</v>
      </c>
      <c r="D46" s="209">
        <v>68.356435000000005</v>
      </c>
    </row>
    <row r="47" spans="1:4">
      <c r="A47" s="214" t="s">
        <v>201</v>
      </c>
      <c r="B47" s="209">
        <v>73.529056999999995</v>
      </c>
      <c r="C47" s="209">
        <v>58.618448999999998</v>
      </c>
      <c r="D47" s="209">
        <v>66.132527999999994</v>
      </c>
    </row>
    <row r="48" spans="1:4">
      <c r="A48" s="214" t="s">
        <v>200</v>
      </c>
      <c r="B48" s="209">
        <v>73.421401000000003</v>
      </c>
      <c r="C48" s="209">
        <v>59.508789</v>
      </c>
      <c r="D48" s="209">
        <v>66.524483000000004</v>
      </c>
    </row>
    <row r="49" spans="1:4">
      <c r="A49" s="214" t="s">
        <v>199</v>
      </c>
      <c r="B49" s="209">
        <v>75.826076999999998</v>
      </c>
      <c r="C49" s="209">
        <v>60.427207000000003</v>
      </c>
      <c r="D49" s="209">
        <v>68.205817999999994</v>
      </c>
    </row>
    <row r="50" spans="1:4">
      <c r="A50" s="214" t="s">
        <v>198</v>
      </c>
      <c r="B50" s="209">
        <v>76.412355000000005</v>
      </c>
      <c r="C50" s="209">
        <v>61.944862999999998</v>
      </c>
      <c r="D50" s="209">
        <v>69.262427000000002</v>
      </c>
    </row>
    <row r="51" spans="1:4">
      <c r="A51" s="214" t="s">
        <v>197</v>
      </c>
      <c r="B51" s="209">
        <v>76.311690999999996</v>
      </c>
      <c r="C51" s="209">
        <v>62.269170000000003</v>
      </c>
      <c r="D51" s="209">
        <v>69.376410000000007</v>
      </c>
    </row>
    <row r="52" spans="1:4">
      <c r="A52" s="214" t="s">
        <v>196</v>
      </c>
      <c r="B52" s="209">
        <v>76.765281000000002</v>
      </c>
      <c r="C52" s="209">
        <v>62.127744999999997</v>
      </c>
      <c r="D52" s="209">
        <v>69.551248000000001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5A8E08-AFF4-48D5-993C-256DDE5C4F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2026-10-14T16:29:48Z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