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75" l="1"/>
  <c r="C17" i="75"/>
  <c r="D17" i="75"/>
  <c r="B18" i="75"/>
  <c r="C18" i="75"/>
  <c r="D18" i="75"/>
  <c r="B19" i="75"/>
  <c r="C19" i="75"/>
  <c r="D19" i="75"/>
  <c r="B20" i="75"/>
  <c r="C20" i="75"/>
  <c r="D20" i="75"/>
  <c r="B21" i="75"/>
  <c r="C21" i="75"/>
  <c r="D21" i="75"/>
  <c r="B22" i="75"/>
  <c r="C22" i="75"/>
  <c r="D22" i="75"/>
  <c r="D16" i="75"/>
  <c r="C16" i="75"/>
  <c r="B16" i="75"/>
  <c r="F16" i="75" l="1"/>
  <c r="H16" i="75" s="1"/>
  <c r="G16" i="75"/>
  <c r="I16" i="75"/>
  <c r="F17" i="75"/>
  <c r="G17" i="75"/>
  <c r="I17" i="75"/>
  <c r="F18" i="75"/>
  <c r="G18" i="75"/>
  <c r="H18" i="75" s="1"/>
  <c r="I18" i="75"/>
  <c r="F19" i="75"/>
  <c r="G19" i="75"/>
  <c r="H19" i="75" s="1"/>
  <c r="I19" i="75"/>
  <c r="F20" i="75"/>
  <c r="G20" i="75"/>
  <c r="I20" i="75"/>
  <c r="F21" i="75"/>
  <c r="G21" i="75"/>
  <c r="H21" i="75" s="1"/>
  <c r="I21" i="75"/>
  <c r="F22" i="75"/>
  <c r="G22" i="75"/>
  <c r="H22" i="75"/>
  <c r="I22" i="75"/>
  <c r="B20" i="74"/>
  <c r="C20" i="74"/>
  <c r="D20" i="74"/>
  <c r="E20" i="74"/>
  <c r="F20" i="74"/>
  <c r="B21" i="74"/>
  <c r="C21" i="74"/>
  <c r="D21" i="74"/>
  <c r="E21" i="74"/>
  <c r="F21" i="74"/>
  <c r="B22" i="74"/>
  <c r="C22" i="74"/>
  <c r="D22" i="74"/>
  <c r="E22" i="74"/>
  <c r="F22" i="74"/>
  <c r="B23" i="74"/>
  <c r="C23" i="74"/>
  <c r="D23" i="74"/>
  <c r="E23" i="74"/>
  <c r="F23" i="74"/>
  <c r="B24" i="74"/>
  <c r="C24" i="74"/>
  <c r="D24" i="74"/>
  <c r="E24" i="74"/>
  <c r="F24" i="74"/>
  <c r="B25" i="74"/>
  <c r="C25" i="74"/>
  <c r="D25" i="74"/>
  <c r="E25" i="74"/>
  <c r="F25" i="74"/>
  <c r="B26" i="74"/>
  <c r="C26" i="74"/>
  <c r="D26" i="74"/>
  <c r="E26" i="74"/>
  <c r="F26" i="74"/>
  <c r="B27" i="74"/>
  <c r="C27" i="74"/>
  <c r="D27" i="74"/>
  <c r="E27" i="74"/>
  <c r="F27" i="74"/>
  <c r="B28" i="74"/>
  <c r="C28" i="74"/>
  <c r="D28" i="74"/>
  <c r="E28" i="74"/>
  <c r="F28" i="74"/>
  <c r="B31" i="71"/>
  <c r="C31" i="71"/>
  <c r="F31" i="71"/>
  <c r="G31" i="71"/>
  <c r="J31" i="71"/>
  <c r="K31" i="71"/>
  <c r="B32" i="71"/>
  <c r="C32" i="71"/>
  <c r="F32" i="71"/>
  <c r="G32" i="71"/>
  <c r="J32" i="71"/>
  <c r="K32" i="71"/>
  <c r="B33" i="71"/>
  <c r="C33" i="71"/>
  <c r="F33" i="71"/>
  <c r="G33" i="71"/>
  <c r="J33" i="71"/>
  <c r="K33" i="71"/>
  <c r="B34" i="71"/>
  <c r="C34" i="71"/>
  <c r="F34" i="71"/>
  <c r="G34" i="71"/>
  <c r="J34" i="71"/>
  <c r="K34" i="71"/>
  <c r="B35" i="71"/>
  <c r="C35" i="71"/>
  <c r="F35" i="71"/>
  <c r="G35" i="71"/>
  <c r="J35" i="71"/>
  <c r="K35" i="71"/>
  <c r="B36" i="71"/>
  <c r="C36" i="71"/>
  <c r="F36" i="71"/>
  <c r="G36" i="71"/>
  <c r="J36" i="71"/>
  <c r="K36" i="71"/>
  <c r="B37" i="71"/>
  <c r="C37" i="71"/>
  <c r="F37" i="71"/>
  <c r="G37" i="71"/>
  <c r="J37" i="71"/>
  <c r="K37" i="71"/>
  <c r="B38" i="71"/>
  <c r="C38" i="71"/>
  <c r="F38" i="71"/>
  <c r="G38" i="71"/>
  <c r="J38" i="71"/>
  <c r="K38" i="71"/>
  <c r="B39" i="71"/>
  <c r="C39" i="71"/>
  <c r="F39" i="71"/>
  <c r="G39" i="71"/>
  <c r="J39" i="71"/>
  <c r="K39" i="71"/>
  <c r="B40" i="71"/>
  <c r="C40" i="71"/>
  <c r="F40" i="71"/>
  <c r="G40" i="71"/>
  <c r="J40" i="71"/>
  <c r="K40" i="71"/>
  <c r="B41" i="71"/>
  <c r="C41" i="71"/>
  <c r="F41" i="71"/>
  <c r="G41" i="71"/>
  <c r="J41" i="71"/>
  <c r="K41" i="71"/>
  <c r="B42" i="71"/>
  <c r="C42" i="71"/>
  <c r="F42" i="71"/>
  <c r="G42" i="71"/>
  <c r="J42" i="71"/>
  <c r="K42" i="71"/>
  <c r="B43" i="71"/>
  <c r="C43" i="71"/>
  <c r="F43" i="71"/>
  <c r="G43" i="71"/>
  <c r="J43" i="71"/>
  <c r="K43" i="71"/>
  <c r="B44" i="71"/>
  <c r="C44" i="71"/>
  <c r="F44" i="71"/>
  <c r="G44" i="71"/>
  <c r="J44" i="71"/>
  <c r="K44" i="71"/>
  <c r="B45" i="71"/>
  <c r="C45" i="71"/>
  <c r="F45" i="71"/>
  <c r="G45" i="71"/>
  <c r="J45" i="71"/>
  <c r="K45" i="71"/>
  <c r="B46" i="71"/>
  <c r="C46" i="71"/>
  <c r="F46" i="71"/>
  <c r="G46" i="71"/>
  <c r="J46" i="71"/>
  <c r="K46" i="71"/>
  <c r="B47" i="71"/>
  <c r="C47" i="71"/>
  <c r="F47" i="71"/>
  <c r="G47" i="71"/>
  <c r="J47" i="71"/>
  <c r="K47" i="71"/>
  <c r="B48" i="71"/>
  <c r="C48" i="71"/>
  <c r="F48" i="71"/>
  <c r="G48" i="71"/>
  <c r="J48" i="71"/>
  <c r="K48" i="71"/>
  <c r="B49" i="71"/>
  <c r="C49" i="71"/>
  <c r="F49" i="71"/>
  <c r="G49" i="71"/>
  <c r="J49" i="71"/>
  <c r="K49" i="71"/>
  <c r="B50" i="71"/>
  <c r="C50" i="71"/>
  <c r="F50" i="71"/>
  <c r="G50" i="71"/>
  <c r="J50" i="71"/>
  <c r="K50" i="71"/>
  <c r="H20" i="75" l="1"/>
  <c r="H17" i="75"/>
  <c r="D17" i="46"/>
  <c r="C17" i="46"/>
  <c r="K22" i="61" l="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F21" i="2" l="1"/>
  <c r="F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<sst xmlns="http://schemas.openxmlformats.org/spreadsheetml/2006/main" count="427" uniqueCount="246">
  <si>
    <t>La Valle d'Aosta</t>
  </si>
  <si>
    <t>App_1</t>
  </si>
  <si>
    <t>App_2</t>
  </si>
  <si>
    <t>App_3</t>
  </si>
  <si>
    <t>App_4</t>
  </si>
  <si>
    <t>App_5</t>
  </si>
  <si>
    <t xml:space="preserve"> POPOLAZIONE RESIDENTE IN ETÀ DI 6 ANNI E OLTRE PER GRADO DI ISTRUZIONE. VALLE D'AOSTA. Censimenti dal 1951 a 2011, 2021, 2024</t>
  </si>
  <si>
    <t>App_6</t>
  </si>
  <si>
    <t>AZIENDE E RELATIVE SUPERFICI PER UBICAZIONE DEL CENTRO AZIENDALE IN VALLE D'AOSTA (Universo Italia). Censimenti Agricoltura 1961-2020</t>
  </si>
  <si>
    <t>Valle d'Aosta</t>
  </si>
  <si>
    <t>Italia</t>
  </si>
  <si>
    <t>Fonte: Istat, Censimenti della popolazione</t>
  </si>
  <si>
    <t>(a) Dati ai confini dell’epoca</t>
  </si>
  <si>
    <t>VALLE D'AOSTA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</si>
  <si>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</si>
  <si>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</si>
  <si>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</si>
  <si>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</si>
  <si>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</si>
  <si>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</si>
  <si>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</si>
  <si>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</si>
  <si>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</si>
  <si>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</si>
  <si>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</si>
  <si>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</si>
  <si>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</si>
  <si>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</si>
  <si>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</si>
  <si>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</si>
  <si>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</si>
  <si>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</si>
  <si>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</si>
  <si>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</si>
  <si>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</si>
  <si>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</si>
  <si>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</si>
  <si>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</si>
  <si>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</si>
  <si>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</si>
  <si>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</si>
  <si>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</si>
  <si>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</si>
  <si>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</si>
  <si>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</si>
  <si>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</si>
  <si>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</si>
  <si>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</si>
  <si>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</si>
  <si>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</si>
  <si>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</si>
  <si>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</si>
  <si>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</si>
  <si>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</si>
  <si>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</si>
  <si>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</si>
  <si>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</si>
  <si>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</si>
  <si>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</si>
  <si>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</si>
  <si>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</si>
  <si>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</si>
  <si>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</si>
  <si>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</si>
  <si>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</si>
  <si>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</si>
  <si>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</si>
  <si>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</si>
  <si>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</si>
  <si>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</si>
  <si>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</si>
  <si>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</si>
  <si>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</si>
  <si>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Analfabeti</t>
  </si>
  <si>
    <t>Alfabeti  (max lic.elem.)</t>
  </si>
  <si>
    <t>Licenza media inferiore</t>
  </si>
  <si>
    <t>Diploma</t>
  </si>
  <si>
    <t>Titoli terziari</t>
  </si>
  <si>
    <t xml:space="preserve"> </t>
  </si>
  <si>
    <t>(a) Dati 1951 ai confini dell’epoca. Popolazione 2024 di 9 anni e oltre</t>
  </si>
  <si>
    <t>Maschi</t>
  </si>
  <si>
    <t>Femmine</t>
  </si>
  <si>
    <t>Totale</t>
  </si>
  <si>
    <t>Fonte: Istat, Rilevazione sulle forze di lavoro</t>
  </si>
  <si>
    <t>Agric-VdA</t>
  </si>
  <si>
    <t>Agric-ITA</t>
  </si>
  <si>
    <t>Ind-VdA</t>
  </si>
  <si>
    <t>Ind-ITA</t>
  </si>
  <si>
    <t>Anni</t>
  </si>
  <si>
    <t>Servizi-Valle d'Aosta</t>
  </si>
  <si>
    <t>Servizi-Italia</t>
  </si>
  <si>
    <t>Fonte: Istat, Censimento della popolazione e Conti nazionali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</si>
  <si>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</si>
  <si>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</si>
  <si>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</si>
  <si>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</si>
  <si>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</si>
  <si>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</si>
  <si>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</si>
  <si>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</si>
  <si>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</si>
  <si>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</si>
  <si>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</si>
  <si>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</si>
  <si>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</si>
  <si>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</si>
  <si>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</si>
  <si>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</si>
  <si>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</si>
  <si>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</si>
  <si>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</si>
  <si>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</si>
  <si>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Aosta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</si>
  <si>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</si>
  <si>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</si>
  <si>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</si>
  <si>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</si>
  <si>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</si>
  <si>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</si>
  <si>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</si>
  <si>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</si>
  <si>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</si>
  <si>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</si>
  <si>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</si>
  <si>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</si>
  <si>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</si>
  <si>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</si>
  <si>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</si>
  <si>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</si>
  <si>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</si>
  <si>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</si>
  <si>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</si>
  <si>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</si>
  <si>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</si>
  <si>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</si>
  <si>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</si>
  <si>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</si>
  <si>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</si>
  <si>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</si>
  <si>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</si>
  <si>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</si>
  <si>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</si>
  <si>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</si>
  <si>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</si>
  <si>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</si>
  <si>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</si>
  <si>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</si>
  <si>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</si>
  <si>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</si>
  <si>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</si>
  <si>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</si>
  <si>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</si>
  <si>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</si>
  <si>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</si>
  <si>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</si>
  <si>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</si>
  <si>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</si>
  <si>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</si>
  <si>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</si>
  <si>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</si>
  <si>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</si>
  <si>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</si>
  <si>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</si>
  <si>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</si>
  <si>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</si>
  <si>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</si>
  <si>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</si>
  <si>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</si>
  <si>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</si>
  <si>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</si>
  <si>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</si>
  <si>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</si>
  <si>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</si>
  <si>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</si>
  <si>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</si>
  <si>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</si>
  <si>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</si>
  <si>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</si>
  <si>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</si>
  <si>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</si>
  <si>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</si>
  <si>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Valle d'Aosta (1861=100, sc. destra)</t>
  </si>
  <si>
    <t>Italia (1861=100, sc. destra)</t>
  </si>
  <si>
    <t>(a) Dal 1861 al 1991 i dati sono riportati ai confini del 1991. Dal 2001 i confini sono quelli dell’epoca</t>
  </si>
  <si>
    <t xml:space="preserve">Fonte: Istat, Censimenti della popolazione </t>
  </si>
  <si>
    <t>Appendice 6. AZIENDE E RELATIVE SUPERFICI PER UBICAZIONE DEL CENTRO AZIENDALE IN VALLE D'AOSTA (Universo Italia). Censimenti Agricoltura 1961-2020 (a)</t>
  </si>
  <si>
    <t>Fonte: Istat, Rilevazione sui decessi</t>
  </si>
  <si>
    <t>Fonte: Istat, Statistiche demografiche</t>
  </si>
  <si>
    <t>Appendice 5. POPOLAZIONE RESIDENTE IN ETÀ DI 6 ANNI E OLTRE PER GRADO DI ISTRUZIONE. VALLE D'AOSTA. Censimenti dal 1951 a 2011, 2021, 2024 (a)</t>
  </si>
  <si>
    <t>industria</t>
  </si>
  <si>
    <t xml:space="preserve">
Altra</t>
  </si>
  <si>
    <t>Alta
tecn.</t>
  </si>
  <si>
    <t>Bassa 
tecn.</t>
  </si>
  <si>
    <t>Intensivi conosc.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</si>
  <si>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</si>
  <si>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</si>
  <si>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</si>
  <si>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</si>
  <si>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</si>
  <si>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</si>
  <si>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</si>
  <si>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</si>
  <si>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</si>
  <si>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</si>
  <si>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</si>
  <si>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</si>
  <si>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</si>
  <si>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</si>
  <si>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</si>
  <si>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</si>
  <si>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</si>
  <si>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</si>
  <si>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</si>
  <si>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</si>
  <si>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</si>
  <si>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8. POPOLAZIONE ATTIVA IN CONDIZIONE PROFESSIONALE PER SETTORE DI ATTIVITÀ IN VALLE D’AOSTA E IN ITALIA. Anni 1861-2024. Valori percentuali (a)</t>
  </si>
  <si>
    <t>FIGURA 1. POPOLAZIONE RESIDENTE IN VALLE D’AOSTA E IN ITALIA. Anni 1861-2024. Valori assoluti e indici base 1861=100 (a)</t>
  </si>
  <si>
    <t>FIGURA 2. TASSO DI CRESCITA NATURALE, MIGRATORIO E TOTALE DELLA POPOLAZIONE IN VALLE D’AOSTA (SINISTRA) E CONFRONTO CON L’ITALIA (DESTRA). Anni 1952-2024 e media 2020-2024. Valori per 1.000 (a)</t>
  </si>
  <si>
    <t>FIGURA 3. INDICE DI VECCHIAIA IN VALLE D’AOSTA E IN ITALIA. Anni 1881-2024. Valori percentuali (a)</t>
  </si>
  <si>
    <t>FIGURA 4. SPERANZA DI VITA ALLA NASCITA PER REGIONE. Anni 1974 e 2025 (a). Valori in anni</t>
  </si>
  <si>
    <t>FIGURA 5. ANDAMENTO DEL PIL (SINISTRA) IN VALLE D’AOSTA E IN ITALIA, E LIVELLI RELATIVI DEL PIL PRO CAPITE NELLE REGIONI (DESTRA). Anni 1980-2024. Numeri indice 1980=100 e Italia=100, su dati in volume (a)</t>
  </si>
  <si>
    <t>FIGURA 6. POPOLAZIONE CON ALMENO 6 ANNI PER LIVELLO DI ISTRUZIONE IN VALLE D’AOSTA E IN ITALIA. Anni 1951 e 2024. Valori percentuali (a)</t>
  </si>
  <si>
    <t>FIGURA 10. ADDETTI EXTRA-AGRICOLI PER MACRO-SETTORE IN VALLE D’AOSTA E IN ITALIA. Anno 2023. Composizione percentuale</t>
  </si>
  <si>
    <t>FIGURA 11. COMUNI DELLA VALLE D’AOSTA (SINISTRA) E QUOTE DI COMUNI E POPOLAZIONE (DESTRA) PER QUINTI DELL’INDICE DI FRAGILITÀ. Anno 2022. Quinti e valori percentuali</t>
  </si>
  <si>
    <t>FIGURA 12. POPOLAZIONE TOTALE (SINISTRA) E ULTRA 65ENNE (DESTRA) AD AOSTA E NEGLI ALTRI COMUNI DELLA VALLE D’AOSTA. Anni 1861 – 2024. Numeri indice 1861=100 e valori per 100 abitanti (a)</t>
  </si>
  <si>
    <t>FIGURA 13. DIPLOMATI E LAUREATI AD AOSTA E NEGLI ALTRI COMUNI DELLA VALLE D’AOSTA. Anni 1951, 1991, 2024 Valori per 100 residenti di 6 anni e più (a)</t>
  </si>
  <si>
    <t>FIGURA 14. OCCUPATI SULLA POPOLAZIONE IN ETÀ LAVORATIVA, PER GENERE (SINISTRA) E PER SETTORE DI ATTIVITÀ (DESTRA) AD AOSTA E NEGLI ALTRI COMUNI DELLA VALLE D’AOSTA ANNI 1951 E 2024. Valori percentuali (a)</t>
  </si>
  <si>
    <t xml:space="preserve">FIGURA 9. AZIENDE AGRICOLE (SINISTRA) E UNITÀ LOCALI DELLE IMPRESE DI INDUSTRIA E SERVIZI (DESTRA) IN VALLE D’AOSTA E IN ITALIA. Anni 1961-2020 e 1951-2023. Valori per 1.000 abitanti (a) </t>
  </si>
  <si>
    <t xml:space="preserve">Appendice 1. POPOLAZIONE PER GRANDI CLASSI DI ETÀ. VALLE D'AOSTA. Anni 1881-2024. Valori assoluti </t>
  </si>
  <si>
    <t>Appendice 2. PIRAMIDI PER ETÀ E PER GENERE. VALLE D'AOSTA. Anni 1881, 1951 E 2024. Valori percentuali</t>
  </si>
  <si>
    <t xml:space="preserve">Appendice 3. SPERANZA DI VITA ALLA NASCITA. VALLE D'AOSTA. Anni 1974-2025. Valori assoluti </t>
  </si>
  <si>
    <t xml:space="preserve">Appendice 4. NUMERO MEDIO DI FIGLI PER DONNA (TFT) E ETÀ MEDIA AL PARTO. VALLE D'AOSTA. Anni 1952-2025. Valori assoluti </t>
  </si>
  <si>
    <t>Appendice 7. TASSO DI OCCUPAZIONE 15-64 ANNI. VALLE D'AOSTA. Anni 1977-2025. Percentuali</t>
  </si>
  <si>
    <t xml:space="preserve"> POPOLAZIONE PER GRANDI CLASSI DI ETÀ. VALLE D'AOSTA. Anni 1881-2024. Valori assoluti </t>
  </si>
  <si>
    <t xml:space="preserve"> PIRAMIDI PER ETÀ E PER GENERE. VALLE D'AOSTA. Anni 1881, 1951 E 2024. Valori percentuali</t>
  </si>
  <si>
    <t xml:space="preserve">SPERANZA DI VITA ALLA NASCITA. VALLE D'AOSTA. Anni 1974-2025. Valori assoluti </t>
  </si>
  <si>
    <t xml:space="preserve">NUMERO MEDIO DI FIGLI PER DONNA (TFT) E ETÀ MEDIA AL PARTO. VALLE D'AOSTA. Anni 1952-2025. Valori assoluti </t>
  </si>
  <si>
    <t>TASSO DI OCCUPAZIONE 15-64 ANNI. VALLE D'AOSTA. Anni 1977-2025. Percentuali</t>
  </si>
  <si>
    <t>(a) Rapporto tra le persone di 65 anni e oltre e quelle tra 0 e 14 anni; dati ai confini dell’epoca</t>
  </si>
  <si>
    <t>(a) 	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</si>
  <si>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(a) 1951 ai confini dell’epoca; 2024 con almeno 9 anni e più</t>
  </si>
  <si>
    <t>(a) 1951 dati ai confini dell’epoca e popolazione di 10 anni ed oltre in condizione professionale; 2024 occupati e popolazione 15-64; occupati per settore di attività nel 2024 stimati</t>
  </si>
  <si>
    <t>(a) Per il 1951 il certificato di proscioglimento (3° elementare) è compreso nella licenza elementare. Per il 2021 e il 2024 la popolazione totale è di 9 anni e più</t>
  </si>
  <si>
    <t>(a) Serie 1980-1994 (SEC1995) raccordate al valore 1995 stimato sulla base del SEC2010.</t>
  </si>
  <si>
    <t xml:space="preserve">FIGURA 7. TASSO DI OCCUPAZIONE (15-64 ANNI) PER GENERE IN VALLE D’AOSTA E IN ITALIA. Anni 1977 e 2025. Valori percentuali </t>
  </si>
  <si>
    <t>FIGURA 7. TASSO DI OCCUPAZIONE (15-64 ANNI) PER GENERE IN VALLE D’AOSTA E IN ITALIA. Anni 1977 e 2025. Valori percentuali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</si>
</sst>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\ _€_-;\-* #,##0.0\ _€_-;_-* &quot;-&quot;?\ _€_-;_-@_-"/>
    <numFmt numFmtId="175" formatCode="_-* #,##0.000_-;\-* #,##0.000_-;_-* &quot;-&quot;??_-;_-@_-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9"/>
      <color rgb="FFFF0000"/>
      <name val="Calibri"/>
      <family val="2"/>
    </font>
    <font>
      <sz val="9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7"/>
      <color theme="1"/>
      <name val="Arial Narrow"/>
      <family val="2"/>
    </font>
    <font>
      <sz val="7.5"/>
      <color theme="1"/>
      <name val="Times New Roman"/>
      <family val="1"/>
    </font>
    <font>
      <b/>
      <sz val="9"/>
      <name val="Calibri"/>
      <family val="2"/>
      <scheme val="minor"/>
    </font>
    <font>
      <sz val="7"/>
      <color theme="1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2" fillId="0" borderId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5" fillId="0" borderId="0" applyNumberFormat="0" applyFill="0" applyBorder="0" applyAlignment="0" applyProtection="0"/>
    <xf numFmtId="0" fontId="8" fillId="16" borderId="1" applyNumberFormat="0" applyAlignment="0" applyProtection="0"/>
    <xf numFmtId="0" fontId="9" fillId="0" borderId="2" applyNumberFormat="0" applyFill="0" applyAlignment="0" applyProtection="0"/>
    <xf numFmtId="0" fontId="10" fillId="17" borderId="3" applyNumberFormat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7" borderId="1" applyNumberFormat="0" applyAlignment="0" applyProtection="0"/>
    <xf numFmtId="41" fontId="2" fillId="0" borderId="0" applyFont="0" applyFill="0" applyBorder="0" applyAlignment="0" applyProtection="0"/>
    <xf numFmtId="0" fontId="12" fillId="22" borderId="0" applyNumberFormat="0" applyBorder="0" applyAlignment="0" applyProtection="0"/>
    <xf numFmtId="0" fontId="5" fillId="0" borderId="0"/>
    <xf numFmtId="0" fontId="2" fillId="23" borderId="4" applyNumberFormat="0" applyFont="0" applyAlignment="0" applyProtection="0"/>
    <xf numFmtId="169" fontId="2" fillId="0" borderId="0" applyFont="0" applyFill="0" applyBorder="0" applyAlignment="0" applyProtection="0"/>
    <xf numFmtId="0" fontId="13" fillId="16" borderId="5" applyNumberFormat="0" applyAlignment="0" applyProtection="0"/>
    <xf numFmtId="49" fontId="14" fillId="0" borderId="6">
      <alignment vertical="center" wrapText="1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41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7" borderId="14" applyNumberFormat="0" applyAlignment="0" applyProtection="0"/>
    <xf numFmtId="0" fontId="35" fillId="28" borderId="15" applyNumberFormat="0" applyAlignment="0" applyProtection="0"/>
    <xf numFmtId="0" fontId="36" fillId="28" borderId="14" applyNumberFormat="0" applyAlignment="0" applyProtection="0"/>
    <xf numFmtId="0" fontId="37" fillId="0" borderId="16" applyNumberFormat="0" applyFill="0" applyAlignment="0" applyProtection="0"/>
    <xf numFmtId="0" fontId="38" fillId="29" borderId="17" applyNumberFormat="0" applyAlignment="0" applyProtection="0"/>
    <xf numFmtId="0" fontId="39" fillId="0" borderId="0" applyNumberFormat="0" applyFill="0" applyBorder="0" applyAlignment="0" applyProtection="0"/>
    <xf numFmtId="0" fontId="27" fillId="30" borderId="18" applyNumberFormat="0" applyFont="0" applyAlignment="0" applyProtection="0"/>
    <xf numFmtId="0" fontId="40" fillId="0" borderId="0" applyNumberFormat="0" applyFill="0" applyBorder="0" applyAlignment="0" applyProtection="0"/>
    <xf numFmtId="0" fontId="4" fillId="0" borderId="19" applyNumberFormat="0" applyFill="0" applyAlignment="0" applyProtection="0"/>
    <xf numFmtId="0" fontId="41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41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41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41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41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41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42" fillId="26" borderId="0" applyNumberFormat="0" applyBorder="0" applyAlignment="0" applyProtection="0"/>
    <xf numFmtId="0" fontId="41" fillId="34" borderId="0" applyNumberFormat="0" applyBorder="0" applyAlignment="0" applyProtection="0"/>
    <xf numFmtId="0" fontId="41" fillId="38" borderId="0" applyNumberFormat="0" applyBorder="0" applyAlignment="0" applyProtection="0"/>
    <xf numFmtId="0" fontId="41" fillId="42" borderId="0" applyNumberFormat="0" applyBorder="0" applyAlignment="0" applyProtection="0"/>
    <xf numFmtId="0" fontId="41" fillId="46" borderId="0" applyNumberFormat="0" applyBorder="0" applyAlignment="0" applyProtection="0"/>
    <xf numFmtId="0" fontId="41" fillId="50" borderId="0" applyNumberFormat="0" applyBorder="0" applyAlignment="0" applyProtection="0"/>
    <xf numFmtId="0" fontId="41" fillId="54" borderId="0" applyNumberFormat="0" applyBorder="0" applyAlignment="0" applyProtection="0"/>
    <xf numFmtId="0" fontId="43" fillId="0" borderId="0"/>
    <xf numFmtId="43" fontId="27" fillId="0" borderId="0" applyFont="0" applyFill="0" applyBorder="0" applyAlignment="0" applyProtection="0"/>
    <xf numFmtId="0" fontId="44" fillId="0" borderId="0"/>
    <xf numFmtId="43" fontId="44" fillId="0" borderId="0" applyFont="0" applyFill="0" applyBorder="0" applyAlignment="0" applyProtection="0"/>
    <xf numFmtId="0" fontId="2" fillId="0" borderId="0"/>
    <xf numFmtId="0" fontId="24" fillId="0" borderId="0"/>
    <xf numFmtId="0" fontId="43" fillId="0" borderId="0"/>
    <xf numFmtId="0" fontId="54" fillId="0" borderId="0" applyNumberFormat="0" applyFill="0" applyBorder="0" applyAlignment="0" applyProtection="0"/>
  </cellStyleXfs>
  <cellXfs count="2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3" fillId="0" borderId="0" xfId="0" applyFont="1"/>
    <xf numFmtId="0" fontId="26" fillId="0" borderId="0" xfId="56"/>
    <xf numFmtId="166" fontId="0" fillId="0" borderId="0" xfId="0" applyNumberFormat="1"/>
    <xf numFmtId="0" fontId="3" fillId="0" borderId="0" xfId="56" applyFont="1"/>
    <xf numFmtId="167" fontId="0" fillId="0" borderId="0" xfId="0" applyNumberFormat="1"/>
    <xf numFmtId="0" fontId="45" fillId="0" borderId="0" xfId="0" applyFont="1"/>
    <xf numFmtId="3" fontId="46" fillId="0" borderId="0" xfId="0" applyNumberFormat="1" applyFont="1" applyAlignment="1">
      <alignment horizontal="right" vertical="center"/>
    </xf>
    <xf numFmtId="0" fontId="48" fillId="0" borderId="0" xfId="0" applyFont="1"/>
    <xf numFmtId="0" fontId="46" fillId="0" borderId="0" xfId="56" applyFont="1"/>
    <xf numFmtId="0" fontId="4" fillId="0" borderId="0" xfId="0" applyFont="1"/>
    <xf numFmtId="0" fontId="47" fillId="0" borderId="0" xfId="103" applyFont="1"/>
    <xf numFmtId="0" fontId="3" fillId="0" borderId="0" xfId="103" applyFont="1"/>
    <xf numFmtId="0" fontId="24" fillId="0" borderId="0" xfId="104"/>
    <xf numFmtId="0" fontId="56" fillId="0" borderId="0" xfId="0" applyFont="1" applyAlignment="1">
      <alignment horizontal="justify" vertical="center"/>
    </xf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 applyAlignment="1">
      <alignment horizontal="right"/>
    </xf>
    <xf numFmtId="0" fontId="60" fillId="0" borderId="0" xfId="0" applyFont="1"/>
    <xf numFmtId="0" fontId="60" fillId="0" borderId="20" xfId="0" applyFont="1" applyBorder="1" applyAlignment="1">
      <alignment horizontal="right" vertical="center" wrapText="1"/>
    </xf>
    <xf numFmtId="0" fontId="61" fillId="0" borderId="0" xfId="0" applyFont="1"/>
    <xf numFmtId="0" fontId="62" fillId="0" borderId="0" xfId="0" applyFont="1" applyAlignment="1">
      <alignment horizontal="right"/>
    </xf>
    <xf numFmtId="0" fontId="62" fillId="0" borderId="0" xfId="0" applyFont="1"/>
    <xf numFmtId="0" fontId="62" fillId="0" borderId="20" xfId="0" applyFont="1" applyBorder="1" applyAlignment="1">
      <alignment horizontal="right" vertical="center" wrapText="1"/>
    </xf>
    <xf numFmtId="1" fontId="63" fillId="0" borderId="20" xfId="1" applyNumberFormat="1" applyFont="1" applyBorder="1" applyAlignment="1">
      <alignment horizontal="right" vertical="center" wrapText="1"/>
    </xf>
    <xf numFmtId="4" fontId="62" fillId="0" borderId="20" xfId="0" applyNumberFormat="1" applyFont="1" applyBorder="1"/>
    <xf numFmtId="1" fontId="64" fillId="0" borderId="20" xfId="1" applyNumberFormat="1" applyFont="1" applyBorder="1" applyAlignment="1">
      <alignment horizontal="right" vertical="center" wrapText="1"/>
    </xf>
    <xf numFmtId="0" fontId="60" fillId="0" borderId="0" xfId="0" applyFont="1" applyAlignment="1">
      <alignment vertical="center"/>
    </xf>
    <xf numFmtId="0" fontId="60" fillId="0" borderId="20" xfId="0" applyFont="1" applyBorder="1"/>
    <xf numFmtId="0" fontId="47" fillId="0" borderId="20" xfId="0" applyFont="1" applyBorder="1" applyAlignment="1">
      <alignment horizontal="left" vertical="center" wrapText="1"/>
    </xf>
    <xf numFmtId="3" fontId="47" fillId="0" borderId="20" xfId="0" applyNumberFormat="1" applyFont="1" applyBorder="1" applyAlignment="1">
      <alignment horizontal="right" vertical="center"/>
    </xf>
    <xf numFmtId="166" fontId="60" fillId="0" borderId="20" xfId="0" applyNumberFormat="1" applyFont="1" applyBorder="1"/>
    <xf numFmtId="3" fontId="47" fillId="0" borderId="20" xfId="0" applyNumberFormat="1" applyFont="1" applyBorder="1" applyAlignment="1">
      <alignment horizontal="right" vertical="center" wrapText="1"/>
    </xf>
    <xf numFmtId="0" fontId="47" fillId="0" borderId="20" xfId="0" applyFont="1" applyBorder="1" applyAlignment="1">
      <alignment horizontal="left" vertical="center"/>
    </xf>
    <xf numFmtId="0" fontId="56" fillId="0" borderId="0" xfId="0" applyFont="1" applyAlignment="1">
      <alignment vertical="center"/>
    </xf>
    <xf numFmtId="0" fontId="47" fillId="0" borderId="0" xfId="101" applyFont="1"/>
    <xf numFmtId="0" fontId="47" fillId="0" borderId="20" xfId="101" applyFont="1" applyBorder="1" applyAlignment="1">
      <alignment horizontal="right" vertical="center"/>
    </xf>
    <xf numFmtId="0" fontId="47" fillId="0" borderId="20" xfId="101" applyFont="1" applyBorder="1" applyAlignment="1">
      <alignment horizontal="left"/>
    </xf>
    <xf numFmtId="0" fontId="47" fillId="0" borderId="20" xfId="101" applyFont="1" applyBorder="1" applyAlignment="1">
      <alignment horizontal="left" vertical="center"/>
    </xf>
    <xf numFmtId="172" fontId="60" fillId="0" borderId="20" xfId="102" applyNumberFormat="1" applyFont="1" applyFill="1" applyBorder="1" applyAlignment="1">
      <alignment horizontal="right" vertical="center"/>
    </xf>
    <xf numFmtId="170" fontId="47" fillId="0" borderId="20" xfId="101" applyNumberFormat="1" applyFont="1" applyBorder="1" applyAlignment="1">
      <alignment horizontal="right" vertical="center"/>
    </xf>
    <xf numFmtId="172" fontId="47" fillId="0" borderId="20" xfId="101" applyNumberFormat="1" applyFont="1" applyBorder="1" applyAlignment="1">
      <alignment horizontal="right" vertical="center"/>
    </xf>
    <xf numFmtId="0" fontId="60" fillId="0" borderId="20" xfId="0" applyFont="1" applyBorder="1" applyAlignment="1">
      <alignment horizontal="right"/>
    </xf>
    <xf numFmtId="2" fontId="60" fillId="0" borderId="20" xfId="0" applyNumberFormat="1" applyFont="1" applyBorder="1" applyAlignment="1">
      <alignment horizontal="right"/>
    </xf>
    <xf numFmtId="2" fontId="25" fillId="0" borderId="20" xfId="0" applyNumberFormat="1" applyFont="1" applyBorder="1" applyAlignment="1">
      <alignment horizontal="right"/>
    </xf>
    <xf numFmtId="0" fontId="50" fillId="0" borderId="0" xfId="0" applyFont="1" applyAlignment="1">
      <alignment horizontal="center" vertical="center"/>
    </xf>
    <xf numFmtId="0" fontId="51" fillId="0" borderId="0" xfId="105" applyFont="1"/>
    <xf numFmtId="0" fontId="52" fillId="0" borderId="0" xfId="105" applyFont="1"/>
    <xf numFmtId="0" fontId="53" fillId="0" borderId="0" xfId="0" applyFont="1"/>
    <xf numFmtId="0" fontId="55" fillId="0" borderId="0" xfId="106" applyFont="1" applyFill="1" applyBorder="1" applyAlignment="1">
      <alignment horizontal="left"/>
    </xf>
    <xf numFmtId="0" fontId="48" fillId="0" borderId="0" xfId="0" applyFont="1" applyAlignment="1">
      <alignment vertical="center"/>
    </xf>
    <xf numFmtId="0" fontId="60" fillId="0" borderId="20" xfId="0" applyFont="1" applyBorder="1" applyAlignment="1">
      <alignment horizontal="center" vertical="center"/>
    </xf>
    <xf numFmtId="166" fontId="60" fillId="0" borderId="0" xfId="0" applyNumberFormat="1" applyFont="1"/>
    <xf numFmtId="0" fontId="65" fillId="0" borderId="0" xfId="0" applyFont="1"/>
    <xf numFmtId="0" fontId="62" fillId="0" borderId="20" xfId="0" applyFont="1" applyBorder="1"/>
    <xf numFmtId="166" fontId="62" fillId="0" borderId="20" xfId="0" applyNumberFormat="1" applyFont="1" applyBorder="1"/>
    <xf numFmtId="0" fontId="62" fillId="0" borderId="0" xfId="0" applyFont="1" applyAlignment="1">
      <alignment horizontal="left" vertical="center"/>
    </xf>
    <xf numFmtId="2" fontId="62" fillId="0" borderId="20" xfId="0" applyNumberFormat="1" applyFont="1" applyBorder="1"/>
    <xf numFmtId="2" fontId="62" fillId="0" borderId="0" xfId="0" applyNumberFormat="1" applyFont="1"/>
    <xf numFmtId="0" fontId="47" fillId="0" borderId="20" xfId="1" applyFont="1" applyBorder="1" applyAlignment="1">
      <alignment horizontal="right"/>
    </xf>
    <xf numFmtId="0" fontId="47" fillId="0" borderId="20" xfId="1" applyFont="1" applyBorder="1" applyAlignment="1">
      <alignment horizontal="right" vertical="center"/>
    </xf>
    <xf numFmtId="166" fontId="47" fillId="0" borderId="20" xfId="1" applyNumberFormat="1" applyFont="1" applyBorder="1" applyAlignment="1">
      <alignment horizontal="right"/>
    </xf>
    <xf numFmtId="166" fontId="47" fillId="0" borderId="0" xfId="1" applyNumberFormat="1" applyFont="1" applyAlignment="1">
      <alignment horizontal="right"/>
    </xf>
    <xf numFmtId="0" fontId="67" fillId="0" borderId="0" xfId="0" applyFont="1" applyAlignment="1">
      <alignment vertical="center"/>
    </xf>
    <xf numFmtId="0" fontId="47" fillId="0" borderId="0" xfId="56" applyFont="1"/>
    <xf numFmtId="0" fontId="47" fillId="0" borderId="20" xfId="56" applyFont="1" applyBorder="1" applyAlignment="1">
      <alignment horizontal="right" vertical="center"/>
    </xf>
    <xf numFmtId="0" fontId="60" fillId="0" borderId="0" xfId="0" applyFont="1" applyAlignment="1">
      <alignment horizontal="center" vertical="center"/>
    </xf>
    <xf numFmtId="171" fontId="60" fillId="0" borderId="20" xfId="100" applyNumberFormat="1" applyFont="1" applyFill="1" applyBorder="1"/>
    <xf numFmtId="171" fontId="60" fillId="0" borderId="0" xfId="100" applyNumberFormat="1" applyFont="1" applyFill="1" applyBorder="1"/>
    <xf numFmtId="0" fontId="47" fillId="0" borderId="20" xfId="56" applyFont="1" applyBorder="1" applyAlignment="1">
      <alignment horizontal="right"/>
    </xf>
    <xf numFmtId="0" fontId="47" fillId="0" borderId="20" xfId="56" applyFont="1" applyBorder="1" applyAlignment="1">
      <alignment horizontal="left"/>
    </xf>
    <xf numFmtId="167" fontId="47" fillId="0" borderId="20" xfId="56" applyNumberFormat="1" applyFont="1" applyBorder="1"/>
    <xf numFmtId="0" fontId="47" fillId="0" borderId="20" xfId="56" applyFont="1" applyBorder="1" applyAlignment="1">
      <alignment horizontal="right" wrapText="1"/>
    </xf>
    <xf numFmtId="0" fontId="47" fillId="0" borderId="20" xfId="56" applyFont="1" applyBorder="1" applyAlignment="1">
      <alignment horizontal="left" wrapText="1"/>
    </xf>
    <xf numFmtId="0" fontId="47" fillId="0" borderId="0" xfId="56" applyFont="1" applyAlignment="1">
      <alignment horizontal="left" wrapText="1"/>
    </xf>
    <xf numFmtId="0" fontId="25" fillId="0" borderId="0" xfId="56" applyFont="1"/>
    <xf numFmtId="3" fontId="47" fillId="0" borderId="0" xfId="56" applyNumberFormat="1" applyFont="1" applyAlignment="1">
      <alignment horizontal="right" wrapText="1"/>
    </xf>
    <xf numFmtId="0" fontId="47" fillId="0" borderId="0" xfId="56" applyFont="1" applyAlignment="1">
      <alignment horizontal="center" vertical="center"/>
    </xf>
    <xf numFmtId="0" fontId="47" fillId="0" borderId="0" xfId="56" applyFont="1" applyAlignment="1">
      <alignment horizontal="center" vertical="center" wrapText="1"/>
    </xf>
    <xf numFmtId="3" fontId="47" fillId="0" borderId="20" xfId="56" applyNumberFormat="1" applyFont="1" applyBorder="1" applyAlignment="1">
      <alignment horizontal="right" wrapText="1"/>
    </xf>
    <xf numFmtId="3" fontId="47" fillId="0" borderId="0" xfId="0" applyNumberFormat="1" applyFont="1" applyAlignment="1">
      <alignment horizontal="right" vertical="center"/>
    </xf>
    <xf numFmtId="0" fontId="47" fillId="0" borderId="20" xfId="56" applyFont="1" applyBorder="1"/>
    <xf numFmtId="3" fontId="62" fillId="0" borderId="0" xfId="0" applyNumberFormat="1" applyFont="1"/>
    <xf numFmtId="4" fontId="62" fillId="0" borderId="0" xfId="0" applyNumberFormat="1" applyFont="1"/>
    <xf numFmtId="0" fontId="54" fillId="0" borderId="0" xfId="106"/>
    <xf numFmtId="0" fontId="54" fillId="0" borderId="0" xfId="106" applyAlignment="1">
      <alignment vertical="center"/>
    </xf>
    <xf numFmtId="0" fontId="54" fillId="0" borderId="0" xfId="106" applyAlignment="1">
      <alignment horizontal="left" vertical="center"/>
    </xf>
    <xf numFmtId="0" fontId="60" fillId="0" borderId="20" xfId="0" applyFont="1" applyBorder="1" applyAlignment="1">
      <alignment vertical="center"/>
    </xf>
    <xf numFmtId="0" fontId="65" fillId="0" borderId="0" xfId="0" applyFont="1" applyAlignment="1">
      <alignment vertical="center"/>
    </xf>
    <xf numFmtId="0" fontId="47" fillId="0" borderId="20" xfId="103" applyFont="1" applyBorder="1"/>
    <xf numFmtId="0" fontId="47" fillId="0" borderId="20" xfId="103" applyFont="1" applyBorder="1" applyAlignment="1">
      <alignment horizontal="right" vertical="center" wrapText="1"/>
    </xf>
    <xf numFmtId="0" fontId="47" fillId="0" borderId="20" xfId="0" applyFont="1" applyBorder="1"/>
    <xf numFmtId="0" fontId="60" fillId="0" borderId="20" xfId="0" applyFont="1" applyBorder="1" applyAlignment="1">
      <alignment horizontal="right" vertical="center"/>
    </xf>
    <xf numFmtId="167" fontId="60" fillId="0" borderId="20" xfId="0" applyNumberFormat="1" applyFont="1" applyBorder="1" applyAlignment="1">
      <alignment horizontal="right" vertical="center"/>
    </xf>
    <xf numFmtId="0" fontId="63" fillId="0" borderId="20" xfId="104" applyFont="1" applyBorder="1"/>
    <xf numFmtId="0" fontId="63" fillId="0" borderId="0" xfId="104" applyFont="1"/>
    <xf numFmtId="4" fontId="63" fillId="0" borderId="20" xfId="104" applyNumberFormat="1" applyFont="1" applyBorder="1"/>
    <xf numFmtId="0" fontId="64" fillId="0" borderId="20" xfId="104" applyFont="1" applyBorder="1" applyAlignment="1">
      <alignment horizontal="right"/>
    </xf>
    <xf numFmtId="0" fontId="60" fillId="0" borderId="20" xfId="0" quotePrefix="1" applyFont="1" applyBorder="1"/>
    <xf numFmtId="0" fontId="69" fillId="0" borderId="0" xfId="0" applyFont="1"/>
    <xf numFmtId="4" fontId="60" fillId="0" borderId="20" xfId="0" applyNumberFormat="1" applyFont="1" applyBorder="1"/>
    <xf numFmtId="0" fontId="68" fillId="0" borderId="0" xfId="0" applyFont="1"/>
    <xf numFmtId="4" fontId="60" fillId="0" borderId="0" xfId="0" applyNumberFormat="1" applyFont="1"/>
    <xf numFmtId="0" fontId="60" fillId="0" borderId="20" xfId="0" applyFont="1" applyBorder="1" applyAlignment="1">
      <alignment horizontal="center"/>
    </xf>
    <xf numFmtId="167" fontId="60" fillId="0" borderId="20" xfId="0" applyNumberFormat="1" applyFont="1" applyBorder="1"/>
    <xf numFmtId="0" fontId="71" fillId="0" borderId="20" xfId="104" applyFont="1" applyBorder="1"/>
    <xf numFmtId="0" fontId="68" fillId="0" borderId="0" xfId="0" applyFont="1" applyAlignment="1">
      <alignment vertical="center"/>
    </xf>
    <xf numFmtId="0" fontId="71" fillId="0" borderId="0" xfId="104" applyFont="1"/>
    <xf numFmtId="0" fontId="64" fillId="0" borderId="0" xfId="104" applyFont="1" applyAlignment="1">
      <alignment horizontal="right"/>
    </xf>
    <xf numFmtId="3" fontId="63" fillId="0" borderId="0" xfId="0" applyNumberFormat="1" applyFont="1"/>
    <xf numFmtId="3" fontId="63" fillId="0" borderId="0" xfId="104" applyNumberFormat="1" applyFont="1"/>
    <xf numFmtId="0" fontId="60" fillId="0" borderId="0" xfId="0" quotePrefix="1" applyFont="1"/>
    <xf numFmtId="3" fontId="60" fillId="0" borderId="0" xfId="0" applyNumberFormat="1" applyFont="1" applyAlignment="1">
      <alignment horizontal="right"/>
    </xf>
    <xf numFmtId="3" fontId="60" fillId="0" borderId="0" xfId="0" applyNumberFormat="1" applyFont="1"/>
    <xf numFmtId="3" fontId="60" fillId="0" borderId="0" xfId="0" quotePrefix="1" applyNumberFormat="1" applyFont="1"/>
    <xf numFmtId="0" fontId="60" fillId="0" borderId="0" xfId="0" applyFont="1" applyAlignment="1">
      <alignment horizontal="right" vertical="center"/>
    </xf>
    <xf numFmtId="0" fontId="70" fillId="0" borderId="20" xfId="0" applyFont="1" applyBorder="1" applyAlignment="1">
      <alignment vertical="center" wrapText="1"/>
    </xf>
    <xf numFmtId="167" fontId="62" fillId="0" borderId="20" xfId="0" applyNumberFormat="1" applyFont="1" applyBorder="1"/>
    <xf numFmtId="0" fontId="72" fillId="0" borderId="0" xfId="0" applyFont="1"/>
    <xf numFmtId="0" fontId="73" fillId="0" borderId="0" xfId="0" applyFont="1"/>
    <xf numFmtId="0" fontId="62" fillId="0" borderId="20" xfId="0" applyFont="1" applyBorder="1" applyAlignment="1">
      <alignment horizontal="right"/>
    </xf>
    <xf numFmtId="0" fontId="74" fillId="0" borderId="0" xfId="0" applyFont="1"/>
    <xf numFmtId="0" fontId="75" fillId="0" borderId="0" xfId="0" applyFont="1"/>
    <xf numFmtId="3" fontId="60" fillId="0" borderId="20" xfId="0" applyNumberFormat="1" applyFont="1" applyBorder="1"/>
    <xf numFmtId="3" fontId="47" fillId="0" borderId="20" xfId="100" applyNumberFormat="1" applyFont="1" applyBorder="1" applyAlignment="1">
      <alignment horizontal="right" wrapText="1"/>
    </xf>
    <xf numFmtId="1" fontId="47" fillId="0" borderId="20" xfId="0" applyNumberFormat="1" applyFont="1" applyBorder="1" applyAlignment="1">
      <alignment horizontal="left" vertical="center"/>
    </xf>
    <xf numFmtId="3" fontId="47" fillId="0" borderId="20" xfId="100" applyNumberFormat="1" applyFont="1" applyBorder="1" applyAlignment="1">
      <alignment horizontal="right" vertical="center" wrapText="1"/>
    </xf>
    <xf numFmtId="1" fontId="47" fillId="0" borderId="20" xfId="0" applyNumberFormat="1" applyFont="1" applyBorder="1" applyAlignment="1">
      <alignment horizontal="left" vertical="center" wrapText="1"/>
    </xf>
    <xf numFmtId="0" fontId="27" fillId="0" borderId="0" xfId="0" applyFont="1"/>
    <xf numFmtId="0" fontId="46" fillId="0" borderId="0" xfId="0" applyFont="1"/>
    <xf numFmtId="0" fontId="39" fillId="0" borderId="0" xfId="0" applyFont="1"/>
    <xf numFmtId="3" fontId="60" fillId="0" borderId="20" xfId="0" applyNumberFormat="1" applyFont="1" applyBorder="1" applyAlignment="1">
      <alignment horizontal="right" vertical="center" wrapText="1"/>
    </xf>
    <xf numFmtId="0" fontId="76" fillId="0" borderId="0" xfId="0" applyFont="1"/>
    <xf numFmtId="0" fontId="2" fillId="0" borderId="0" xfId="0" applyFont="1"/>
    <xf numFmtId="0" fontId="2" fillId="0" borderId="2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6" fillId="0" borderId="0" xfId="0" applyFont="1" applyAlignment="1">
      <alignment horizontal="left"/>
    </xf>
    <xf numFmtId="0" fontId="77" fillId="0" borderId="0" xfId="0" applyFont="1"/>
    <xf numFmtId="173" fontId="77" fillId="0" borderId="0" xfId="0" applyNumberFormat="1" applyFont="1"/>
    <xf numFmtId="0" fontId="78" fillId="0" borderId="0" xfId="0" applyFont="1"/>
    <xf numFmtId="43" fontId="59" fillId="0" borderId="0" xfId="100" applyFont="1"/>
    <xf numFmtId="170" fontId="59" fillId="0" borderId="0" xfId="100" applyNumberFormat="1" applyFont="1" applyFill="1" applyAlignment="1">
      <alignment vertical="center"/>
    </xf>
    <xf numFmtId="0" fontId="59" fillId="0" borderId="26" xfId="0" applyFont="1" applyBorder="1" applyAlignment="1">
      <alignment horizontal="right" vertical="center" wrapText="1"/>
    </xf>
    <xf numFmtId="0" fontId="59" fillId="0" borderId="0" xfId="100" applyNumberFormat="1" applyFont="1"/>
    <xf numFmtId="0" fontId="59" fillId="0" borderId="0" xfId="100" applyNumberFormat="1" applyFont="1" applyFill="1"/>
    <xf numFmtId="175" fontId="59" fillId="0" borderId="0" xfId="100" applyNumberFormat="1" applyFont="1" applyAlignment="1">
      <alignment vertical="center"/>
    </xf>
    <xf numFmtId="173" fontId="59" fillId="0" borderId="0" xfId="100" applyNumberFormat="1" applyFont="1"/>
    <xf numFmtId="175" fontId="59" fillId="0" borderId="0" xfId="100" applyNumberFormat="1" applyFont="1"/>
    <xf numFmtId="173" fontId="59" fillId="0" borderId="0" xfId="100" applyNumberFormat="1" applyFont="1" applyAlignment="1">
      <alignment vertical="center"/>
    </xf>
    <xf numFmtId="0" fontId="59" fillId="0" borderId="0" xfId="0" applyFont="1" applyAlignment="1">
      <alignment vertical="center"/>
    </xf>
    <xf numFmtId="0" fontId="59" fillId="0" borderId="0" xfId="0" applyFont="1" applyAlignment="1">
      <alignment horizontal="right" vertical="center" wrapText="1"/>
    </xf>
    <xf numFmtId="0" fontId="59" fillId="0" borderId="0" xfId="0" applyFont="1" applyAlignment="1">
      <alignment vertical="center" wrapText="1"/>
    </xf>
    <xf numFmtId="0" fontId="59" fillId="0" borderId="25" xfId="0" applyFont="1" applyBorder="1" applyAlignment="1">
      <alignment vertical="center"/>
    </xf>
    <xf numFmtId="0" fontId="59" fillId="0" borderId="23" xfId="0" applyFont="1" applyBorder="1" applyAlignment="1">
      <alignment vertical="center"/>
    </xf>
    <xf numFmtId="0" fontId="78" fillId="0" borderId="0" xfId="0" applyFont="1" applyAlignment="1">
      <alignment vertical="center"/>
    </xf>
    <xf numFmtId="0" fontId="79" fillId="0" borderId="0" xfId="0" applyFont="1"/>
    <xf numFmtId="0" fontId="80" fillId="0" borderId="0" xfId="0" applyFont="1"/>
    <xf numFmtId="0" fontId="59" fillId="0" borderId="20" xfId="0" applyFont="1" applyBorder="1" applyAlignment="1">
      <alignment vertical="center" wrapText="1"/>
    </xf>
    <xf numFmtId="0" fontId="59" fillId="0" borderId="20" xfId="0" applyFont="1" applyBorder="1" applyAlignment="1">
      <alignment horizontal="right" vertical="center" wrapText="1"/>
    </xf>
    <xf numFmtId="170" fontId="59" fillId="0" borderId="26" xfId="100" applyNumberFormat="1" applyFont="1" applyFill="1" applyBorder="1" applyAlignment="1">
      <alignment vertical="center"/>
    </xf>
    <xf numFmtId="175" fontId="59" fillId="0" borderId="26" xfId="100" applyNumberFormat="1" applyFont="1" applyBorder="1" applyAlignment="1">
      <alignment vertical="center"/>
    </xf>
    <xf numFmtId="175" fontId="59" fillId="0" borderId="26" xfId="100" applyNumberFormat="1" applyFont="1" applyFill="1" applyBorder="1" applyAlignment="1">
      <alignment vertical="center"/>
    </xf>
    <xf numFmtId="173" fontId="59" fillId="0" borderId="26" xfId="100" applyNumberFormat="1" applyFont="1" applyFill="1" applyBorder="1" applyAlignment="1">
      <alignment vertical="center"/>
    </xf>
    <xf numFmtId="0" fontId="59" fillId="0" borderId="26" xfId="100" applyNumberFormat="1" applyFont="1" applyFill="1" applyBorder="1"/>
    <xf numFmtId="0" fontId="59" fillId="0" borderId="26" xfId="100" applyNumberFormat="1" applyFont="1" applyBorder="1"/>
    <xf numFmtId="0" fontId="66" fillId="0" borderId="20" xfId="0" applyFont="1" applyBorder="1"/>
    <xf numFmtId="0" fontId="67" fillId="0" borderId="20" xfId="0" applyFont="1" applyBorder="1"/>
    <xf numFmtId="0" fontId="81" fillId="0" borderId="24" xfId="0" applyFont="1" applyBorder="1" applyAlignment="1">
      <alignment horizontal="left" vertical="center"/>
    </xf>
    <xf numFmtId="0" fontId="47" fillId="0" borderId="20" xfId="0" applyFont="1" applyBorder="1" applyAlignment="1">
      <alignment horizontal="center"/>
    </xf>
    <xf numFmtId="0" fontId="47" fillId="0" borderId="20" xfId="0" applyFont="1" applyBorder="1" applyAlignment="1">
      <alignment horizontal="right"/>
    </xf>
    <xf numFmtId="0" fontId="60" fillId="0" borderId="20" xfId="0" applyFont="1" applyBorder="1" applyAlignment="1">
      <alignment horizontal="center" wrapText="1"/>
    </xf>
    <xf numFmtId="0" fontId="60" fillId="0" borderId="25" xfId="0" applyFont="1" applyBorder="1" applyAlignment="1">
      <alignment horizontal="center" vertical="center"/>
    </xf>
    <xf numFmtId="0" fontId="60" fillId="0" borderId="26" xfId="0" applyFont="1" applyBorder="1" applyAlignment="1">
      <alignment horizontal="right" vertical="center" wrapText="1"/>
    </xf>
    <xf numFmtId="0" fontId="47" fillId="0" borderId="26" xfId="0" applyFont="1" applyBorder="1" applyAlignment="1">
      <alignment horizontal="right" vertical="center" wrapText="1"/>
    </xf>
    <xf numFmtId="0" fontId="47" fillId="0" borderId="0" xfId="0" applyFont="1" applyAlignment="1">
      <alignment horizontal="center" vertical="center"/>
    </xf>
    <xf numFmtId="173" fontId="60" fillId="0" borderId="0" xfId="100" applyNumberFormat="1" applyFont="1" applyBorder="1" applyAlignment="1">
      <alignment vertical="center"/>
    </xf>
    <xf numFmtId="173" fontId="60" fillId="0" borderId="0" xfId="100" applyNumberFormat="1" applyFont="1" applyAlignment="1">
      <alignment vertical="center"/>
    </xf>
    <xf numFmtId="0" fontId="47" fillId="0" borderId="26" xfId="0" applyFont="1" applyBorder="1" applyAlignment="1">
      <alignment horizontal="center" vertical="center"/>
    </xf>
    <xf numFmtId="173" fontId="60" fillId="0" borderId="26" xfId="100" applyNumberFormat="1" applyFont="1" applyBorder="1" applyAlignment="1">
      <alignment vertical="center"/>
    </xf>
    <xf numFmtId="173" fontId="60" fillId="0" borderId="0" xfId="0" applyNumberFormat="1" applyFont="1"/>
    <xf numFmtId="0" fontId="60" fillId="0" borderId="0" xfId="0" applyFont="1" applyAlignment="1">
      <alignment horizontal="center" vertical="center" wrapText="1"/>
    </xf>
    <xf numFmtId="0" fontId="60" fillId="0" borderId="26" xfId="0" applyFont="1" applyBorder="1" applyAlignment="1">
      <alignment horizontal="center" vertical="center"/>
    </xf>
    <xf numFmtId="174" fontId="60" fillId="0" borderId="0" xfId="0" applyNumberFormat="1" applyFont="1"/>
    <xf numFmtId="174" fontId="60" fillId="0" borderId="26" xfId="0" applyNumberFormat="1" applyFont="1" applyBorder="1"/>
    <xf numFmtId="0" fontId="59" fillId="0" borderId="21" xfId="0" applyFont="1" applyBorder="1" applyAlignment="1">
      <alignment horizontal="right" vertical="center" wrapText="1"/>
    </xf>
    <xf numFmtId="0" fontId="1" fillId="0" borderId="0" xfId="0" applyFont="1"/>
    <xf numFmtId="0" fontId="60" fillId="0" borderId="20" xfId="0" quotePrefix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left" vertical="center"/>
    </xf>
    <xf numFmtId="167" fontId="82" fillId="0" borderId="0" xfId="0" applyNumberFormat="1" applyFont="1" applyAlignment="1">
      <alignment horizontal="right"/>
    </xf>
    <xf numFmtId="49" fontId="83" fillId="0" borderId="0" xfId="0" applyNumberFormat="1" applyFont="1" applyAlignment="1">
      <alignment horizontal="left" vertical="center"/>
    </xf>
    <xf numFmtId="49" fontId="84" fillId="0" borderId="0" xfId="0" applyNumberFormat="1" applyFont="1" applyAlignment="1">
      <alignment wrapText="1"/>
    </xf>
    <xf numFmtId="49" fontId="85" fillId="0" borderId="0" xfId="0" applyNumberFormat="1" applyFont="1" applyAlignment="1">
      <alignment wrapText="1"/>
    </xf>
    <xf numFmtId="49" fontId="83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167" fontId="82" fillId="0" borderId="0" xfId="0" applyNumberFormat="1" applyFont="1"/>
    <xf numFmtId="3" fontId="86" fillId="0" borderId="0" xfId="0" applyNumberFormat="1" applyFont="1"/>
    <xf numFmtId="0" fontId="86" fillId="0" borderId="0" xfId="0" applyFont="1"/>
    <xf numFmtId="3" fontId="60" fillId="0" borderId="26" xfId="0" applyNumberFormat="1" applyFont="1" applyBorder="1"/>
    <xf numFmtId="0" fontId="65" fillId="0" borderId="20" xfId="0" applyFont="1" applyBorder="1" applyAlignment="1">
      <alignment horizontal="center" vertical="center" wrapText="1"/>
    </xf>
    <xf numFmtId="0" fontId="65" fillId="0" borderId="21" xfId="0" applyFont="1" applyBorder="1" applyAlignment="1">
      <alignment horizontal="center"/>
    </xf>
    <xf numFmtId="0" fontId="65" fillId="0" borderId="23" xfId="0" applyFont="1" applyBorder="1" applyAlignment="1">
      <alignment horizontal="center"/>
    </xf>
    <xf numFmtId="0" fontId="65" fillId="0" borderId="22" xfId="0" applyFont="1" applyBorder="1" applyAlignment="1">
      <alignment horizontal="center"/>
    </xf>
    <xf numFmtId="0" fontId="62" fillId="0" borderId="21" xfId="0" applyFont="1" applyBorder="1" applyAlignment="1">
      <alignment horizontal="center" vertical="center" wrapText="1"/>
    </xf>
    <xf numFmtId="0" fontId="62" fillId="0" borderId="23" xfId="0" applyFont="1" applyBorder="1" applyAlignment="1">
      <alignment horizontal="center" vertical="center" wrapText="1"/>
    </xf>
    <xf numFmtId="0" fontId="62" fillId="0" borderId="22" xfId="0" applyFont="1" applyBorder="1" applyAlignment="1">
      <alignment horizontal="center" vertical="center" wrapText="1"/>
    </xf>
    <xf numFmtId="0" fontId="47" fillId="0" borderId="20" xfId="56" applyFont="1" applyBorder="1" applyAlignment="1">
      <alignment horizontal="center" vertical="center"/>
    </xf>
    <xf numFmtId="0" fontId="47" fillId="0" borderId="20" xfId="56" applyFont="1" applyBorder="1" applyAlignment="1">
      <alignment horizontal="center" vertical="center" wrapText="1"/>
    </xf>
    <xf numFmtId="0" fontId="60" fillId="0" borderId="0" xfId="0" applyFont="1" applyAlignment="1">
      <alignment horizontal="center" wrapText="1"/>
    </xf>
    <xf numFmtId="0" fontId="47" fillId="0" borderId="25" xfId="0" applyFont="1" applyBorder="1" applyAlignment="1">
      <alignment horizontal="center" vertical="center" wrapText="1"/>
    </xf>
    <xf numFmtId="0" fontId="47" fillId="0" borderId="26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/>
    </xf>
    <xf numFmtId="0" fontId="60" fillId="0" borderId="25" xfId="0" applyFont="1" applyBorder="1" applyAlignment="1">
      <alignment horizontal="right" vertical="center" wrapText="1"/>
    </xf>
    <xf numFmtId="0" fontId="60" fillId="0" borderId="26" xfId="0" applyFont="1" applyBorder="1" applyAlignment="1">
      <alignment horizontal="right" vertical="center" wrapText="1"/>
    </xf>
    <xf numFmtId="0" fontId="59" fillId="0" borderId="23" xfId="0" applyFont="1" applyBorder="1" applyAlignment="1">
      <alignment horizontal="center" vertical="center" wrapText="1"/>
    </xf>
    <xf numFmtId="0" fontId="86" fillId="0" borderId="0" xfId="0" applyFont="1" applyAlignment="1">
      <alignment horizontal="justify" vertical="center" wrapText="1"/>
    </xf>
    <xf numFmtId="0" fontId="87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E5B946"/>
      <color rgb="FF41B39D"/>
      <color rgb="FF0070C0"/>
      <color rgb="FF095CA1"/>
      <color rgb="FF5B44B8"/>
      <color rgb="FFC1002A"/>
      <color rgb="FF0E7863"/>
      <color rgb="FF96B5DB"/>
      <color rgb="FFCB3706"/>
      <color rgb="FFA0D9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Valle d'Aosta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#,##0</c:formatCode>
                <c:ptCount val="19"/>
                <c:pt idx="0">
                  <c:v>86</c:v>
                </c:pt>
                <c:pt idx="1">
                  <c:v>84</c:v>
                </c:pt>
                <c:pt idx="2">
                  <c:v>86</c:v>
                </c:pt>
                <c:pt idx="4">
                  <c:v>84</c:v>
                </c:pt>
                <c:pt idx="5">
                  <c:v>81</c:v>
                </c:pt>
                <c:pt idx="6">
                  <c:v>83</c:v>
                </c:pt>
                <c:pt idx="7">
                  <c:v>83</c:v>
                </c:pt>
                <c:pt idx="8">
                  <c:v>83</c:v>
                </c:pt>
                <c:pt idx="10">
                  <c:v>94</c:v>
                </c:pt>
                <c:pt idx="11">
                  <c:v>101</c:v>
                </c:pt>
                <c:pt idx="12">
                  <c:v>109</c:v>
                </c:pt>
                <c:pt idx="13">
                  <c:v>112</c:v>
                </c:pt>
                <c:pt idx="14">
                  <c:v>116</c:v>
                </c:pt>
                <c:pt idx="15">
                  <c:v>120</c:v>
                </c:pt>
                <c:pt idx="16">
                  <c:v>127</c:v>
                </c:pt>
                <c:pt idx="17">
                  <c:v>123</c:v>
                </c:pt>
                <c:pt idx="18">
                  <c:v>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Valle d'Aosta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97.674418604651152</c:v>
                </c:pt>
                <c:pt idx="2">
                  <c:v>100</c:v>
                </c:pt>
                <c:pt idx="4">
                  <c:v>97.674418604651152</c:v>
                </c:pt>
                <c:pt idx="5">
                  <c:v>94.186046511627907</c:v>
                </c:pt>
                <c:pt idx="6">
                  <c:v>96.511627906976756</c:v>
                </c:pt>
                <c:pt idx="7">
                  <c:v>96.511627906976756</c:v>
                </c:pt>
                <c:pt idx="8">
                  <c:v>96.511627906976756</c:v>
                </c:pt>
                <c:pt idx="10">
                  <c:v>109.30232558139534</c:v>
                </c:pt>
                <c:pt idx="11">
                  <c:v>117.44186046511629</c:v>
                </c:pt>
                <c:pt idx="12">
                  <c:v>126.74418604651163</c:v>
                </c:pt>
                <c:pt idx="13">
                  <c:v>130.23255813953489</c:v>
                </c:pt>
                <c:pt idx="14">
                  <c:v>134.88372093023256</c:v>
                </c:pt>
                <c:pt idx="15">
                  <c:v>139.53488372093022</c:v>
                </c:pt>
                <c:pt idx="16">
                  <c:v>147.67441860465115</c:v>
                </c:pt>
                <c:pt idx="17">
                  <c:v>143.02325581395351</c:v>
                </c:pt>
                <c:pt idx="18">
                  <c:v>143.02325581395351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15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25"/>
      </c:valAx>
      <c:valAx>
        <c:axId val="1425742704"/>
        <c:scaling>
          <c:orientation val="minMax"/>
          <c:max val="230"/>
          <c:min val="8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chemeClr val="tx1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  <c:minorUnit val="2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3624225211797156"/>
          <c:y val="1.1123924085102353E-2"/>
          <c:w val="0.69500427988932323"/>
          <c:h val="0.188712217183855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'2'!$C$4:$C$76</c:f>
              <c:numCache>
                <c:formatCode>0</c:formatCod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numCache>
            </c:numRef>
          </c:cat>
          <c:val>
            <c:numRef>
              <c:f>'2'!$D$4:$D$76</c:f>
              <c:numCache>
                <c:formatCode>#,##0.00</c:formatCode>
                <c:ptCount val="73"/>
                <c:pt idx="0">
                  <c:v>3.1695721077654517</c:v>
                </c:pt>
                <c:pt idx="1">
                  <c:v>3.2310516653553631</c:v>
                </c:pt>
                <c:pt idx="2">
                  <c:v>4.2424872621399601</c:v>
                </c:pt>
                <c:pt idx="3">
                  <c:v>3.126934984520124</c:v>
                </c:pt>
                <c:pt idx="4">
                  <c:v>1.5614566747136474</c:v>
                </c:pt>
                <c:pt idx="5">
                  <c:v>1.1785805790417627</c:v>
                </c:pt>
                <c:pt idx="6">
                  <c:v>2.7370777370777368</c:v>
                </c:pt>
                <c:pt idx="7">
                  <c:v>3.5812810352610724</c:v>
                </c:pt>
                <c:pt idx="8">
                  <c:v>1.8876359843028165</c:v>
                </c:pt>
                <c:pt idx="9">
                  <c:v>3.2175032175032174</c:v>
                </c:pt>
                <c:pt idx="10">
                  <c:v>2.0503721228251761</c:v>
                </c:pt>
                <c:pt idx="11">
                  <c:v>3.2684215676680695</c:v>
                </c:pt>
                <c:pt idx="12">
                  <c:v>5.1135261013002129</c:v>
                </c:pt>
                <c:pt idx="13">
                  <c:v>3.6239546284725561</c:v>
                </c:pt>
                <c:pt idx="14">
                  <c:v>4.3908943708924664</c:v>
                </c:pt>
                <c:pt idx="15">
                  <c:v>2.7876210725253956</c:v>
                </c:pt>
                <c:pt idx="16">
                  <c:v>1.9971870604781998</c:v>
                </c:pt>
                <c:pt idx="17">
                  <c:v>1.4523787356856903</c:v>
                </c:pt>
                <c:pt idx="18">
                  <c:v>2.6066460230161295</c:v>
                </c:pt>
                <c:pt idx="19">
                  <c:v>2.1299547843650304</c:v>
                </c:pt>
                <c:pt idx="20">
                  <c:v>1.8260921172168532</c:v>
                </c:pt>
                <c:pt idx="21">
                  <c:v>0.92655675160103557</c:v>
                </c:pt>
                <c:pt idx="22">
                  <c:v>1.1299537170957477</c:v>
                </c:pt>
                <c:pt idx="23">
                  <c:v>0.35088192823115016</c:v>
                </c:pt>
                <c:pt idx="24">
                  <c:v>-0.90561436071247636</c:v>
                </c:pt>
                <c:pt idx="25">
                  <c:v>-1.7714950344457367</c:v>
                </c:pt>
                <c:pt idx="26">
                  <c:v>-0.80328812606268329</c:v>
                </c:pt>
                <c:pt idx="27">
                  <c:v>-2.7169918891110982</c:v>
                </c:pt>
                <c:pt idx="28">
                  <c:v>-2.9378118643087019</c:v>
                </c:pt>
                <c:pt idx="29">
                  <c:v>-2.5903046055793917</c:v>
                </c:pt>
                <c:pt idx="30">
                  <c:v>-1.3613795312583419</c:v>
                </c:pt>
                <c:pt idx="31">
                  <c:v>-2.4032149675788497</c:v>
                </c:pt>
                <c:pt idx="32">
                  <c:v>-1.9398469478554903</c:v>
                </c:pt>
                <c:pt idx="33">
                  <c:v>-2.6215464458050812</c:v>
                </c:pt>
                <c:pt idx="34">
                  <c:v>-2.8592105204739893</c:v>
                </c:pt>
                <c:pt idx="35">
                  <c:v>-2.611809807124486</c:v>
                </c:pt>
                <c:pt idx="36">
                  <c:v>-1.9470593676902679</c:v>
                </c:pt>
                <c:pt idx="37">
                  <c:v>-2.8221106232307034</c:v>
                </c:pt>
                <c:pt idx="38">
                  <c:v>-1.3496804305045191</c:v>
                </c:pt>
                <c:pt idx="39">
                  <c:v>-2.1455885660893186</c:v>
                </c:pt>
                <c:pt idx="40">
                  <c:v>-2.1969122613550209</c:v>
                </c:pt>
                <c:pt idx="41">
                  <c:v>-2.6994846047705221</c:v>
                </c:pt>
                <c:pt idx="42">
                  <c:v>-2.0167865295823963</c:v>
                </c:pt>
                <c:pt idx="43">
                  <c:v>-1.8826026125389892</c:v>
                </c:pt>
                <c:pt idx="44">
                  <c:v>-1.9006383758491081</c:v>
                </c:pt>
                <c:pt idx="45">
                  <c:v>-2.1979514074526678</c:v>
                </c:pt>
                <c:pt idx="46">
                  <c:v>-1.487057948789442</c:v>
                </c:pt>
                <c:pt idx="47">
                  <c:v>-1.50732399466121</c:v>
                </c:pt>
                <c:pt idx="48">
                  <c:v>-1.3352816688501461</c:v>
                </c:pt>
                <c:pt idx="49">
                  <c:v>-1.3885635895205273</c:v>
                </c:pt>
                <c:pt idx="50">
                  <c:v>-1.9021399073958203</c:v>
                </c:pt>
                <c:pt idx="51">
                  <c:v>-1.3466900753898585</c:v>
                </c:pt>
                <c:pt idx="52">
                  <c:v>-0.25358806663639971</c:v>
                </c:pt>
                <c:pt idx="53">
                  <c:v>-1.1758123241349669</c:v>
                </c:pt>
                <c:pt idx="54">
                  <c:v>6.439279605594124E-2</c:v>
                </c:pt>
                <c:pt idx="55">
                  <c:v>-0.26368990067680409</c:v>
                </c:pt>
                <c:pt idx="56">
                  <c:v>0.32517359114576105</c:v>
                </c:pt>
                <c:pt idx="57">
                  <c:v>0.28405504355510669</c:v>
                </c:pt>
                <c:pt idx="58">
                  <c:v>-0.22824760930305774</c:v>
                </c:pt>
                <c:pt idx="59">
                  <c:v>-0.52660949940658186</c:v>
                </c:pt>
                <c:pt idx="60">
                  <c:v>-0.83053875325163762</c:v>
                </c:pt>
                <c:pt idx="61">
                  <c:v>-1.7798872738059923</c:v>
                </c:pt>
                <c:pt idx="62">
                  <c:v>-1.3270001600206076</c:v>
                </c:pt>
                <c:pt idx="63">
                  <c:v>-4.0627132336216976</c:v>
                </c:pt>
                <c:pt idx="64">
                  <c:v>-3.334555215268006</c:v>
                </c:pt>
                <c:pt idx="65">
                  <c:v>-4.3339001146743641</c:v>
                </c:pt>
                <c:pt idx="66">
                  <c:v>-4.5500385125423835</c:v>
                </c:pt>
                <c:pt idx="67">
                  <c:v>-4.3959200118075525</c:v>
                </c:pt>
                <c:pt idx="68">
                  <c:v>-8.3332329812983943</c:v>
                </c:pt>
                <c:pt idx="69">
                  <c:v>-6.1345974321981496</c:v>
                </c:pt>
                <c:pt idx="70">
                  <c:v>-6.077325652156274</c:v>
                </c:pt>
                <c:pt idx="71">
                  <c:v>-5.3250517261703934</c:v>
                </c:pt>
                <c:pt idx="72">
                  <c:v>-6.4382316866944578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'2'!$C$4:$C$76</c:f>
              <c:numCache>
                <c:formatCode>0</c:formatCod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numCache>
            </c:numRef>
          </c:cat>
          <c:val>
            <c:numRef>
              <c:f>'2'!$E$4:$E$76</c:f>
              <c:numCache>
                <c:formatCode>#,##0.00</c:formatCode>
                <c:ptCount val="73"/>
                <c:pt idx="0">
                  <c:v>6.7828843106180665</c:v>
                </c:pt>
                <c:pt idx="1">
                  <c:v>7.0600576973511666</c:v>
                </c:pt>
                <c:pt idx="2">
                  <c:v>7.74669855464282</c:v>
                </c:pt>
                <c:pt idx="3">
                  <c:v>3.4881320949432406</c:v>
                </c:pt>
                <c:pt idx="4">
                  <c:v>7.1190097077405099</c:v>
                </c:pt>
                <c:pt idx="5">
                  <c:v>3.5459902638995642</c:v>
                </c:pt>
                <c:pt idx="6">
                  <c:v>10.103785103785105</c:v>
                </c:pt>
                <c:pt idx="7">
                  <c:v>11.616592265636756</c:v>
                </c:pt>
                <c:pt idx="8">
                  <c:v>5.7622572152401768</c:v>
                </c:pt>
                <c:pt idx="9">
                  <c:v>3.2967032967032965</c:v>
                </c:pt>
                <c:pt idx="10">
                  <c:v>1.872936073734536</c:v>
                </c:pt>
                <c:pt idx="11">
                  <c:v>5.5876308836481066</c:v>
                </c:pt>
                <c:pt idx="12">
                  <c:v>5.2590723850184355</c:v>
                </c:pt>
                <c:pt idx="13">
                  <c:v>3.7969816399115639</c:v>
                </c:pt>
                <c:pt idx="14">
                  <c:v>3.8479855224307076</c:v>
                </c:pt>
                <c:pt idx="15">
                  <c:v>6.3406567446255613</c:v>
                </c:pt>
                <c:pt idx="16">
                  <c:v>7.6043131739334271</c:v>
                </c:pt>
                <c:pt idx="17">
                  <c:v>7.2525835583279017</c:v>
                </c:pt>
                <c:pt idx="18">
                  <c:v>6.1653648842260935</c:v>
                </c:pt>
                <c:pt idx="19">
                  <c:v>7.5650118203309686</c:v>
                </c:pt>
                <c:pt idx="20">
                  <c:v>7.6513259711386148</c:v>
                </c:pt>
                <c:pt idx="21">
                  <c:v>9.4654130898850894</c:v>
                </c:pt>
                <c:pt idx="22">
                  <c:v>6.2735030373155913</c:v>
                </c:pt>
                <c:pt idx="23">
                  <c:v>4.60644992959869</c:v>
                </c:pt>
                <c:pt idx="24">
                  <c:v>3.7210887098581953</c:v>
                </c:pt>
                <c:pt idx="25">
                  <c:v>2.1114789299454237</c:v>
                </c:pt>
                <c:pt idx="26">
                  <c:v>1.9457423497962771</c:v>
                </c:pt>
                <c:pt idx="27">
                  <c:v>1.6391033035948921</c:v>
                </c:pt>
                <c:pt idx="28">
                  <c:v>0.73890419617461289</c:v>
                </c:pt>
                <c:pt idx="29">
                  <c:v>0.64090010859696278</c:v>
                </c:pt>
                <c:pt idx="30">
                  <c:v>6.6111437367643653</c:v>
                </c:pt>
                <c:pt idx="31">
                  <c:v>5.4917912407264833</c:v>
                </c:pt>
                <c:pt idx="32">
                  <c:v>3.1322299341519844</c:v>
                </c:pt>
                <c:pt idx="33">
                  <c:v>2.8259382025966637</c:v>
                </c:pt>
                <c:pt idx="34">
                  <c:v>3.5606938469256826</c:v>
                </c:pt>
                <c:pt idx="35">
                  <c:v>6.2683435370987661</c:v>
                </c:pt>
                <c:pt idx="36">
                  <c:v>5.2861340299283288</c:v>
                </c:pt>
                <c:pt idx="37">
                  <c:v>6.7309967659663972</c:v>
                </c:pt>
                <c:pt idx="38">
                  <c:v>5.8428101217324677</c:v>
                </c:pt>
                <c:pt idx="39">
                  <c:v>5.4591386500095167</c:v>
                </c:pt>
                <c:pt idx="40">
                  <c:v>4.6953614997587705</c:v>
                </c:pt>
                <c:pt idx="41">
                  <c:v>3.1895184342989293</c:v>
                </c:pt>
                <c:pt idx="42">
                  <c:v>3.7160364566347988</c:v>
                </c:pt>
                <c:pt idx="43">
                  <c:v>3.9277936325245273</c:v>
                </c:pt>
                <c:pt idx="44">
                  <c:v>4.1507214755090382</c:v>
                </c:pt>
                <c:pt idx="45">
                  <c:v>4.3704439182939145</c:v>
                </c:pt>
                <c:pt idx="46">
                  <c:v>4.1992488667520034</c:v>
                </c:pt>
                <c:pt idx="47">
                  <c:v>1.5325864079795544</c:v>
                </c:pt>
                <c:pt idx="48">
                  <c:v>2.5949813564446238</c:v>
                </c:pt>
                <c:pt idx="49">
                  <c:v>0.9870512262856761</c:v>
                </c:pt>
                <c:pt idx="50">
                  <c:v>4.9472323030075502</c:v>
                </c:pt>
                <c:pt idx="51">
                  <c:v>4.1474749561086437</c:v>
                </c:pt>
                <c:pt idx="52">
                  <c:v>2.8058292534285516</c:v>
                </c:pt>
                <c:pt idx="53">
                  <c:v>3.9653257000137856</c:v>
                </c:pt>
                <c:pt idx="54">
                  <c:v>1.2073649260488983</c:v>
                </c:pt>
                <c:pt idx="55">
                  <c:v>-1.5741488010100122</c:v>
                </c:pt>
                <c:pt idx="56">
                  <c:v>-0.20620764316560455</c:v>
                </c:pt>
                <c:pt idx="57">
                  <c:v>-0.55232925135715183</c:v>
                </c:pt>
                <c:pt idx="58">
                  <c:v>-0.59029554130101136</c:v>
                </c:pt>
                <c:pt idx="59">
                  <c:v>0.11789764912087652</c:v>
                </c:pt>
                <c:pt idx="60">
                  <c:v>1.5357131663898205</c:v>
                </c:pt>
                <c:pt idx="61">
                  <c:v>2.8728005121079172</c:v>
                </c:pt>
                <c:pt idx="62">
                  <c:v>0.30442944847531583</c:v>
                </c:pt>
                <c:pt idx="63">
                  <c:v>-0.36862455980737407</c:v>
                </c:pt>
                <c:pt idx="64">
                  <c:v>0.74101227005955683</c:v>
                </c:pt>
                <c:pt idx="65">
                  <c:v>0.94112064533987105</c:v>
                </c:pt>
                <c:pt idx="66">
                  <c:v>0.91318399466382916</c:v>
                </c:pt>
                <c:pt idx="67">
                  <c:v>0.893544539605165</c:v>
                </c:pt>
                <c:pt idx="68">
                  <c:v>1.7983084660990756</c:v>
                </c:pt>
                <c:pt idx="69">
                  <c:v>0.73550509397896136</c:v>
                </c:pt>
                <c:pt idx="70">
                  <c:v>0.54363260172826477</c:v>
                </c:pt>
                <c:pt idx="71">
                  <c:v>0.20324624909047304</c:v>
                </c:pt>
                <c:pt idx="72">
                  <c:v>1.9722178078228589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'2'!$C$4:$C$76</c:f>
              <c:numCache>
                <c:formatCode>0</c:formatCod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numCache>
            </c:numRef>
          </c:cat>
          <c:val>
            <c:numRef>
              <c:f>'2'!$F$4:$F$76</c:f>
              <c:numCache>
                <c:formatCode>#,##0.00</c:formatCode>
                <c:ptCount val="73"/>
                <c:pt idx="0">
                  <c:v>-2.3983095615425252</c:v>
                </c:pt>
                <c:pt idx="1">
                  <c:v>0.73432992394440078</c:v>
                </c:pt>
                <c:pt idx="2">
                  <c:v>0.95663928460018721</c:v>
                </c:pt>
                <c:pt idx="3">
                  <c:v>-0.5366357069143447</c:v>
                </c:pt>
                <c:pt idx="4">
                  <c:v>4.1090965124043345E-2</c:v>
                </c:pt>
                <c:pt idx="5">
                  <c:v>-1.2400717396874199</c:v>
                </c:pt>
                <c:pt idx="6">
                  <c:v>-1.2718762718762719</c:v>
                </c:pt>
                <c:pt idx="7">
                  <c:v>-1.073381150624467</c:v>
                </c:pt>
                <c:pt idx="8">
                  <c:v>-1.3511499677114898</c:v>
                </c:pt>
                <c:pt idx="9">
                  <c:v>-0.73260073260073255</c:v>
                </c:pt>
                <c:pt idx="10">
                  <c:v>-0.82803489575632117</c:v>
                </c:pt>
                <c:pt idx="11">
                  <c:v>-0.85135531852431745</c:v>
                </c:pt>
                <c:pt idx="12">
                  <c:v>-0.56277896371045999</c:v>
                </c:pt>
                <c:pt idx="13">
                  <c:v>-0.53830625781024699</c:v>
                </c:pt>
                <c:pt idx="14">
                  <c:v>-0.7715020478140775</c:v>
                </c:pt>
                <c:pt idx="15">
                  <c:v>-0.70871722182849051</c:v>
                </c:pt>
                <c:pt idx="16">
                  <c:v>-0.15939990623534928</c:v>
                </c:pt>
                <c:pt idx="17">
                  <c:v>-0.55860720603295788</c:v>
                </c:pt>
                <c:pt idx="18">
                  <c:v>-0.61006609049313676</c:v>
                </c:pt>
                <c:pt idx="19">
                  <c:v>-4.5904197938901513E-2</c:v>
                </c:pt>
                <c:pt idx="20">
                  <c:v>-0.67565408337023569</c:v>
                </c:pt>
                <c:pt idx="21">
                  <c:v>-0.18167779443157561</c:v>
                </c:pt>
                <c:pt idx="22">
                  <c:v>2.7118889210297946E-2</c:v>
                </c:pt>
                <c:pt idx="23">
                  <c:v>1.7993945037494883E-2</c:v>
                </c:pt>
                <c:pt idx="24">
                  <c:v>-0.46625689858464131</c:v>
                </c:pt>
                <c:pt idx="25">
                  <c:v>-0.57260445557841988</c:v>
                </c:pt>
                <c:pt idx="26">
                  <c:v>-0.26776270868756108</c:v>
                </c:pt>
                <c:pt idx="27">
                  <c:v>0.12471438179526353</c:v>
                </c:pt>
                <c:pt idx="28">
                  <c:v>-0.14243936311799765</c:v>
                </c:pt>
                <c:pt idx="29">
                  <c:v>-0.3827597870787417</c:v>
                </c:pt>
                <c:pt idx="30">
                  <c:v>-0.36481412275550335</c:v>
                </c:pt>
                <c:pt idx="31">
                  <c:v>-0.17801592352435927</c:v>
                </c:pt>
                <c:pt idx="32">
                  <c:v>-0.42712226374799789</c:v>
                </c:pt>
                <c:pt idx="33">
                  <c:v>0.28437113988394103</c:v>
                </c:pt>
                <c:pt idx="34">
                  <c:v>6.2156750445086735E-2</c:v>
                </c:pt>
                <c:pt idx="35">
                  <c:v>0.16821825876394994</c:v>
                </c:pt>
                <c:pt idx="36">
                  <c:v>0.1409635741314221</c:v>
                </c:pt>
                <c:pt idx="37">
                  <c:v>0.34180842952173113</c:v>
                </c:pt>
                <c:pt idx="38">
                  <c:v>0.74014733285731704</c:v>
                </c:pt>
                <c:pt idx="39">
                  <c:v>0.48448774072984618</c:v>
                </c:pt>
                <c:pt idx="40">
                  <c:v>0.51692053208353439</c:v>
                </c:pt>
                <c:pt idx="41">
                  <c:v>0.7393492866568947</c:v>
                </c:pt>
                <c:pt idx="42">
                  <c:v>0.56641664235080069</c:v>
                </c:pt>
                <c:pt idx="43">
                  <c:v>1.4718529516213914</c:v>
                </c:pt>
                <c:pt idx="44">
                  <c:v>2.2500830996599306</c:v>
                </c:pt>
                <c:pt idx="45">
                  <c:v>1.96882133794988</c:v>
                </c:pt>
                <c:pt idx="46">
                  <c:v>1.9095175933318971</c:v>
                </c:pt>
                <c:pt idx="47">
                  <c:v>2.0883595009831288</c:v>
                </c:pt>
                <c:pt idx="48">
                  <c:v>2.0491114918203501</c:v>
                </c:pt>
                <c:pt idx="49">
                  <c:v>1.0205105898885802</c:v>
                </c:pt>
                <c:pt idx="50">
                  <c:v>5.5979643765903306</c:v>
                </c:pt>
                <c:pt idx="51">
                  <c:v>8.0140452339151089</c:v>
                </c:pt>
                <c:pt idx="52">
                  <c:v>6.5033068701915404</c:v>
                </c:pt>
                <c:pt idx="53">
                  <c:v>5.6438991558478415</c:v>
                </c:pt>
                <c:pt idx="54">
                  <c:v>5.1433745849683064</c:v>
                </c:pt>
                <c:pt idx="55">
                  <c:v>10.00423501961693</c:v>
                </c:pt>
                <c:pt idx="56">
                  <c:v>6.6779552132861166</c:v>
                </c:pt>
                <c:pt idx="57">
                  <c:v>3.7558389092286326</c:v>
                </c:pt>
                <c:pt idx="58">
                  <c:v>2.3611821652040454</c:v>
                </c:pt>
                <c:pt idx="59">
                  <c:v>1.6034080280439209</c:v>
                </c:pt>
                <c:pt idx="60">
                  <c:v>4.3564108189425514</c:v>
                </c:pt>
                <c:pt idx="61">
                  <c:v>1.2022045621321176</c:v>
                </c:pt>
                <c:pt idx="62">
                  <c:v>-1.1084354277819193</c:v>
                </c:pt>
                <c:pt idx="63">
                  <c:v>-2.9568395541995747</c:v>
                </c:pt>
                <c:pt idx="64">
                  <c:v>-0.18919462214286559</c:v>
                </c:pt>
                <c:pt idx="65">
                  <c:v>-0.27680018980584442</c:v>
                </c:pt>
                <c:pt idx="66">
                  <c:v>-0.80995449961487453</c:v>
                </c:pt>
                <c:pt idx="67">
                  <c:v>1.9067602229074503</c:v>
                </c:pt>
                <c:pt idx="68">
                  <c:v>-7.225346515576643E-2</c:v>
                </c:pt>
                <c:pt idx="69">
                  <c:v>1.1477112455495881</c:v>
                </c:pt>
                <c:pt idx="70">
                  <c:v>3.8622256480993142</c:v>
                </c:pt>
                <c:pt idx="71">
                  <c:v>4.1380936314820316</c:v>
                </c:pt>
                <c:pt idx="72">
                  <c:v>3.0316736550004277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'2'!$C$4:$C$76</c:f>
              <c:numCache>
                <c:formatCode>0</c:formatCode>
                <c:ptCount val="73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</c:numCache>
            </c:numRef>
          </c:cat>
          <c:val>
            <c:numRef>
              <c:f>'2'!$G$4:$G$76</c:f>
              <c:numCache>
                <c:formatCode>#,##0.00</c:formatCode>
                <c:ptCount val="73"/>
                <c:pt idx="0">
                  <c:v>7.5541468568409931</c:v>
                </c:pt>
                <c:pt idx="1">
                  <c:v>11.025439286650933</c:v>
                </c:pt>
                <c:pt idx="2">
                  <c:v>12.945825101382967</c:v>
                </c:pt>
                <c:pt idx="3">
                  <c:v>6.0784313725490202</c:v>
                </c:pt>
                <c:pt idx="4">
                  <c:v>8.7215573475782016</c:v>
                </c:pt>
                <c:pt idx="5">
                  <c:v>3.4844991032539072</c:v>
                </c:pt>
                <c:pt idx="6">
                  <c:v>11.568986568986569</c:v>
                </c:pt>
                <c:pt idx="7">
                  <c:v>14.12449215027336</c:v>
                </c:pt>
                <c:pt idx="8">
                  <c:v>6.2987432318315033</c:v>
                </c:pt>
                <c:pt idx="9">
                  <c:v>5.7816057816057818</c:v>
                </c:pt>
                <c:pt idx="10">
                  <c:v>3.0952733008033908</c:v>
                </c:pt>
                <c:pt idx="11">
                  <c:v>8.0046971327918595</c:v>
                </c:pt>
                <c:pt idx="12">
                  <c:v>9.8098195226081906</c:v>
                </c:pt>
                <c:pt idx="13">
                  <c:v>6.8826300105738731</c:v>
                </c:pt>
                <c:pt idx="14">
                  <c:v>7.4673778455090956</c:v>
                </c:pt>
                <c:pt idx="15">
                  <c:v>8.4195605953224657</c:v>
                </c:pt>
                <c:pt idx="16">
                  <c:v>9.4421003281762772</c:v>
                </c:pt>
                <c:pt idx="17">
                  <c:v>8.1463550879806341</c:v>
                </c:pt>
                <c:pt idx="18">
                  <c:v>8.161944816749088</c:v>
                </c:pt>
                <c:pt idx="19">
                  <c:v>9.649062406757098</c:v>
                </c:pt>
                <c:pt idx="20">
                  <c:v>8.8017640049852304</c:v>
                </c:pt>
                <c:pt idx="21">
                  <c:v>10.21029204705455</c:v>
                </c:pt>
                <c:pt idx="22">
                  <c:v>7.430575643621637</c:v>
                </c:pt>
                <c:pt idx="23">
                  <c:v>4.9753258028673351</c:v>
                </c:pt>
                <c:pt idx="24">
                  <c:v>2.3492174505610772</c:v>
                </c:pt>
                <c:pt idx="25">
                  <c:v>-0.23262056007873314</c:v>
                </c:pt>
                <c:pt idx="26">
                  <c:v>0.87469151504603282</c:v>
                </c:pt>
                <c:pt idx="27">
                  <c:v>-0.95317420372094264</c:v>
                </c:pt>
                <c:pt idx="28">
                  <c:v>-2.3413470312520865</c:v>
                </c:pt>
                <c:pt idx="29">
                  <c:v>-2.3321642840611703</c:v>
                </c:pt>
                <c:pt idx="30">
                  <c:v>4.884950082750521</c:v>
                </c:pt>
                <c:pt idx="31">
                  <c:v>2.9105603496232737</c:v>
                </c:pt>
                <c:pt idx="32">
                  <c:v>0.7652607225484962</c:v>
                </c:pt>
                <c:pt idx="33">
                  <c:v>0.48876289667552364</c:v>
                </c:pt>
                <c:pt idx="34">
                  <c:v>0.76364007689677982</c:v>
                </c:pt>
                <c:pt idx="35">
                  <c:v>3.82475198873823</c:v>
                </c:pt>
                <c:pt idx="36">
                  <c:v>3.4800382363694831</c:v>
                </c:pt>
                <c:pt idx="37">
                  <c:v>4.2506945722574256</c:v>
                </c:pt>
                <c:pt idx="38">
                  <c:v>5.2332770240852646</c:v>
                </c:pt>
                <c:pt idx="39">
                  <c:v>3.7980378246500441</c:v>
                </c:pt>
                <c:pt idx="40">
                  <c:v>3.0153697704872839</c:v>
                </c:pt>
                <c:pt idx="41">
                  <c:v>1.2293831161853019</c:v>
                </c:pt>
                <c:pt idx="42">
                  <c:v>2.2656665694032032</c:v>
                </c:pt>
                <c:pt idx="43">
                  <c:v>3.5170439716069293</c:v>
                </c:pt>
                <c:pt idx="44">
                  <c:v>4.5001661993198603</c:v>
                </c:pt>
                <c:pt idx="45">
                  <c:v>4.1413138487911265</c:v>
                </c:pt>
                <c:pt idx="46">
                  <c:v>4.6217085112944591</c:v>
                </c:pt>
                <c:pt idx="47">
                  <c:v>2.1136219143014729</c:v>
                </c:pt>
                <c:pt idx="48">
                  <c:v>3.3088111794148278</c:v>
                </c:pt>
                <c:pt idx="49">
                  <c:v>0.61899822665372906</c:v>
                </c:pt>
                <c:pt idx="50">
                  <c:v>8.6430567722020601</c:v>
                </c:pt>
                <c:pt idx="51">
                  <c:v>10.814830114633894</c:v>
                </c:pt>
                <c:pt idx="52">
                  <c:v>9.0555480569836924</c:v>
                </c:pt>
                <c:pt idx="53">
                  <c:v>8.4334125317266597</c:v>
                </c:pt>
                <c:pt idx="54">
                  <c:v>6.4151323070731454</c:v>
                </c:pt>
                <c:pt idx="55">
                  <c:v>8.1663963179301131</c:v>
                </c:pt>
                <c:pt idx="56">
                  <c:v>6.7969211612662734</c:v>
                </c:pt>
                <c:pt idx="57">
                  <c:v>3.4875647014265874</c:v>
                </c:pt>
                <c:pt idx="58">
                  <c:v>1.5426390145999762</c:v>
                </c:pt>
                <c:pt idx="59">
                  <c:v>1.1946961777582157</c:v>
                </c:pt>
                <c:pt idx="60">
                  <c:v>5.0615852320807342</c:v>
                </c:pt>
                <c:pt idx="61">
                  <c:v>2.2951178004340425</c:v>
                </c:pt>
                <c:pt idx="62">
                  <c:v>-2.1310061393272113</c:v>
                </c:pt>
                <c:pt idx="63">
                  <c:v>-7.3881773476286465</c:v>
                </c:pt>
                <c:pt idx="64">
                  <c:v>-2.7827375673513148</c:v>
                </c:pt>
                <c:pt idx="65">
                  <c:v>-3.669579659140338</c:v>
                </c:pt>
                <c:pt idx="66">
                  <c:v>-4.4468090174934289</c:v>
                </c:pt>
                <c:pt idx="67">
                  <c:v>-4.9384291965678315</c:v>
                </c:pt>
                <c:pt idx="68">
                  <c:v>-7.5866138413554749</c:v>
                </c:pt>
                <c:pt idx="69">
                  <c:v>-5.8921232253918987</c:v>
                </c:pt>
                <c:pt idx="70">
                  <c:v>-1.8662014686194166</c:v>
                </c:pt>
                <c:pt idx="71">
                  <c:v>-2.056852040795587</c:v>
                </c:pt>
                <c:pt idx="72">
                  <c:v>-2.8116328252020097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Valle d'Aosta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-6.4658908461714182</c:v>
                </c:pt>
                <c:pt idx="1">
                  <c:v>3.4654323527839299</c:v>
                </c:pt>
                <c:pt idx="2" formatCode="#,##0.0_ ;\-#,##0.0\ ">
                  <c:v>-4.0535351784316935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Valle d'Aosta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22.594074612990582</c:v>
                </c:pt>
                <c:pt idx="2">
                  <c:v>28.825514973169465</c:v>
                </c:pt>
                <c:pt idx="3">
                  <c:v>31.04659129838986</c:v>
                </c:pt>
                <c:pt idx="4">
                  <c:v>47.77641393636106</c:v>
                </c:pt>
                <c:pt idx="5">
                  <c:v>42.463395255571108</c:v>
                </c:pt>
                <c:pt idx="6">
                  <c:v>42.907505334446611</c:v>
                </c:pt>
                <c:pt idx="8">
                  <c:v>42.171107718071219</c:v>
                </c:pt>
                <c:pt idx="9">
                  <c:v>51.287972085385881</c:v>
                </c:pt>
                <c:pt idx="10">
                  <c:v>55.317470750624423</c:v>
                </c:pt>
                <c:pt idx="11">
                  <c:v>75.943419076684592</c:v>
                </c:pt>
                <c:pt idx="12">
                  <c:v>122.1087098886706</c:v>
                </c:pt>
                <c:pt idx="13">
                  <c:v>148.63080209749467</c:v>
                </c:pt>
                <c:pt idx="14">
                  <c:v>152.63722005979579</c:v>
                </c:pt>
                <c:pt idx="15">
                  <c:v>199.48295045487271</c:v>
                </c:pt>
                <c:pt idx="16">
                  <c:v>227.0770555316401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8223-4FB7-B2CE-788153E63BFF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0D63-4CF1-AF62-7FC6D37C7EFA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9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Valle d'Aosta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101.74934709600774</c:v>
                </c:pt>
                <c:pt idx="2">
                  <c:v>102.47329652499239</c:v>
                </c:pt>
                <c:pt idx="3">
                  <c:v>103.67434095077486</c:v>
                </c:pt>
                <c:pt idx="4">
                  <c:v>108.2245428109434</c:v>
                </c:pt>
                <c:pt idx="5">
                  <c:v>112.53501027091733</c:v>
                </c:pt>
                <c:pt idx="6">
                  <c:v>115.808212424693</c:v>
                </c:pt>
                <c:pt idx="7">
                  <c:v>116.35888889850973</c:v>
                </c:pt>
                <c:pt idx="8">
                  <c:v>118.5853309913153</c:v>
                </c:pt>
                <c:pt idx="9">
                  <c:v>121.10372656738737</c:v>
                </c:pt>
                <c:pt idx="10">
                  <c:v>122.84357936821731</c:v>
                </c:pt>
                <c:pt idx="11">
                  <c:v>124.85639660236414</c:v>
                </c:pt>
                <c:pt idx="12">
                  <c:v>126.03845197819695</c:v>
                </c:pt>
                <c:pt idx="13">
                  <c:v>124.37455491757154</c:v>
                </c:pt>
                <c:pt idx="14">
                  <c:v>124.21789674916768</c:v>
                </c:pt>
                <c:pt idx="15">
                  <c:v>124.76380769163104</c:v>
                </c:pt>
                <c:pt idx="16">
                  <c:v>123.4686734223009</c:v>
                </c:pt>
                <c:pt idx="17">
                  <c:v>119.73325859035413</c:v>
                </c:pt>
                <c:pt idx="18">
                  <c:v>123.26630869271807</c:v>
                </c:pt>
                <c:pt idx="19">
                  <c:v>124.2471824408137</c:v>
                </c:pt>
                <c:pt idx="20">
                  <c:v>124.05672151885337</c:v>
                </c:pt>
                <c:pt idx="21">
                  <c:v>125.33280969598751</c:v>
                </c:pt>
                <c:pt idx="22">
                  <c:v>125.93038083863799</c:v>
                </c:pt>
                <c:pt idx="23">
                  <c:v>131.33232873773753</c:v>
                </c:pt>
                <c:pt idx="24">
                  <c:v>130.25860529018624</c:v>
                </c:pt>
                <c:pt idx="25">
                  <c:v>129.26820849599255</c:v>
                </c:pt>
                <c:pt idx="26">
                  <c:v>130.3538357511664</c:v>
                </c:pt>
                <c:pt idx="27">
                  <c:v>130.23717843646568</c:v>
                </c:pt>
                <c:pt idx="28">
                  <c:v>130.55858124227373</c:v>
                </c:pt>
                <c:pt idx="29">
                  <c:v>122.72111430360664</c:v>
                </c:pt>
                <c:pt idx="30">
                  <c:v>127.78975558927561</c:v>
                </c:pt>
                <c:pt idx="31">
                  <c:v>127.21123053882116</c:v>
                </c:pt>
                <c:pt idx="32">
                  <c:v>125.93752312321152</c:v>
                </c:pt>
                <c:pt idx="33">
                  <c:v>119.48089786875673</c:v>
                </c:pt>
                <c:pt idx="34">
                  <c:v>116.98109826802754</c:v>
                </c:pt>
                <c:pt idx="35">
                  <c:v>115.77881369815304</c:v>
                </c:pt>
                <c:pt idx="36">
                  <c:v>113.10759926765957</c:v>
                </c:pt>
                <c:pt idx="37">
                  <c:v>115.96451309706433</c:v>
                </c:pt>
                <c:pt idx="38">
                  <c:v>116.87158323790037</c:v>
                </c:pt>
                <c:pt idx="39">
                  <c:v>116.52161129379827</c:v>
                </c:pt>
                <c:pt idx="40">
                  <c:v>105.63676960376608</c:v>
                </c:pt>
                <c:pt idx="41">
                  <c:v>112.01244896638774</c:v>
                </c:pt>
                <c:pt idx="42">
                  <c:v>117.65723454098666</c:v>
                </c:pt>
                <c:pt idx="43">
                  <c:v>118.94522652574334</c:v>
                </c:pt>
                <c:pt idx="44">
                  <c:v>120.28321450251455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9956022452237498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0BB-4301-9A68-FD8D23EE2CFB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451251026054177E-2"/>
          <c:y val="7.9634178124925944E-2"/>
          <c:w val="0.6971653543307087"/>
          <c:h val="0.6772143201257315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Valle d'Aosta</c:v>
                  </c:pt>
                  <c:pt idx="1">
                    <c:v>Italia</c:v>
                  </c:pt>
                  <c:pt idx="3">
                    <c:v>Valle d'Aosta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2.3255813953488373</c:v>
                </c:pt>
                <c:pt idx="1">
                  <c:v>12.898040235455399</c:v>
                </c:pt>
                <c:pt idx="3">
                  <c:v>0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D7-48D6-BAF3-6597CE32DFEB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Valle d'Aosta</c:v>
                  </c:pt>
                  <c:pt idx="1">
                    <c:v>Italia</c:v>
                  </c:pt>
                  <c:pt idx="3">
                    <c:v>Valle d'Aosta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89.534883720930239</c:v>
                </c:pt>
                <c:pt idx="1">
                  <c:v>76.896527268858904</c:v>
                </c:pt>
                <c:pt idx="3">
                  <c:v>15.65217391304348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D7-48D6-BAF3-6597CE32DFEB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Valle d'Aosta</c:v>
                  </c:pt>
                  <c:pt idx="1">
                    <c:v>Italia</c:v>
                  </c:pt>
                  <c:pt idx="3">
                    <c:v>Valle d'Aosta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4.6511627906976747</c:v>
                </c:pt>
                <c:pt idx="1">
                  <c:v>5.9454859223186212</c:v>
                </c:pt>
                <c:pt idx="3">
                  <c:v>32.173913043478258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D7-48D6-BAF3-6597CE32DFEB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Valle d'Aosta</c:v>
                  </c:pt>
                  <c:pt idx="1">
                    <c:v>Italia</c:v>
                  </c:pt>
                  <c:pt idx="3">
                    <c:v>Valle d'Aosta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2.3255813953488373</c:v>
                </c:pt>
                <c:pt idx="1">
                  <c:v>3.2623342237772155</c:v>
                </c:pt>
                <c:pt idx="3">
                  <c:v>36.521739130434781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D7-48D6-BAF3-6597CE32DFEB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Valle d'Aosta</c:v>
                  </c:pt>
                  <c:pt idx="1">
                    <c:v>Italia</c:v>
                  </c:pt>
                  <c:pt idx="3">
                    <c:v>Valle d'Aosta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1.1627906976744187</c:v>
                </c:pt>
                <c:pt idx="1">
                  <c:v>0.99761234958984424</c:v>
                </c:pt>
                <c:pt idx="3">
                  <c:v>15.65217391304348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D7-48D6-BAF3-6597CE32DF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69844647797404"/>
          <c:y val="9.8931452586831545E-2"/>
          <c:w val="0.18870549965038155"/>
          <c:h val="0.651602821119752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Valle d'Aosta</c:v>
                  </c:pt>
                  <c:pt idx="1">
                    <c:v>Italia</c:v>
                  </c:pt>
                  <c:pt idx="3">
                    <c:v>Valle d'Aosta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57.4</c:v>
                </c:pt>
                <c:pt idx="1">
                  <c:v>53.8</c:v>
                </c:pt>
                <c:pt idx="3">
                  <c:v>72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8D6-459B-952A-C445DF05D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Valle d'Aosta</c:v>
                  </c:pt>
                  <c:pt idx="1">
                    <c:v>Italia</c:v>
                  </c:pt>
                  <c:pt idx="3">
                    <c:v>Valle d'Aosta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77.2</c:v>
                </c:pt>
                <c:pt idx="1">
                  <c:v>74.599999999999994</c:v>
                </c:pt>
                <c:pt idx="3">
                  <c:v>75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D6-459B-952A-C445DF05D783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Valle d'Aosta</c:v>
                  </c:pt>
                  <c:pt idx="1">
                    <c:v>Italia</c:v>
                  </c:pt>
                  <c:pt idx="3">
                    <c:v>Valle d'Aosta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36.6</c:v>
                </c:pt>
                <c:pt idx="1">
                  <c:v>33.5</c:v>
                </c:pt>
                <c:pt idx="3">
                  <c:v>68.900000000000006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D6-459B-952A-C445DF05D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Agric-VdA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90</c:v>
                </c:pt>
                <c:pt idx="1">
                  <c:v>88</c:v>
                </c:pt>
                <c:pt idx="2">
                  <c:v>86</c:v>
                </c:pt>
                <c:pt idx="4">
                  <c:v>82.4</c:v>
                </c:pt>
                <c:pt idx="5">
                  <c:v>76.900000000000006</c:v>
                </c:pt>
                <c:pt idx="6">
                  <c:v>70</c:v>
                </c:pt>
                <c:pt idx="7">
                  <c:v>62.8</c:v>
                </c:pt>
                <c:pt idx="8">
                  <c:v>59.2</c:v>
                </c:pt>
                <c:pt idx="10">
                  <c:v>39.5</c:v>
                </c:pt>
                <c:pt idx="11">
                  <c:v>26.7</c:v>
                </c:pt>
                <c:pt idx="12">
                  <c:v>13.6</c:v>
                </c:pt>
                <c:pt idx="13">
                  <c:v>8.6</c:v>
                </c:pt>
                <c:pt idx="14">
                  <c:v>6.5</c:v>
                </c:pt>
                <c:pt idx="15">
                  <c:v>4.8</c:v>
                </c:pt>
                <c:pt idx="16">
                  <c:v>4.8</c:v>
                </c:pt>
                <c:pt idx="17">
                  <c:v>3.6</c:v>
                </c:pt>
                <c:pt idx="18" formatCode="0.0">
                  <c:v>3.3962247962247964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Ind-VdA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6</c:v>
                </c:pt>
                <c:pt idx="1">
                  <c:v>8</c:v>
                </c:pt>
                <c:pt idx="2">
                  <c:v>8</c:v>
                </c:pt>
                <c:pt idx="4">
                  <c:v>9.8000000000000007</c:v>
                </c:pt>
                <c:pt idx="5">
                  <c:v>11.6</c:v>
                </c:pt>
                <c:pt idx="6">
                  <c:v>18</c:v>
                </c:pt>
                <c:pt idx="7">
                  <c:v>23.5</c:v>
                </c:pt>
                <c:pt idx="8">
                  <c:v>26.5</c:v>
                </c:pt>
                <c:pt idx="10">
                  <c:v>41.9</c:v>
                </c:pt>
                <c:pt idx="11">
                  <c:v>43.9</c:v>
                </c:pt>
                <c:pt idx="12">
                  <c:v>44.6</c:v>
                </c:pt>
                <c:pt idx="13">
                  <c:v>37.5</c:v>
                </c:pt>
                <c:pt idx="14">
                  <c:v>28.6</c:v>
                </c:pt>
                <c:pt idx="15">
                  <c:v>26.4</c:v>
                </c:pt>
                <c:pt idx="16">
                  <c:v>22.9</c:v>
                </c:pt>
                <c:pt idx="17">
                  <c:v>19.2</c:v>
                </c:pt>
                <c:pt idx="18" formatCode="0.0">
                  <c:v>18.883075933075933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Servizi-Valle d'Aosta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4</c:v>
                </c:pt>
                <c:pt idx="1">
                  <c:v>4</c:v>
                </c:pt>
                <c:pt idx="2">
                  <c:v>6</c:v>
                </c:pt>
                <c:pt idx="4">
                  <c:v>7.8</c:v>
                </c:pt>
                <c:pt idx="5">
                  <c:v>11.5</c:v>
                </c:pt>
                <c:pt idx="6">
                  <c:v>12</c:v>
                </c:pt>
                <c:pt idx="7">
                  <c:v>13.7</c:v>
                </c:pt>
                <c:pt idx="8">
                  <c:v>14.3</c:v>
                </c:pt>
                <c:pt idx="10">
                  <c:v>18.600000000000001</c:v>
                </c:pt>
                <c:pt idx="11">
                  <c:v>29.4</c:v>
                </c:pt>
                <c:pt idx="12">
                  <c:v>41.9</c:v>
                </c:pt>
                <c:pt idx="13">
                  <c:v>53.8</c:v>
                </c:pt>
                <c:pt idx="14">
                  <c:v>64.8</c:v>
                </c:pt>
                <c:pt idx="15">
                  <c:v>68.8</c:v>
                </c:pt>
                <c:pt idx="16">
                  <c:v>72.400000000000006</c:v>
                </c:pt>
                <c:pt idx="17">
                  <c:v>77.2</c:v>
                </c:pt>
                <c:pt idx="18" formatCode="0.0">
                  <c:v>77.720699270699299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Valle d'Aosta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130.14193880684238</c:v>
                </c:pt>
                <c:pt idx="1">
                  <c:v>104.26019239578561</c:v>
                </c:pt>
                <c:pt idx="2">
                  <c:v>91.052308349576791</c:v>
                </c:pt>
                <c:pt idx="3">
                  <c:v>79.180251513740103</c:v>
                </c:pt>
                <c:pt idx="4">
                  <c:v>49.561682336801951</c:v>
                </c:pt>
                <c:pt idx="5">
                  <c:v>28.027064965380188</c:v>
                </c:pt>
                <c:pt idx="6">
                  <c:v>18.547341115434502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202725866465989"/>
          <c:y val="1.3980555555555555E-2"/>
          <c:w val="0.70502006570739406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Valle d'Aosta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39.303165498194176</c:v>
                </c:pt>
                <c:pt idx="1">
                  <c:v>51.407006804742515</c:v>
                </c:pt>
                <c:pt idx="2">
                  <c:v>59.706825469537328</c:v>
                </c:pt>
                <c:pt idx="3">
                  <c:v>71.729281817129944</c:v>
                </c:pt>
                <c:pt idx="4">
                  <c:v>77.869205954906931</c:v>
                </c:pt>
                <c:pt idx="5">
                  <c:v>83.14651855321712</c:v>
                </c:pt>
                <c:pt idx="6">
                  <c:v>100.72867214485119</c:v>
                </c:pt>
                <c:pt idx="7">
                  <c:v>104.88002594033722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547785547785549"/>
          <c:y val="1.3980555555555555E-2"/>
          <c:w val="0.64126587835057214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7077032710917135"/>
          <c:h val="0.529666203703703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Valle d'Aosta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1.4358719739242818</c:v>
                </c:pt>
                <c:pt idx="1">
                  <c:v>9.2856802420629219</c:v>
                </c:pt>
                <c:pt idx="2">
                  <c:v>14.963020992637516</c:v>
                </c:pt>
                <c:pt idx="3">
                  <c:v>23.455444495396076</c:v>
                </c:pt>
                <c:pt idx="4">
                  <c:v>50.859982295979208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5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46613351254480284"/>
          <c:h val="0.115117205665788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Valle d'Aosta</c:v>
                  </c:pt>
                  <c:pt idx="3">
                    <c:v>Italia</c:v>
                  </c:pt>
                  <c:pt idx="4">
                    <c:v>Valle d'Aosta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36.724883678364655</c:v>
                </c:pt>
                <c:pt idx="3">
                  <c:v>26.799949386308995</c:v>
                </c:pt>
                <c:pt idx="4">
                  <c:v>4.0540540540540544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Valle d'Aosta</c:v>
                  </c:pt>
                  <c:pt idx="3">
                    <c:v>Italia</c:v>
                  </c:pt>
                  <c:pt idx="4">
                    <c:v>Valle d'Aosta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9.4203666419412961</c:v>
                </c:pt>
                <c:pt idx="3">
                  <c:v>18.575224598253829</c:v>
                </c:pt>
                <c:pt idx="4">
                  <c:v>8.1081081081081088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Valle d'Aosta</c:v>
                  </c:pt>
                  <c:pt idx="3">
                    <c:v>Italia</c:v>
                  </c:pt>
                  <c:pt idx="4">
                    <c:v>Valle d'Aosta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33.044977698999105</c:v>
                </c:pt>
                <c:pt idx="3">
                  <c:v>19.815260027837532</c:v>
                </c:pt>
                <c:pt idx="4">
                  <c:v>32.432432432432435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Valle d'Aosta</c:v>
                  </c:pt>
                  <c:pt idx="3">
                    <c:v>Italia</c:v>
                  </c:pt>
                  <c:pt idx="4">
                    <c:v>Valle d'Aosta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17.849470652268153</c:v>
                </c:pt>
                <c:pt idx="3">
                  <c:v>19.865873718840945</c:v>
                </c:pt>
                <c:pt idx="4">
                  <c:v>39.189189189189186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Valle d'Aosta</c:v>
                  </c:pt>
                  <c:pt idx="3">
                    <c:v>Italia</c:v>
                  </c:pt>
                  <c:pt idx="4">
                    <c:v>Valle d'Aosta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2.9603013284267918</c:v>
                </c:pt>
                <c:pt idx="3">
                  <c:v>14.943692268758699</c:v>
                </c:pt>
                <c:pt idx="4">
                  <c:v>16.216216216216218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Aosta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94.167679222357222</c:v>
                </c:pt>
                <c:pt idx="2">
                  <c:v>89.671931956257595</c:v>
                </c:pt>
                <c:pt idx="4">
                  <c:v>91.737545565006073</c:v>
                </c:pt>
                <c:pt idx="5">
                  <c:v>85.176184690157953</c:v>
                </c:pt>
                <c:pt idx="6">
                  <c:v>116.03888213851764</c:v>
                </c:pt>
                <c:pt idx="7">
                  <c:v>169.62332928311056</c:v>
                </c:pt>
                <c:pt idx="8">
                  <c:v>195.99027946537058</c:v>
                </c:pt>
                <c:pt idx="10">
                  <c:v>294.28918590522477</c:v>
                </c:pt>
                <c:pt idx="11">
                  <c:v>372.17496962332922</c:v>
                </c:pt>
                <c:pt idx="12">
                  <c:v>448.48116646415548</c:v>
                </c:pt>
                <c:pt idx="13">
                  <c:v>451.88335358444709</c:v>
                </c:pt>
                <c:pt idx="14">
                  <c:v>439.9756986634265</c:v>
                </c:pt>
                <c:pt idx="15">
                  <c:v>413.85176184690158</c:v>
                </c:pt>
                <c:pt idx="16">
                  <c:v>414.33778857837183</c:v>
                </c:pt>
                <c:pt idx="17">
                  <c:v>403.64520048602668</c:v>
                </c:pt>
                <c:pt idx="18">
                  <c:v>402.18712029161605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98.045518837598053</c:v>
                </c:pt>
                <c:pt idx="2">
                  <c:v>101.0929664395011</c:v>
                </c:pt>
                <c:pt idx="4">
                  <c:v>98.302687411598313</c:v>
                </c:pt>
                <c:pt idx="5">
                  <c:v>95.139513951395145</c:v>
                </c:pt>
                <c:pt idx="6">
                  <c:v>94.445158801594459</c:v>
                </c:pt>
                <c:pt idx="7">
                  <c:v>88.774591744888781</c:v>
                </c:pt>
                <c:pt idx="8">
                  <c:v>85.984312716985997</c:v>
                </c:pt>
                <c:pt idx="10">
                  <c:v>89.738973897389755</c:v>
                </c:pt>
                <c:pt idx="11">
                  <c:v>90.484762761990496</c:v>
                </c:pt>
                <c:pt idx="12">
                  <c:v>92.696412498392704</c:v>
                </c:pt>
                <c:pt idx="13">
                  <c:v>96.193905104796201</c:v>
                </c:pt>
                <c:pt idx="14">
                  <c:v>102.59740259740262</c:v>
                </c:pt>
                <c:pt idx="15">
                  <c:v>110.50533624791051</c:v>
                </c:pt>
                <c:pt idx="16">
                  <c:v>119.45480262311948</c:v>
                </c:pt>
                <c:pt idx="17">
                  <c:v>115.44297286871546</c:v>
                </c:pt>
                <c:pt idx="18">
                  <c:v>115.59727401311561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70116552182583647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1418526162639264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Aosta</c:v>
                  </c:pt>
                  <c:pt idx="1">
                    <c:v>Altri comuni</c:v>
                  </c:pt>
                  <c:pt idx="2">
                    <c:v>Aosta</c:v>
                  </c:pt>
                  <c:pt idx="3">
                    <c:v>Altri comuni</c:v>
                  </c:pt>
                </c:lvl>
                <c:lvl>
                  <c:pt idx="0">
                    <c:v>1951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5.89</c:v>
                </c:pt>
                <c:pt idx="1">
                  <c:v>10.220000000000001</c:v>
                </c:pt>
                <c:pt idx="2">
                  <c:v>27.248005801305293</c:v>
                </c:pt>
                <c:pt idx="3">
                  <c:v>25.305246209580034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21421296296296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Aosta</c:v>
                  </c:pt>
                  <c:pt idx="1">
                    <c:v>Altri comuni</c:v>
                  </c:pt>
                  <c:pt idx="2">
                    <c:v>Aosta</c:v>
                  </c:pt>
                  <c:pt idx="3">
                    <c:v>Altri comuni</c:v>
                  </c:pt>
                  <c:pt idx="4">
                    <c:v>Aosta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5.3588386921720259</c:v>
                </c:pt>
                <c:pt idx="1">
                  <c:v>1.7425449040417582</c:v>
                </c:pt>
                <c:pt idx="2">
                  <c:v>21.053546592489568</c:v>
                </c:pt>
                <c:pt idx="3">
                  <c:v>17.479862975650402</c:v>
                </c:pt>
                <c:pt idx="4">
                  <c:v>35</c:v>
                </c:pt>
                <c:pt idx="5">
                  <c:v>37.200000000000003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B7A-4CD7-81B2-E5927C811F82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Aosta</c:v>
                  </c:pt>
                  <c:pt idx="1">
                    <c:v>Altri comuni</c:v>
                  </c:pt>
                  <c:pt idx="2">
                    <c:v>Aosta</c:v>
                  </c:pt>
                  <c:pt idx="3">
                    <c:v>Altri comuni</c:v>
                  </c:pt>
                  <c:pt idx="4">
                    <c:v>Aosta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1.4652014652014651</c:v>
                </c:pt>
                <c:pt idx="1">
                  <c:v>0.31066185167079308</c:v>
                </c:pt>
                <c:pt idx="2">
                  <c:v>5.2503477051460363</c:v>
                </c:pt>
                <c:pt idx="3">
                  <c:v>2.2101128202415121</c:v>
                </c:pt>
                <c:pt idx="4">
                  <c:v>18.899999999999999</c:v>
                </c:pt>
                <c:pt idx="5">
                  <c:v>14.4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B7A-4CD7-81B2-E5927C811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9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21296945211694"/>
          <c:y val="0.13507614509060531"/>
          <c:w val="0.87054656387846796"/>
          <c:h val="0.6549166109259252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C74-44DD-BBA1-F12F36CF09DA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Aosta</c:v>
                  </c:pt>
                  <c:pt idx="1">
                    <c:v>Altri comuni</c:v>
                  </c:pt>
                  <c:pt idx="3">
                    <c:v>Aosta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5.0999999999999996</c:v>
                </c:pt>
                <c:pt idx="1">
                  <c:v>50.1</c:v>
                </c:pt>
                <c:pt idx="3">
                  <c:v>1.2648347355254363</c:v>
                </c:pt>
                <c:pt idx="4">
                  <c:v>3.8558757035756823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74-44DD-BBA1-F12F36CF09DA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C74-44DD-BBA1-F12F36CF09DA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BC74-44DD-BBA1-F12F36CF09DA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Aosta</c:v>
                  </c:pt>
                  <c:pt idx="1">
                    <c:v>Altri comuni</c:v>
                  </c:pt>
                  <c:pt idx="3">
                    <c:v>Aosta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60.2</c:v>
                </c:pt>
                <c:pt idx="1">
                  <c:v>35.4</c:v>
                </c:pt>
                <c:pt idx="3">
                  <c:v>15.275077534654992</c:v>
                </c:pt>
                <c:pt idx="4">
                  <c:v>19.210753672606671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C74-44DD-BBA1-F12F36CF09DA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41B39D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BC74-44DD-BBA1-F12F36CF09DA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Aosta</c:v>
                  </c:pt>
                  <c:pt idx="1">
                    <c:v>Altri comuni</c:v>
                  </c:pt>
                  <c:pt idx="3">
                    <c:v>Aosta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34.700000000000003</c:v>
                </c:pt>
                <c:pt idx="1">
                  <c:v>14.5</c:v>
                </c:pt>
                <c:pt idx="3">
                  <c:v>83.460087729819563</c:v>
                </c:pt>
                <c:pt idx="4">
                  <c:v>76.933370623817638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C74-44DD-BBA1-F12F36CF0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29858583630869001"/>
          <c:y val="3.9024254854995437E-2"/>
          <c:w val="0.50599826854103969"/>
          <c:h val="7.08757637474541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 b="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Aosta</c:v>
                  </c:pt>
                  <c:pt idx="1">
                    <c:v>Altri comuni</c:v>
                  </c:pt>
                  <c:pt idx="3">
                    <c:v>Aosta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52.3</c:v>
                </c:pt>
                <c:pt idx="1">
                  <c:v>64.22</c:v>
                </c:pt>
                <c:pt idx="3">
                  <c:v>69.89</c:v>
                </c:pt>
                <c:pt idx="4">
                  <c:v>69.83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33-46A9-9A5F-2D3B6EF4D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Aosta</c:v>
                  </c:pt>
                  <c:pt idx="1">
                    <c:v>Altri comuni</c:v>
                  </c:pt>
                  <c:pt idx="3">
                    <c:v>Aosta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83.37</c:v>
                </c:pt>
                <c:pt idx="1">
                  <c:v>92.93</c:v>
                </c:pt>
                <c:pt idx="3">
                  <c:v>73.25</c:v>
                </c:pt>
                <c:pt idx="4">
                  <c:v>73.52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33-46A9-9A5F-2D3B6EF4DF64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Aosta</c:v>
                  </c:pt>
                  <c:pt idx="1">
                    <c:v>Altri comuni</c:v>
                  </c:pt>
                  <c:pt idx="3">
                    <c:v>Aosta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21.63</c:v>
                </c:pt>
                <c:pt idx="1">
                  <c:v>34.82</c:v>
                </c:pt>
                <c:pt idx="3">
                  <c:v>66.66</c:v>
                </c:pt>
                <c:pt idx="4">
                  <c:v>66.010000000000005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33-46A9-9A5F-2D3B6EF4D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1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24741</c:v>
                </c:pt>
                <c:pt idx="1">
                  <c:v>23108</c:v>
                </c:pt>
                <c:pt idx="2">
                  <c:v>23352</c:v>
                </c:pt>
                <c:pt idx="3">
                  <c:v>21182</c:v>
                </c:pt>
                <c:pt idx="4">
                  <c:v>52862</c:v>
                </c:pt>
                <c:pt idx="5">
                  <c:v>53895</c:v>
                </c:pt>
                <c:pt idx="6">
                  <c:v>20303</c:v>
                </c:pt>
                <c:pt idx="7">
                  <c:v>19488</c:v>
                </c:pt>
                <c:pt idx="8">
                  <c:v>22821</c:v>
                </c:pt>
                <c:pt idx="9">
                  <c:v>20643</c:v>
                </c:pt>
                <c:pt idx="10">
                  <c:v>15270</c:v>
                </c:pt>
                <c:pt idx="11">
                  <c:v>15447</c:v>
                </c:pt>
                <c:pt idx="12">
                  <c:v>17727</c:v>
                </c:pt>
                <c:pt idx="13">
                  <c:v>15279</c:v>
                </c:pt>
                <c:pt idx="14">
                  <c:v>13938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D-4D21-B869-C71D48F3FB4C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51857</c:v>
                </c:pt>
                <c:pt idx="1">
                  <c:v>51148</c:v>
                </c:pt>
                <c:pt idx="2">
                  <c:v>47319</c:v>
                </c:pt>
                <c:pt idx="3">
                  <c:v>47067</c:v>
                </c:pt>
                <c:pt idx="4">
                  <c:v>150766</c:v>
                </c:pt>
                <c:pt idx="5">
                  <c:v>148950</c:v>
                </c:pt>
                <c:pt idx="6">
                  <c:v>65275</c:v>
                </c:pt>
                <c:pt idx="7">
                  <c:v>71476</c:v>
                </c:pt>
                <c:pt idx="8">
                  <c:v>73705</c:v>
                </c:pt>
                <c:pt idx="9">
                  <c:v>76033</c:v>
                </c:pt>
                <c:pt idx="10">
                  <c:v>82022</c:v>
                </c:pt>
                <c:pt idx="11">
                  <c:v>81142</c:v>
                </c:pt>
                <c:pt idx="12">
                  <c:v>82021</c:v>
                </c:pt>
                <c:pt idx="13">
                  <c:v>77602</c:v>
                </c:pt>
                <c:pt idx="14">
                  <c:v>76944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D-4D21-B869-C71D48F3FB4C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5590</c:v>
                </c:pt>
                <c:pt idx="1">
                  <c:v>6661</c:v>
                </c:pt>
                <c:pt idx="2">
                  <c:v>7250</c:v>
                </c:pt>
                <c:pt idx="3">
                  <c:v>10120</c:v>
                </c:pt>
                <c:pt idx="4">
                  <c:v>22447</c:v>
                </c:pt>
                <c:pt idx="5">
                  <c:v>23125</c:v>
                </c:pt>
                <c:pt idx="6">
                  <c:v>8562</c:v>
                </c:pt>
                <c:pt idx="7">
                  <c:v>9995</c:v>
                </c:pt>
                <c:pt idx="8">
                  <c:v>12624</c:v>
                </c:pt>
                <c:pt idx="9">
                  <c:v>15677</c:v>
                </c:pt>
                <c:pt idx="10">
                  <c:v>18646</c:v>
                </c:pt>
                <c:pt idx="11">
                  <c:v>22959</c:v>
                </c:pt>
                <c:pt idx="12">
                  <c:v>27058</c:v>
                </c:pt>
                <c:pt idx="13">
                  <c:v>30479</c:v>
                </c:pt>
                <c:pt idx="14">
                  <c:v>31650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4D-4D21-B869-C71D48F3F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-4.2536623351340825</c:v>
                </c:pt>
                <c:pt idx="1">
                  <c:v>-5.1272691877159682</c:v>
                </c:pt>
                <c:pt idx="2">
                  <c:v>-5.5348712707451213</c:v>
                </c:pt>
                <c:pt idx="3">
                  <c:v>-3.9774662967829855</c:v>
                </c:pt>
                <c:pt idx="4">
                  <c:v>-3.6416508492723998</c:v>
                </c:pt>
                <c:pt idx="5">
                  <c:v>-3.0320728086825328</c:v>
                </c:pt>
                <c:pt idx="6">
                  <c:v>-2.9335182751739914</c:v>
                </c:pt>
                <c:pt idx="7">
                  <c:v>-3.0381564218620722</c:v>
                </c:pt>
                <c:pt idx="8">
                  <c:v>-3.2985350659463668</c:v>
                </c:pt>
                <c:pt idx="9">
                  <c:v>-2.8714654207426875</c:v>
                </c:pt>
                <c:pt idx="10">
                  <c:v>-2.7096413101669343</c:v>
                </c:pt>
                <c:pt idx="11">
                  <c:v>-2.2777047744196235</c:v>
                </c:pt>
                <c:pt idx="12">
                  <c:v>-2.119530831751594</c:v>
                </c:pt>
                <c:pt idx="13">
                  <c:v>-1.507519345889911</c:v>
                </c:pt>
                <c:pt idx="14">
                  <c:v>-1.0561152479680731</c:v>
                </c:pt>
                <c:pt idx="15">
                  <c:v>-0.62296198958485427</c:v>
                </c:pt>
                <c:pt idx="16">
                  <c:v>-0.27862948362291334</c:v>
                </c:pt>
                <c:pt idx="17">
                  <c:v>-6.3269577067211757E-2</c:v>
                </c:pt>
                <c:pt idx="18">
                  <c:v>-1.0950503723171266E-2</c:v>
                </c:pt>
                <c:pt idx="19">
                  <c:v>-2.433445271815837E-3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D-421E-A665-9AFAA3C87A28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4.1733586411641603</c:v>
                </c:pt>
                <c:pt idx="1">
                  <c:v>5.0968511218182702</c:v>
                </c:pt>
                <c:pt idx="2">
                  <c:v>5.9169221784202071</c:v>
                </c:pt>
                <c:pt idx="3">
                  <c:v>4.5213413150338253</c:v>
                </c:pt>
                <c:pt idx="4">
                  <c:v>4.1587579695332648</c:v>
                </c:pt>
                <c:pt idx="5">
                  <c:v>3.6562515209032949</c:v>
                </c:pt>
                <c:pt idx="6">
                  <c:v>3.5443130383997663</c:v>
                </c:pt>
                <c:pt idx="7">
                  <c:v>3.4238574974448825</c:v>
                </c:pt>
                <c:pt idx="8">
                  <c:v>3.5552635421229377</c:v>
                </c:pt>
                <c:pt idx="9">
                  <c:v>2.9785370127025845</c:v>
                </c:pt>
                <c:pt idx="10">
                  <c:v>2.881199201829951</c:v>
                </c:pt>
                <c:pt idx="11">
                  <c:v>2.3348907383072954</c:v>
                </c:pt>
                <c:pt idx="12">
                  <c:v>2.1414318391979363</c:v>
                </c:pt>
                <c:pt idx="13">
                  <c:v>1.430865819827712</c:v>
                </c:pt>
                <c:pt idx="14">
                  <c:v>0.99649583880858517</c:v>
                </c:pt>
                <c:pt idx="15">
                  <c:v>0.55360879933810292</c:v>
                </c:pt>
                <c:pt idx="16">
                  <c:v>0.21170973864797782</c:v>
                </c:pt>
                <c:pt idx="17">
                  <c:v>5.2319073344040491E-2</c:v>
                </c:pt>
                <c:pt idx="18">
                  <c:v>1.2167226359079185E-2</c:v>
                </c:pt>
                <c:pt idx="19">
                  <c:v>2.433445271815837E-3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7D-421E-A665-9AFAA3C87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-3.9940514127894624</c:v>
                </c:pt>
                <c:pt idx="1">
                  <c:v>-3.6169534735500317</c:v>
                </c:pt>
                <c:pt idx="2">
                  <c:v>-4.1225833864457195</c:v>
                </c:pt>
                <c:pt idx="3">
                  <c:v>-3.8835776503080517</c:v>
                </c:pt>
                <c:pt idx="4">
                  <c:v>-4.2319949012109621</c:v>
                </c:pt>
                <c:pt idx="5">
                  <c:v>-4.1895049925642658</c:v>
                </c:pt>
                <c:pt idx="6">
                  <c:v>-3.1824941576375609</c:v>
                </c:pt>
                <c:pt idx="7">
                  <c:v>-4.1735712768217548</c:v>
                </c:pt>
                <c:pt idx="8">
                  <c:v>-4.1778202676864247</c:v>
                </c:pt>
                <c:pt idx="9">
                  <c:v>-3.4979817293392821</c:v>
                </c:pt>
                <c:pt idx="10">
                  <c:v>-2.7023581899298916</c:v>
                </c:pt>
                <c:pt idx="11">
                  <c:v>-2.1807945612916932</c:v>
                </c:pt>
                <c:pt idx="12">
                  <c:v>-1.9311663479923518</c:v>
                </c:pt>
                <c:pt idx="13">
                  <c:v>-1.5678776290630976</c:v>
                </c:pt>
                <c:pt idx="14">
                  <c:v>-1.3118759294667517</c:v>
                </c:pt>
                <c:pt idx="15">
                  <c:v>-0.84342468663692371</c:v>
                </c:pt>
                <c:pt idx="16">
                  <c:v>-0.43977055449330782</c:v>
                </c:pt>
                <c:pt idx="17">
                  <c:v>-0.18270660718079457</c:v>
                </c:pt>
                <c:pt idx="18">
                  <c:v>-2.3369449755683024E-2</c:v>
                </c:pt>
                <c:pt idx="19">
                  <c:v>-5.3112385808370514E-3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57-4BAB-8098-3008196B7E87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3.7263649883152752</c:v>
                </c:pt>
                <c:pt idx="1">
                  <c:v>3.5532186105799872</c:v>
                </c:pt>
                <c:pt idx="2">
                  <c:v>4.1916294879966012</c:v>
                </c:pt>
                <c:pt idx="3">
                  <c:v>3.7922243467176546</c:v>
                </c:pt>
                <c:pt idx="4">
                  <c:v>4.049288294030168</c:v>
                </c:pt>
                <c:pt idx="5">
                  <c:v>4.1215211387295518</c:v>
                </c:pt>
                <c:pt idx="6">
                  <c:v>3.1835564053537286</c:v>
                </c:pt>
                <c:pt idx="7">
                  <c:v>3.7529211812194605</c:v>
                </c:pt>
                <c:pt idx="8">
                  <c:v>3.736987465476949</c:v>
                </c:pt>
                <c:pt idx="9">
                  <c:v>3.226046314000425</c:v>
                </c:pt>
                <c:pt idx="10">
                  <c:v>2.897811769704695</c:v>
                </c:pt>
                <c:pt idx="11">
                  <c:v>2.5366475462077758</c:v>
                </c:pt>
                <c:pt idx="12">
                  <c:v>2.2519651582749098</c:v>
                </c:pt>
                <c:pt idx="13">
                  <c:v>1.8132568514977694</c:v>
                </c:pt>
                <c:pt idx="14">
                  <c:v>1.3522413426811133</c:v>
                </c:pt>
                <c:pt idx="15">
                  <c:v>0.90397280645846612</c:v>
                </c:pt>
                <c:pt idx="16">
                  <c:v>0.45357977480348416</c:v>
                </c:pt>
                <c:pt idx="17">
                  <c:v>0.15296367112810708</c:v>
                </c:pt>
                <c:pt idx="18">
                  <c:v>4.2489908646696412E-2</c:v>
                </c:pt>
                <c:pt idx="19">
                  <c:v>2.1244954323348204E-3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57-4BAB-8098-3008196B7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-1.5326608559396728</c:v>
                </c:pt>
                <c:pt idx="1">
                  <c:v>-1.9513270002938008</c:v>
                </c:pt>
                <c:pt idx="2">
                  <c:v>-2.3757059380406749</c:v>
                </c:pt>
                <c:pt idx="3">
                  <c:v>-2.6588972676525318</c:v>
                </c:pt>
                <c:pt idx="4">
                  <c:v>-2.6034015604087095</c:v>
                </c:pt>
                <c:pt idx="5">
                  <c:v>-2.5854470668886496</c:v>
                </c:pt>
                <c:pt idx="6">
                  <c:v>-2.5413769464303204</c:v>
                </c:pt>
                <c:pt idx="7">
                  <c:v>-2.6254366206378741</c:v>
                </c:pt>
                <c:pt idx="8">
                  <c:v>-2.8923056834133125</c:v>
                </c:pt>
                <c:pt idx="9">
                  <c:v>-3.4488949825351747</c:v>
                </c:pt>
                <c:pt idx="10">
                  <c:v>-4.056899422191754</c:v>
                </c:pt>
                <c:pt idx="11">
                  <c:v>-4.2878594979270721</c:v>
                </c:pt>
                <c:pt idx="12">
                  <c:v>-3.9679430679332746</c:v>
                </c:pt>
                <c:pt idx="13">
                  <c:v>-3.1771292397088109</c:v>
                </c:pt>
                <c:pt idx="14">
                  <c:v>-2.8188554826494303</c:v>
                </c:pt>
                <c:pt idx="15">
                  <c:v>-2.3806026180916007</c:v>
                </c:pt>
                <c:pt idx="16">
                  <c:v>-1.7693337250677375</c:v>
                </c:pt>
                <c:pt idx="17">
                  <c:v>-1.0307511507198119</c:v>
                </c:pt>
                <c:pt idx="18">
                  <c:v>-0.32644533672836484</c:v>
                </c:pt>
                <c:pt idx="19">
                  <c:v>-6.7737407371135705E-2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F9-4E62-90D5-9CE041B0E399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1.4975679822413737</c:v>
                </c:pt>
                <c:pt idx="1">
                  <c:v>1.7709659517513792</c:v>
                </c:pt>
                <c:pt idx="2">
                  <c:v>2.2467600300329709</c:v>
                </c:pt>
                <c:pt idx="3">
                  <c:v>2.3961087715861979</c:v>
                </c:pt>
                <c:pt idx="4">
                  <c:v>2.4083504717135114</c:v>
                </c:pt>
                <c:pt idx="5">
                  <c:v>2.3667286912806449</c:v>
                </c:pt>
                <c:pt idx="6">
                  <c:v>2.4426272320699898</c:v>
                </c:pt>
                <c:pt idx="7">
                  <c:v>2.6042176737505303</c:v>
                </c:pt>
                <c:pt idx="8">
                  <c:v>2.7927398557111611</c:v>
                </c:pt>
                <c:pt idx="9">
                  <c:v>3.4962295563607872</c:v>
                </c:pt>
                <c:pt idx="10">
                  <c:v>4.2070642770868014</c:v>
                </c:pt>
                <c:pt idx="11">
                  <c:v>4.4143570659093134</c:v>
                </c:pt>
                <c:pt idx="12">
                  <c:v>3.9981392615806484</c:v>
                </c:pt>
                <c:pt idx="13">
                  <c:v>3.4235954689387262</c:v>
                </c:pt>
                <c:pt idx="14">
                  <c:v>3.0098260046355239</c:v>
                </c:pt>
                <c:pt idx="15">
                  <c:v>2.7870270623184146</c:v>
                </c:pt>
                <c:pt idx="16">
                  <c:v>2.1994254562073583</c:v>
                </c:pt>
                <c:pt idx="17">
                  <c:v>1.7089413377729898</c:v>
                </c:pt>
                <c:pt idx="18">
                  <c:v>0.85528678222831589</c:v>
                </c:pt>
                <c:pt idx="19">
                  <c:v>0.27503019619364738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F9-4E62-90D5-9CE041B0E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General</c:formatCode>
                <c:ptCount val="52"/>
                <c:pt idx="28">
                  <c:v>74.8</c:v>
                </c:pt>
                <c:pt idx="29">
                  <c:v>75.8</c:v>
                </c:pt>
                <c:pt idx="30">
                  <c:v>76.900000000000006</c:v>
                </c:pt>
                <c:pt idx="31">
                  <c:v>76.400000000000006</c:v>
                </c:pt>
                <c:pt idx="32">
                  <c:v>77.7</c:v>
                </c:pt>
                <c:pt idx="33">
                  <c:v>77.2</c:v>
                </c:pt>
                <c:pt idx="34">
                  <c:v>78.599999999999994</c:v>
                </c:pt>
                <c:pt idx="35">
                  <c:v>78.099999999999994</c:v>
                </c:pt>
                <c:pt idx="36">
                  <c:v>78.3</c:v>
                </c:pt>
                <c:pt idx="37">
                  <c:v>78.599999999999994</c:v>
                </c:pt>
                <c:pt idx="38">
                  <c:v>79.7</c:v>
                </c:pt>
                <c:pt idx="39">
                  <c:v>79.7</c:v>
                </c:pt>
                <c:pt idx="40">
                  <c:v>79.7</c:v>
                </c:pt>
                <c:pt idx="41">
                  <c:v>78.7</c:v>
                </c:pt>
                <c:pt idx="42">
                  <c:v>79.400000000000006</c:v>
                </c:pt>
                <c:pt idx="43">
                  <c:v>79.8</c:v>
                </c:pt>
                <c:pt idx="44">
                  <c:v>79.099999999999994</c:v>
                </c:pt>
                <c:pt idx="45">
                  <c:v>79.900000000000006</c:v>
                </c:pt>
                <c:pt idx="46">
                  <c:v>78.400000000000006</c:v>
                </c:pt>
                <c:pt idx="47">
                  <c:v>80.3</c:v>
                </c:pt>
                <c:pt idx="48">
                  <c:v>80.5</c:v>
                </c:pt>
                <c:pt idx="49">
                  <c:v>81.400000000000006</c:v>
                </c:pt>
                <c:pt idx="50">
                  <c:v>80.900000000000006</c:v>
                </c:pt>
                <c:pt idx="51">
                  <c:v>82.5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49-4CC4-955D-CD30E6686AD8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General</c:formatCode>
                <c:ptCount val="52"/>
                <c:pt idx="28">
                  <c:v>82.2</c:v>
                </c:pt>
                <c:pt idx="29">
                  <c:v>82.7</c:v>
                </c:pt>
                <c:pt idx="30">
                  <c:v>82.9</c:v>
                </c:pt>
                <c:pt idx="31">
                  <c:v>83.1</c:v>
                </c:pt>
                <c:pt idx="32">
                  <c:v>83.5</c:v>
                </c:pt>
                <c:pt idx="33">
                  <c:v>83.9</c:v>
                </c:pt>
                <c:pt idx="34">
                  <c:v>83.6</c:v>
                </c:pt>
                <c:pt idx="35">
                  <c:v>84.2</c:v>
                </c:pt>
                <c:pt idx="36">
                  <c:v>84.4</c:v>
                </c:pt>
                <c:pt idx="37">
                  <c:v>85</c:v>
                </c:pt>
                <c:pt idx="38">
                  <c:v>84.3</c:v>
                </c:pt>
                <c:pt idx="39">
                  <c:v>84.6</c:v>
                </c:pt>
                <c:pt idx="40">
                  <c:v>84.6</c:v>
                </c:pt>
                <c:pt idx="41">
                  <c:v>83.6</c:v>
                </c:pt>
                <c:pt idx="42">
                  <c:v>85.1</c:v>
                </c:pt>
                <c:pt idx="43">
                  <c:v>84.3</c:v>
                </c:pt>
                <c:pt idx="44">
                  <c:v>85.2</c:v>
                </c:pt>
                <c:pt idx="45">
                  <c:v>85.6</c:v>
                </c:pt>
                <c:pt idx="46">
                  <c:v>83.5</c:v>
                </c:pt>
                <c:pt idx="47">
                  <c:v>84.4</c:v>
                </c:pt>
                <c:pt idx="48">
                  <c:v>84.2</c:v>
                </c:pt>
                <c:pt idx="49">
                  <c:v>85.1</c:v>
                </c:pt>
                <c:pt idx="50">
                  <c:v>84.7</c:v>
                </c:pt>
                <c:pt idx="51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49-4CC4-955D-CD30E6686AD8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General</c:formatCode>
                <c:ptCount val="52"/>
                <c:pt idx="0">
                  <c:v>72</c:v>
                </c:pt>
                <c:pt idx="1">
                  <c:v>71.8</c:v>
                </c:pt>
                <c:pt idx="2">
                  <c:v>72</c:v>
                </c:pt>
                <c:pt idx="3">
                  <c:v>72.400000000000006</c:v>
                </c:pt>
                <c:pt idx="4">
                  <c:v>72.900000000000006</c:v>
                </c:pt>
                <c:pt idx="5">
                  <c:v>73.251999999999995</c:v>
                </c:pt>
                <c:pt idx="6">
                  <c:v>73.549000000000007</c:v>
                </c:pt>
                <c:pt idx="7">
                  <c:v>74.099999999999994</c:v>
                </c:pt>
                <c:pt idx="8">
                  <c:v>74.272000000000006</c:v>
                </c:pt>
                <c:pt idx="9">
                  <c:v>74.085999999999999</c:v>
                </c:pt>
                <c:pt idx="10">
                  <c:v>74.757999999999996</c:v>
                </c:pt>
                <c:pt idx="11">
                  <c:v>75.099999999999994</c:v>
                </c:pt>
                <c:pt idx="12">
                  <c:v>75.349999999999994</c:v>
                </c:pt>
                <c:pt idx="13">
                  <c:v>75.8</c:v>
                </c:pt>
                <c:pt idx="14">
                  <c:v>76.164000000000001</c:v>
                </c:pt>
                <c:pt idx="15">
                  <c:v>76.400000000000006</c:v>
                </c:pt>
                <c:pt idx="16">
                  <c:v>76.5</c:v>
                </c:pt>
                <c:pt idx="17">
                  <c:v>76.822999999999993</c:v>
                </c:pt>
                <c:pt idx="18">
                  <c:v>76.209000000000003</c:v>
                </c:pt>
                <c:pt idx="19">
                  <c:v>76.7</c:v>
                </c:pt>
                <c:pt idx="20">
                  <c:v>76.873000000000005</c:v>
                </c:pt>
                <c:pt idx="21">
                  <c:v>77.099999999999994</c:v>
                </c:pt>
                <c:pt idx="22">
                  <c:v>76.8</c:v>
                </c:pt>
                <c:pt idx="23">
                  <c:v>77.400000000000006</c:v>
                </c:pt>
                <c:pt idx="24">
                  <c:v>77.7</c:v>
                </c:pt>
                <c:pt idx="25">
                  <c:v>78</c:v>
                </c:pt>
                <c:pt idx="26">
                  <c:v>78.176000000000002</c:v>
                </c:pt>
                <c:pt idx="27">
                  <c:v>78.5</c:v>
                </c:pt>
                <c:pt idx="28">
                  <c:v>78.5</c:v>
                </c:pt>
                <c:pt idx="29">
                  <c:v>79.2</c:v>
                </c:pt>
                <c:pt idx="30">
                  <c:v>79.900000000000006</c:v>
                </c:pt>
                <c:pt idx="31">
                  <c:v>79.7</c:v>
                </c:pt>
                <c:pt idx="32">
                  <c:v>80.5</c:v>
                </c:pt>
                <c:pt idx="33">
                  <c:v>80.5</c:v>
                </c:pt>
                <c:pt idx="34">
                  <c:v>81.099999999999994</c:v>
                </c:pt>
                <c:pt idx="35">
                  <c:v>81.099999999999994</c:v>
                </c:pt>
                <c:pt idx="36">
                  <c:v>81.3</c:v>
                </c:pt>
                <c:pt idx="37">
                  <c:v>81.7</c:v>
                </c:pt>
                <c:pt idx="38">
                  <c:v>81.900000000000006</c:v>
                </c:pt>
                <c:pt idx="39">
                  <c:v>82.1</c:v>
                </c:pt>
                <c:pt idx="40">
                  <c:v>82.1</c:v>
                </c:pt>
                <c:pt idx="41">
                  <c:v>81.099999999999994</c:v>
                </c:pt>
                <c:pt idx="42">
                  <c:v>82.2</c:v>
                </c:pt>
                <c:pt idx="43">
                  <c:v>82</c:v>
                </c:pt>
                <c:pt idx="44">
                  <c:v>82.1</c:v>
                </c:pt>
                <c:pt idx="45">
                  <c:v>82.7</c:v>
                </c:pt>
                <c:pt idx="46">
                  <c:v>80.900000000000006</c:v>
                </c:pt>
                <c:pt idx="47">
                  <c:v>82.3</c:v>
                </c:pt>
                <c:pt idx="48">
                  <c:v>82.3</c:v>
                </c:pt>
                <c:pt idx="49">
                  <c:v>83.2</c:v>
                </c:pt>
                <c:pt idx="50">
                  <c:v>82.8</c:v>
                </c:pt>
                <c:pt idx="51">
                  <c:v>83.7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49-4CC4-955D-CD30E6686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1.82</c:v>
                </c:pt>
                <c:pt idx="1">
                  <c:v>1.87</c:v>
                </c:pt>
                <c:pt idx="2">
                  <c:v>1.85</c:v>
                </c:pt>
                <c:pt idx="3">
                  <c:v>1.77</c:v>
                </c:pt>
                <c:pt idx="4">
                  <c:v>1.7</c:v>
                </c:pt>
                <c:pt idx="5">
                  <c:v>1.65</c:v>
                </c:pt>
                <c:pt idx="6">
                  <c:v>1.65</c:v>
                </c:pt>
                <c:pt idx="7">
                  <c:v>1.75</c:v>
                </c:pt>
                <c:pt idx="8">
                  <c:v>1.73</c:v>
                </c:pt>
                <c:pt idx="9">
                  <c:v>1.89</c:v>
                </c:pt>
                <c:pt idx="10">
                  <c:v>1.91</c:v>
                </c:pt>
                <c:pt idx="11">
                  <c:v>2.08</c:v>
                </c:pt>
                <c:pt idx="12">
                  <c:v>2.2999999999999998</c:v>
                </c:pt>
                <c:pt idx="13">
                  <c:v>2.16</c:v>
                </c:pt>
                <c:pt idx="14">
                  <c:v>2.2200000000000002</c:v>
                </c:pt>
                <c:pt idx="15">
                  <c:v>2.12</c:v>
                </c:pt>
                <c:pt idx="16">
                  <c:v>2.12</c:v>
                </c:pt>
                <c:pt idx="17">
                  <c:v>2.2200000000000002</c:v>
                </c:pt>
                <c:pt idx="18">
                  <c:v>2.21</c:v>
                </c:pt>
                <c:pt idx="19">
                  <c:v>2.11</c:v>
                </c:pt>
                <c:pt idx="20">
                  <c:v>2.12</c:v>
                </c:pt>
                <c:pt idx="21">
                  <c:v>2.04</c:v>
                </c:pt>
                <c:pt idx="22">
                  <c:v>2.0299999999999998</c:v>
                </c:pt>
                <c:pt idx="23">
                  <c:v>1.92</c:v>
                </c:pt>
                <c:pt idx="24">
                  <c:v>1.76</c:v>
                </c:pt>
                <c:pt idx="25">
                  <c:v>1.65</c:v>
                </c:pt>
                <c:pt idx="26">
                  <c:v>1.69</c:v>
                </c:pt>
                <c:pt idx="27">
                  <c:v>1.4</c:v>
                </c:pt>
                <c:pt idx="28">
                  <c:v>1.37</c:v>
                </c:pt>
                <c:pt idx="29">
                  <c:v>1.18</c:v>
                </c:pt>
                <c:pt idx="30">
                  <c:v>1.28</c:v>
                </c:pt>
                <c:pt idx="31">
                  <c:v>1.25</c:v>
                </c:pt>
                <c:pt idx="32">
                  <c:v>1.18</c:v>
                </c:pt>
                <c:pt idx="33">
                  <c:v>1.1599999999999999</c:v>
                </c:pt>
                <c:pt idx="34">
                  <c:v>1.1299999999999999</c:v>
                </c:pt>
                <c:pt idx="35">
                  <c:v>1.1499999999999999</c:v>
                </c:pt>
                <c:pt idx="36">
                  <c:v>1.22</c:v>
                </c:pt>
                <c:pt idx="37">
                  <c:v>1.1000000000000001</c:v>
                </c:pt>
                <c:pt idx="38">
                  <c:v>1.18</c:v>
                </c:pt>
                <c:pt idx="39">
                  <c:v>1.1499999999999999</c:v>
                </c:pt>
                <c:pt idx="40">
                  <c:v>1.1000000000000001</c:v>
                </c:pt>
                <c:pt idx="41">
                  <c:v>1.01</c:v>
                </c:pt>
                <c:pt idx="42">
                  <c:v>1.08</c:v>
                </c:pt>
                <c:pt idx="43">
                  <c:v>1.1000000000000001</c:v>
                </c:pt>
                <c:pt idx="44">
                  <c:v>1.19</c:v>
                </c:pt>
                <c:pt idx="45">
                  <c:v>1.0900000000000001</c:v>
                </c:pt>
                <c:pt idx="46">
                  <c:v>1.17</c:v>
                </c:pt>
                <c:pt idx="47">
                  <c:v>1.19</c:v>
                </c:pt>
                <c:pt idx="48">
                  <c:v>1.28</c:v>
                </c:pt>
                <c:pt idx="49">
                  <c:v>1.22</c:v>
                </c:pt>
                <c:pt idx="50">
                  <c:v>1.25</c:v>
                </c:pt>
                <c:pt idx="51">
                  <c:v>1.28</c:v>
                </c:pt>
                <c:pt idx="52">
                  <c:v>1.33</c:v>
                </c:pt>
                <c:pt idx="53">
                  <c:v>1.34</c:v>
                </c:pt>
                <c:pt idx="54">
                  <c:v>1.44</c:v>
                </c:pt>
                <c:pt idx="55">
                  <c:v>1.47</c:v>
                </c:pt>
                <c:pt idx="56">
                  <c:v>1.57</c:v>
                </c:pt>
                <c:pt idx="57">
                  <c:v>1.62</c:v>
                </c:pt>
                <c:pt idx="58">
                  <c:v>1.62</c:v>
                </c:pt>
                <c:pt idx="59">
                  <c:v>1.6</c:v>
                </c:pt>
                <c:pt idx="60">
                  <c:v>1.57</c:v>
                </c:pt>
                <c:pt idx="61">
                  <c:v>1.44</c:v>
                </c:pt>
                <c:pt idx="62">
                  <c:v>1.54</c:v>
                </c:pt>
                <c:pt idx="63">
                  <c:v>1.41</c:v>
                </c:pt>
                <c:pt idx="64">
                  <c:v>1.42</c:v>
                </c:pt>
                <c:pt idx="65">
                  <c:v>1.35</c:v>
                </c:pt>
                <c:pt idx="66">
                  <c:v>1.39</c:v>
                </c:pt>
                <c:pt idx="67">
                  <c:v>1.31</c:v>
                </c:pt>
                <c:pt idx="68">
                  <c:v>1.23</c:v>
                </c:pt>
                <c:pt idx="69">
                  <c:v>1.21</c:v>
                </c:pt>
                <c:pt idx="70">
                  <c:v>1.27</c:v>
                </c:pt>
                <c:pt idx="71">
                  <c:v>1.17</c:v>
                </c:pt>
                <c:pt idx="72">
                  <c:v>1.05</c:v>
                </c:pt>
                <c:pt idx="73">
                  <c:v>1.1200000000000001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74-4CF1-BF70-FCCF0CD26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28.77</c:v>
                </c:pt>
                <c:pt idx="1">
                  <c:v>28.7</c:v>
                </c:pt>
                <c:pt idx="2">
                  <c:v>28.51</c:v>
                </c:pt>
                <c:pt idx="3">
                  <c:v>28.35</c:v>
                </c:pt>
                <c:pt idx="4">
                  <c:v>28.25</c:v>
                </c:pt>
                <c:pt idx="5">
                  <c:v>28.66</c:v>
                </c:pt>
                <c:pt idx="6">
                  <c:v>28.24</c:v>
                </c:pt>
                <c:pt idx="7">
                  <c:v>27.93</c:v>
                </c:pt>
                <c:pt idx="8">
                  <c:v>28.37</c:v>
                </c:pt>
                <c:pt idx="9">
                  <c:v>28.22</c:v>
                </c:pt>
                <c:pt idx="10">
                  <c:v>28.02</c:v>
                </c:pt>
                <c:pt idx="11">
                  <c:v>27.97</c:v>
                </c:pt>
                <c:pt idx="12">
                  <c:v>27.83</c:v>
                </c:pt>
                <c:pt idx="13">
                  <c:v>27.65</c:v>
                </c:pt>
                <c:pt idx="14">
                  <c:v>27.62</c:v>
                </c:pt>
                <c:pt idx="15">
                  <c:v>27.59</c:v>
                </c:pt>
                <c:pt idx="16">
                  <c:v>27.56</c:v>
                </c:pt>
                <c:pt idx="17">
                  <c:v>27.61</c:v>
                </c:pt>
                <c:pt idx="18">
                  <c:v>27.5</c:v>
                </c:pt>
                <c:pt idx="19">
                  <c:v>27.38</c:v>
                </c:pt>
                <c:pt idx="20">
                  <c:v>27.03</c:v>
                </c:pt>
                <c:pt idx="21">
                  <c:v>26.99</c:v>
                </c:pt>
                <c:pt idx="22">
                  <c:v>26.88</c:v>
                </c:pt>
                <c:pt idx="23">
                  <c:v>26.88</c:v>
                </c:pt>
                <c:pt idx="24">
                  <c:v>26.93</c:v>
                </c:pt>
                <c:pt idx="25">
                  <c:v>26.97</c:v>
                </c:pt>
                <c:pt idx="26">
                  <c:v>26.94</c:v>
                </c:pt>
                <c:pt idx="27">
                  <c:v>26.67</c:v>
                </c:pt>
                <c:pt idx="28">
                  <c:v>26.73</c:v>
                </c:pt>
                <c:pt idx="29">
                  <c:v>27.24</c:v>
                </c:pt>
                <c:pt idx="30">
                  <c:v>27.45</c:v>
                </c:pt>
                <c:pt idx="31">
                  <c:v>27.11</c:v>
                </c:pt>
                <c:pt idx="32">
                  <c:v>27.52</c:v>
                </c:pt>
                <c:pt idx="33">
                  <c:v>27.89</c:v>
                </c:pt>
                <c:pt idx="34">
                  <c:v>27.79</c:v>
                </c:pt>
                <c:pt idx="35">
                  <c:v>28.25</c:v>
                </c:pt>
                <c:pt idx="36">
                  <c:v>28.58</c:v>
                </c:pt>
                <c:pt idx="37">
                  <c:v>28.55</c:v>
                </c:pt>
                <c:pt idx="38">
                  <c:v>29.11</c:v>
                </c:pt>
                <c:pt idx="39">
                  <c:v>29.24</c:v>
                </c:pt>
                <c:pt idx="40">
                  <c:v>29.25</c:v>
                </c:pt>
                <c:pt idx="41">
                  <c:v>29.16</c:v>
                </c:pt>
                <c:pt idx="42">
                  <c:v>29.38</c:v>
                </c:pt>
                <c:pt idx="43">
                  <c:v>30.03</c:v>
                </c:pt>
                <c:pt idx="44">
                  <c:v>30.17</c:v>
                </c:pt>
                <c:pt idx="45">
                  <c:v>29.9</c:v>
                </c:pt>
                <c:pt idx="46">
                  <c:v>30.41</c:v>
                </c:pt>
                <c:pt idx="47">
                  <c:v>30.43</c:v>
                </c:pt>
                <c:pt idx="48">
                  <c:v>30.42</c:v>
                </c:pt>
                <c:pt idx="49">
                  <c:v>30.84</c:v>
                </c:pt>
                <c:pt idx="50">
                  <c:v>30.38</c:v>
                </c:pt>
                <c:pt idx="51">
                  <c:v>30.92</c:v>
                </c:pt>
                <c:pt idx="52">
                  <c:v>30.93</c:v>
                </c:pt>
                <c:pt idx="53">
                  <c:v>30.65</c:v>
                </c:pt>
                <c:pt idx="54">
                  <c:v>31.12</c:v>
                </c:pt>
                <c:pt idx="55">
                  <c:v>30.9</c:v>
                </c:pt>
                <c:pt idx="56">
                  <c:v>30.81</c:v>
                </c:pt>
                <c:pt idx="57">
                  <c:v>30.99</c:v>
                </c:pt>
                <c:pt idx="58">
                  <c:v>30.72</c:v>
                </c:pt>
                <c:pt idx="59">
                  <c:v>31.07</c:v>
                </c:pt>
                <c:pt idx="60">
                  <c:v>31.18</c:v>
                </c:pt>
                <c:pt idx="61">
                  <c:v>31.23</c:v>
                </c:pt>
                <c:pt idx="62">
                  <c:v>31.68</c:v>
                </c:pt>
                <c:pt idx="63">
                  <c:v>31.55</c:v>
                </c:pt>
                <c:pt idx="64">
                  <c:v>31.64</c:v>
                </c:pt>
                <c:pt idx="65">
                  <c:v>32.1</c:v>
                </c:pt>
                <c:pt idx="66">
                  <c:v>32.020000000000003</c:v>
                </c:pt>
                <c:pt idx="67">
                  <c:v>32.14</c:v>
                </c:pt>
                <c:pt idx="68">
                  <c:v>32.28</c:v>
                </c:pt>
                <c:pt idx="69">
                  <c:v>32.06</c:v>
                </c:pt>
                <c:pt idx="70">
                  <c:v>32.33</c:v>
                </c:pt>
                <c:pt idx="71">
                  <c:v>32.53</c:v>
                </c:pt>
                <c:pt idx="72">
                  <c:v>32.22</c:v>
                </c:pt>
                <c:pt idx="73">
                  <c:v>32.369999999999997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74-4CF1-BF70-FCCF0CD26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2.6132404181184667</c:v>
                </c:pt>
                <c:pt idx="1">
                  <c:v>1.6793794579939969</c:v>
                </c:pt>
                <c:pt idx="2">
                  <c:v>1.0920153929845062</c:v>
                </c:pt>
                <c:pt idx="3">
                  <c:v>0.72967141126589941</c:v>
                </c:pt>
                <c:pt idx="4">
                  <c:v>0.55939483649506438</c:v>
                </c:pt>
                <c:pt idx="5">
                  <c:v>0.48304904805718735</c:v>
                </c:pt>
                <c:pt idx="6">
                  <c:v>0.44251118825546865</c:v>
                </c:pt>
                <c:pt idx="7">
                  <c:v>0.40611603811242819</c:v>
                </c:pt>
                <c:pt idx="8">
                  <c:v>0.38437177340286155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24-4A1E-9CA0-BE419A1424FE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88.910974440521017</c:v>
                </c:pt>
                <c:pt idx="1">
                  <c:v>84.595109251110799</c:v>
                </c:pt>
                <c:pt idx="2">
                  <c:v>76.530735599298851</c:v>
                </c:pt>
                <c:pt idx="3">
                  <c:v>61.052960327074501</c:v>
                </c:pt>
                <c:pt idx="4">
                  <c:v>44.796084236144537</c:v>
                </c:pt>
                <c:pt idx="5">
                  <c:v>34.570741029089106</c:v>
                </c:pt>
                <c:pt idx="6">
                  <c:v>27.134551842402441</c:v>
                </c:pt>
                <c:pt idx="7">
                  <c:v>17.404849094916607</c:v>
                </c:pt>
                <c:pt idx="8">
                  <c:v>15.606535187804223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24-4A1E-9CA0-BE419A1424FE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5.1890653134719269</c:v>
                </c:pt>
                <c:pt idx="1">
                  <c:v>8.9315876106765923</c:v>
                </c:pt>
                <c:pt idx="2">
                  <c:v>15.27914895331735</c:v>
                </c:pt>
                <c:pt idx="3">
                  <c:v>25.206314354936403</c:v>
                </c:pt>
                <c:pt idx="4">
                  <c:v>32.881700705600302</c:v>
                </c:pt>
                <c:pt idx="5">
                  <c:v>33.342770188973034</c:v>
                </c:pt>
                <c:pt idx="6">
                  <c:v>33.226818352921491</c:v>
                </c:pt>
                <c:pt idx="7">
                  <c:v>32.313993647928633</c:v>
                </c:pt>
                <c:pt idx="8">
                  <c:v>31.856871404648903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24-4A1E-9CA0-BE419A1424FE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2.6775483478708231</c:v>
                </c:pt>
                <c:pt idx="1">
                  <c:v>3.8063065486116341</c:v>
                </c:pt>
                <c:pt idx="2">
                  <c:v>6.3002437894143011</c:v>
                </c:pt>
                <c:pt idx="3">
                  <c:v>10.973463052695337</c:v>
                </c:pt>
                <c:pt idx="4">
                  <c:v>18.599878313460891</c:v>
                </c:pt>
                <c:pt idx="5">
                  <c:v>25.095548163351971</c:v>
                </c:pt>
                <c:pt idx="6">
                  <c:v>28.62018486762307</c:v>
                </c:pt>
                <c:pt idx="7">
                  <c:v>35.365938318957291</c:v>
                </c:pt>
                <c:pt idx="8">
                  <c:v>36.562171917433822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24-4A1E-9CA0-BE419A1424FE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0.60917148001777233</c:v>
                </c:pt>
                <c:pt idx="1">
                  <c:v>0.98761713160697573</c:v>
                </c:pt>
                <c:pt idx="2">
                  <c:v>1.2501762939979448</c:v>
                </c:pt>
                <c:pt idx="3">
                  <c:v>2.037590854027862</c:v>
                </c:pt>
                <c:pt idx="4">
                  <c:v>3.1629419082992034</c:v>
                </c:pt>
                <c:pt idx="5">
                  <c:v>6.5078915705286997</c:v>
                </c:pt>
                <c:pt idx="6">
                  <c:v>10.575933748797524</c:v>
                </c:pt>
                <c:pt idx="7">
                  <c:v>14.509102900085042</c:v>
                </c:pt>
                <c:pt idx="8">
                  <c:v>15.590049716710194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F24-4A1E-9CA0-BE419A142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13.138999999999999</c:v>
                </c:pt>
                <c:pt idx="1">
                  <c:v>11.38</c:v>
                </c:pt>
                <c:pt idx="2">
                  <c:v>10.23</c:v>
                </c:pt>
                <c:pt idx="3">
                  <c:v>9.18</c:v>
                </c:pt>
                <c:pt idx="4">
                  <c:v>6.5949999999999998</c:v>
                </c:pt>
                <c:pt idx="5">
                  <c:v>3.5539999999999998</c:v>
                </c:pt>
                <c:pt idx="6">
                  <c:v>2.5030000000000001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72-43BC-9195-3487C3050782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8.1440000000000001</c:v>
                </c:pt>
                <c:pt idx="1">
                  <c:v>7.8250000000000002</c:v>
                </c:pt>
                <c:pt idx="2">
                  <c:v>7.8170000000000002</c:v>
                </c:pt>
                <c:pt idx="3">
                  <c:v>7.3559999999999999</c:v>
                </c:pt>
                <c:pt idx="4">
                  <c:v>4.7409999999999997</c:v>
                </c:pt>
                <c:pt idx="5">
                  <c:v>3.0350000000000001</c:v>
                </c:pt>
                <c:pt idx="6">
                  <c:v>1.911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72-43BC-9195-3487C3050782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8.43</c:v>
                </c:pt>
                <c:pt idx="1">
                  <c:v>8.2829999999999995</c:v>
                </c:pt>
                <c:pt idx="2">
                  <c:v>6.1959999999999997</c:v>
                </c:pt>
                <c:pt idx="3">
                  <c:v>4.5839999999999996</c:v>
                </c:pt>
                <c:pt idx="4">
                  <c:v>2.827</c:v>
                </c:pt>
                <c:pt idx="5">
                  <c:v>1.48</c:v>
                </c:pt>
                <c:pt idx="6">
                  <c:v>1.4750000000000001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72-43BC-9195-3487C3050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110.83</c:v>
                </c:pt>
                <c:pt idx="1">
                  <c:v>100.44</c:v>
                </c:pt>
                <c:pt idx="2">
                  <c:v>100.01</c:v>
                </c:pt>
                <c:pt idx="3">
                  <c:v>96.59</c:v>
                </c:pt>
                <c:pt idx="4">
                  <c:v>71.180000000000007</c:v>
                </c:pt>
                <c:pt idx="5">
                  <c:v>55.59</c:v>
                </c:pt>
                <c:pt idx="6">
                  <c:v>61.6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2C-4D0F-B3CF-6BA0C5C7BA3C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101.95</c:v>
                </c:pt>
                <c:pt idx="1">
                  <c:v>101.1</c:v>
                </c:pt>
                <c:pt idx="2">
                  <c:v>99.929999999999993</c:v>
                </c:pt>
                <c:pt idx="3">
                  <c:v>104.74000000000001</c:v>
                </c:pt>
                <c:pt idx="4">
                  <c:v>119.65</c:v>
                </c:pt>
                <c:pt idx="5">
                  <c:v>63.769999999999996</c:v>
                </c:pt>
                <c:pt idx="6">
                  <c:v>57.32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2C-4D0F-B3CF-6BA0C5C7B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140.61000000000001</c:v>
                </c:pt>
                <c:pt idx="1">
                  <c:v>128.79</c:v>
                </c:pt>
                <c:pt idx="2">
                  <c:v>133.02000000000001</c:v>
                </c:pt>
                <c:pt idx="3">
                  <c:v>118.25</c:v>
                </c:pt>
                <c:pt idx="4">
                  <c:v>72.83</c:v>
                </c:pt>
                <c:pt idx="5">
                  <c:v>85.85</c:v>
                </c:pt>
                <c:pt idx="6">
                  <c:v>72.62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2C-4D0F-B3CF-6BA0C5C7B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77.2</c:v>
                </c:pt>
                <c:pt idx="1">
                  <c:v>76.5</c:v>
                </c:pt>
                <c:pt idx="2">
                  <c:v>79.5</c:v>
                </c:pt>
                <c:pt idx="3">
                  <c:v>75.3</c:v>
                </c:pt>
                <c:pt idx="4">
                  <c:v>75.599999999999994</c:v>
                </c:pt>
                <c:pt idx="5">
                  <c:v>75.099999999999994</c:v>
                </c:pt>
                <c:pt idx="6">
                  <c:v>73</c:v>
                </c:pt>
                <c:pt idx="7">
                  <c:v>73.099999999999994</c:v>
                </c:pt>
                <c:pt idx="8">
                  <c:v>71.7</c:v>
                </c:pt>
                <c:pt idx="9">
                  <c:v>73.2</c:v>
                </c:pt>
                <c:pt idx="10">
                  <c:v>73.400000000000006</c:v>
                </c:pt>
                <c:pt idx="11">
                  <c:v>73.8</c:v>
                </c:pt>
                <c:pt idx="12">
                  <c:v>70.400000000000006</c:v>
                </c:pt>
                <c:pt idx="13">
                  <c:v>72.3</c:v>
                </c:pt>
                <c:pt idx="14">
                  <c:v>73.7</c:v>
                </c:pt>
                <c:pt idx="15">
                  <c:v>70.5</c:v>
                </c:pt>
                <c:pt idx="16">
                  <c:v>79.3</c:v>
                </c:pt>
                <c:pt idx="17">
                  <c:v>78.2</c:v>
                </c:pt>
                <c:pt idx="18">
                  <c:v>77.099999999999994</c:v>
                </c:pt>
                <c:pt idx="19">
                  <c:v>78.3</c:v>
                </c:pt>
                <c:pt idx="20">
                  <c:v>78.3</c:v>
                </c:pt>
                <c:pt idx="21">
                  <c:v>76.8</c:v>
                </c:pt>
                <c:pt idx="22">
                  <c:v>77.599999999999994</c:v>
                </c:pt>
                <c:pt idx="23">
                  <c:v>79</c:v>
                </c:pt>
                <c:pt idx="24">
                  <c:v>81</c:v>
                </c:pt>
                <c:pt idx="25">
                  <c:v>82.8</c:v>
                </c:pt>
                <c:pt idx="26">
                  <c:v>74</c:v>
                </c:pt>
                <c:pt idx="27">
                  <c:v>75.3</c:v>
                </c:pt>
                <c:pt idx="28">
                  <c:v>74.2</c:v>
                </c:pt>
                <c:pt idx="29">
                  <c:v>75.099999999999994</c:v>
                </c:pt>
                <c:pt idx="30">
                  <c:v>76.400000000000006</c:v>
                </c:pt>
                <c:pt idx="31">
                  <c:v>75.599999999999994</c:v>
                </c:pt>
                <c:pt idx="32">
                  <c:v>74.400000000000006</c:v>
                </c:pt>
                <c:pt idx="33">
                  <c:v>74.3</c:v>
                </c:pt>
                <c:pt idx="34">
                  <c:v>72.900000000000006</c:v>
                </c:pt>
                <c:pt idx="35">
                  <c:v>71.2</c:v>
                </c:pt>
                <c:pt idx="36">
                  <c:v>70.599999999999994</c:v>
                </c:pt>
                <c:pt idx="37">
                  <c:v>71.5</c:v>
                </c:pt>
                <c:pt idx="38">
                  <c:v>70.900000000000006</c:v>
                </c:pt>
                <c:pt idx="39">
                  <c:v>71.059122505418941</c:v>
                </c:pt>
                <c:pt idx="40">
                  <c:v>71.47733547512675</c:v>
                </c:pt>
                <c:pt idx="41">
                  <c:v>71.367165</c:v>
                </c:pt>
                <c:pt idx="42">
                  <c:v>72.583152999999996</c:v>
                </c:pt>
                <c:pt idx="43">
                  <c:v>70.432995000000005</c:v>
                </c:pt>
                <c:pt idx="44">
                  <c:v>69.929238999999995</c:v>
                </c:pt>
                <c:pt idx="45">
                  <c:v>73.503056000000001</c:v>
                </c:pt>
                <c:pt idx="46">
                  <c:v>75.375422</c:v>
                </c:pt>
                <c:pt idx="47">
                  <c:v>75.895055999999997</c:v>
                </c:pt>
                <c:pt idx="48">
                  <c:v>74.981831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A-43DB-9FAC-E5012DF8E834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36.6</c:v>
                </c:pt>
                <c:pt idx="1">
                  <c:v>36.1</c:v>
                </c:pt>
                <c:pt idx="2">
                  <c:v>35</c:v>
                </c:pt>
                <c:pt idx="3">
                  <c:v>41.3</c:v>
                </c:pt>
                <c:pt idx="4">
                  <c:v>42.4</c:v>
                </c:pt>
                <c:pt idx="5">
                  <c:v>41</c:v>
                </c:pt>
                <c:pt idx="6">
                  <c:v>42.4</c:v>
                </c:pt>
                <c:pt idx="7">
                  <c:v>41.2</c:v>
                </c:pt>
                <c:pt idx="8">
                  <c:v>41.1</c:v>
                </c:pt>
                <c:pt idx="9">
                  <c:v>42.6</c:v>
                </c:pt>
                <c:pt idx="10">
                  <c:v>43.5</c:v>
                </c:pt>
                <c:pt idx="11">
                  <c:v>44.7</c:v>
                </c:pt>
                <c:pt idx="12">
                  <c:v>47</c:v>
                </c:pt>
                <c:pt idx="13">
                  <c:v>49</c:v>
                </c:pt>
                <c:pt idx="14">
                  <c:v>50.5</c:v>
                </c:pt>
                <c:pt idx="15">
                  <c:v>50</c:v>
                </c:pt>
                <c:pt idx="16">
                  <c:v>53.2</c:v>
                </c:pt>
                <c:pt idx="17">
                  <c:v>52.6</c:v>
                </c:pt>
                <c:pt idx="18">
                  <c:v>52.2</c:v>
                </c:pt>
                <c:pt idx="19">
                  <c:v>53.1</c:v>
                </c:pt>
                <c:pt idx="20">
                  <c:v>54.2</c:v>
                </c:pt>
                <c:pt idx="21">
                  <c:v>55.2</c:v>
                </c:pt>
                <c:pt idx="22">
                  <c:v>54.6</c:v>
                </c:pt>
                <c:pt idx="23">
                  <c:v>58.3</c:v>
                </c:pt>
                <c:pt idx="24">
                  <c:v>58.6</c:v>
                </c:pt>
                <c:pt idx="25">
                  <c:v>58.2</c:v>
                </c:pt>
                <c:pt idx="26">
                  <c:v>60.8</c:v>
                </c:pt>
                <c:pt idx="27">
                  <c:v>58.6</c:v>
                </c:pt>
                <c:pt idx="28">
                  <c:v>58.2</c:v>
                </c:pt>
                <c:pt idx="29">
                  <c:v>58.6</c:v>
                </c:pt>
                <c:pt idx="30">
                  <c:v>59.7</c:v>
                </c:pt>
                <c:pt idx="31">
                  <c:v>59.9</c:v>
                </c:pt>
                <c:pt idx="32">
                  <c:v>59</c:v>
                </c:pt>
                <c:pt idx="33">
                  <c:v>60.3</c:v>
                </c:pt>
                <c:pt idx="34">
                  <c:v>60.8</c:v>
                </c:pt>
                <c:pt idx="35">
                  <c:v>61.5</c:v>
                </c:pt>
                <c:pt idx="36">
                  <c:v>60.6</c:v>
                </c:pt>
                <c:pt idx="37">
                  <c:v>60.8</c:v>
                </c:pt>
                <c:pt idx="38">
                  <c:v>61.4</c:v>
                </c:pt>
                <c:pt idx="39">
                  <c:v>61.805140466228323</c:v>
                </c:pt>
                <c:pt idx="40">
                  <c:v>62.668206467162079</c:v>
                </c:pt>
                <c:pt idx="41">
                  <c:v>63.888818999999998</c:v>
                </c:pt>
                <c:pt idx="42">
                  <c:v>63.996136999999997</c:v>
                </c:pt>
                <c:pt idx="43">
                  <c:v>62.571033999999997</c:v>
                </c:pt>
                <c:pt idx="44">
                  <c:v>63.161695999999999</c:v>
                </c:pt>
                <c:pt idx="45">
                  <c:v>66.038421999999997</c:v>
                </c:pt>
                <c:pt idx="46">
                  <c:v>68.117643999999999</c:v>
                </c:pt>
                <c:pt idx="47">
                  <c:v>68.360313000000005</c:v>
                </c:pt>
                <c:pt idx="48">
                  <c:v>68.902981999999994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5A-43DB-9FAC-E5012DF8E834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57.4</c:v>
                </c:pt>
                <c:pt idx="1">
                  <c:v>58.1</c:v>
                </c:pt>
                <c:pt idx="2">
                  <c:v>57.7</c:v>
                </c:pt>
                <c:pt idx="3">
                  <c:v>58.4</c:v>
                </c:pt>
                <c:pt idx="4">
                  <c:v>59.4</c:v>
                </c:pt>
                <c:pt idx="5">
                  <c:v>58.7</c:v>
                </c:pt>
                <c:pt idx="6">
                  <c:v>58.2</c:v>
                </c:pt>
                <c:pt idx="7">
                  <c:v>57.6</c:v>
                </c:pt>
                <c:pt idx="8">
                  <c:v>56.9</c:v>
                </c:pt>
                <c:pt idx="9">
                  <c:v>58.3</c:v>
                </c:pt>
                <c:pt idx="10">
                  <c:v>58.7</c:v>
                </c:pt>
                <c:pt idx="11">
                  <c:v>58</c:v>
                </c:pt>
                <c:pt idx="12">
                  <c:v>58.9</c:v>
                </c:pt>
                <c:pt idx="13">
                  <c:v>60.9</c:v>
                </c:pt>
                <c:pt idx="14">
                  <c:v>62.4</c:v>
                </c:pt>
                <c:pt idx="15">
                  <c:v>59.3</c:v>
                </c:pt>
                <c:pt idx="16">
                  <c:v>66.5</c:v>
                </c:pt>
                <c:pt idx="17">
                  <c:v>65.7</c:v>
                </c:pt>
                <c:pt idx="18">
                  <c:v>64.900000000000006</c:v>
                </c:pt>
                <c:pt idx="19">
                  <c:v>65.900000000000006</c:v>
                </c:pt>
                <c:pt idx="20">
                  <c:v>66.400000000000006</c:v>
                </c:pt>
                <c:pt idx="21">
                  <c:v>66.2</c:v>
                </c:pt>
                <c:pt idx="22">
                  <c:v>66.3</c:v>
                </c:pt>
                <c:pt idx="23">
                  <c:v>68.8</c:v>
                </c:pt>
                <c:pt idx="24">
                  <c:v>70</c:v>
                </c:pt>
                <c:pt idx="25">
                  <c:v>70.7</c:v>
                </c:pt>
                <c:pt idx="26">
                  <c:v>67.5</c:v>
                </c:pt>
                <c:pt idx="27">
                  <c:v>67.2</c:v>
                </c:pt>
                <c:pt idx="28">
                  <c:v>66.400000000000006</c:v>
                </c:pt>
                <c:pt idx="29">
                  <c:v>67</c:v>
                </c:pt>
                <c:pt idx="30">
                  <c:v>68.2</c:v>
                </c:pt>
                <c:pt idx="31">
                  <c:v>67.8</c:v>
                </c:pt>
                <c:pt idx="32">
                  <c:v>66.8</c:v>
                </c:pt>
                <c:pt idx="33">
                  <c:v>67.3</c:v>
                </c:pt>
                <c:pt idx="34">
                  <c:v>66.900000000000006</c:v>
                </c:pt>
                <c:pt idx="35">
                  <c:v>66.3</c:v>
                </c:pt>
                <c:pt idx="36">
                  <c:v>65.599999999999994</c:v>
                </c:pt>
                <c:pt idx="37">
                  <c:v>66.2</c:v>
                </c:pt>
                <c:pt idx="38">
                  <c:v>66.2</c:v>
                </c:pt>
                <c:pt idx="39">
                  <c:v>66.430848943802317</c:v>
                </c:pt>
                <c:pt idx="40">
                  <c:v>67.072481957954182</c:v>
                </c:pt>
                <c:pt idx="41">
                  <c:v>67.627609000000007</c:v>
                </c:pt>
                <c:pt idx="42">
                  <c:v>68.283743999999999</c:v>
                </c:pt>
                <c:pt idx="43">
                  <c:v>66.494401999999994</c:v>
                </c:pt>
                <c:pt idx="44">
                  <c:v>66.543633999999997</c:v>
                </c:pt>
                <c:pt idx="45">
                  <c:v>69.775191000000007</c:v>
                </c:pt>
                <c:pt idx="46">
                  <c:v>71.754611999999995</c:v>
                </c:pt>
                <c:pt idx="47">
                  <c:v>72.141064</c:v>
                </c:pt>
                <c:pt idx="48">
                  <c:v>71.957071999999997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5A-43DB-9FAC-E5012DF8E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4215765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10757</xdr:colOff>
      <xdr:row>1</xdr:row>
      <xdr:rowOff>557715</xdr:rowOff>
    </xdr:from>
    <xdr:to>
      <xdr:col>10</xdr:col>
      <xdr:colOff>513793</xdr:colOff>
      <xdr:row>13</xdr:row>
      <xdr:rowOff>84466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602933</xdr:colOff>
      <xdr:row>5</xdr:row>
      <xdr:rowOff>71754</xdr:rowOff>
    </xdr:from>
    <xdr:to>
      <xdr:col>16</xdr:col>
      <xdr:colOff>248583</xdr:colOff>
      <xdr:row>19</xdr:row>
      <xdr:rowOff>100694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325120</xdr:colOff>
      <xdr:row>5</xdr:row>
      <xdr:rowOff>60324</xdr:rowOff>
    </xdr:from>
    <xdr:to>
      <xdr:col>18</xdr:col>
      <xdr:colOff>293920</xdr:colOff>
      <xdr:row>19</xdr:row>
      <xdr:rowOff>89264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2051</xdr:colOff>
      <xdr:row>9</xdr:row>
      <xdr:rowOff>14068</xdr:rowOff>
    </xdr:from>
    <xdr:to>
      <xdr:col>10</xdr:col>
      <xdr:colOff>851</xdr:colOff>
      <xdr:row>20</xdr:row>
      <xdr:rowOff>162388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173215</xdr:colOff>
      <xdr:row>9</xdr:row>
      <xdr:rowOff>8981</xdr:rowOff>
    </xdr:from>
    <xdr:to>
      <xdr:col>18</xdr:col>
      <xdr:colOff>460135</xdr:colOff>
      <xdr:row>20</xdr:row>
      <xdr:rowOff>157301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</xdr:colOff>
      <xdr:row>2</xdr:row>
      <xdr:rowOff>76199</xdr:rowOff>
    </xdr:from>
    <xdr:to>
      <xdr:col>15</xdr:col>
      <xdr:colOff>34290</xdr:colOff>
      <xdr:row>11</xdr:row>
      <xdr:rowOff>55244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38100</xdr:rowOff>
    </xdr:from>
    <xdr:to>
      <xdr:col>17</xdr:col>
      <xdr:colOff>196200</xdr:colOff>
      <xdr:row>16</xdr:row>
      <xdr:rowOff>110220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100</xdr:rowOff>
    </xdr:from>
    <xdr:to>
      <xdr:col>15</xdr:col>
      <xdr:colOff>589935</xdr:colOff>
      <xdr:row>13</xdr:row>
      <xdr:rowOff>148420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81914</xdr:colOff>
      <xdr:row>2</xdr:row>
      <xdr:rowOff>634</xdr:rowOff>
    </xdr:from>
    <xdr:to>
      <xdr:col>21</xdr:col>
      <xdr:colOff>57914</xdr:colOff>
      <xdr:row>13</xdr:row>
      <xdr:rowOff>148954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563395</xdr:colOff>
      <xdr:row>1</xdr:row>
      <xdr:rowOff>317257</xdr:rowOff>
    </xdr:from>
    <xdr:to>
      <xdr:col>16</xdr:col>
      <xdr:colOff>99475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170497</xdr:colOff>
      <xdr:row>2</xdr:row>
      <xdr:rowOff>3810</xdr:rowOff>
    </xdr:from>
    <xdr:to>
      <xdr:col>19</xdr:col>
      <xdr:colOff>419100</xdr:colOff>
      <xdr:row>15</xdr:row>
      <xdr:rowOff>83550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592127</xdr:colOff>
      <xdr:row>1</xdr:row>
      <xdr:rowOff>405943</xdr:rowOff>
    </xdr:from>
    <xdr:to>
      <xdr:col>11</xdr:col>
      <xdr:colOff>516254</xdr:colOff>
      <xdr:row>10</xdr:row>
      <xdr:rowOff>133350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539750</xdr:colOff>
      <xdr:row>2</xdr:row>
      <xdr:rowOff>111124</xdr:rowOff>
    </xdr:from>
    <xdr:to>
      <xdr:col>20</xdr:col>
      <xdr:colOff>344700</xdr:colOff>
      <xdr:row>14</xdr:row>
      <xdr:rowOff>42274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6350</xdr:colOff>
      <xdr:row>2</xdr:row>
      <xdr:rowOff>114300</xdr:rowOff>
    </xdr:from>
    <xdr:to>
      <xdr:col>13</xdr:col>
      <xdr:colOff>419100</xdr:colOff>
      <xdr:row>14</xdr:row>
      <xdr:rowOff>152400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5600" y="482600"/>
          <a:ext cx="2203450" cy="220345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11074</xdr:colOff>
      <xdr:row>7</xdr:row>
      <xdr:rowOff>75315</xdr:rowOff>
    </xdr:from>
    <xdr:to>
      <xdr:col>12</xdr:col>
      <xdr:colOff>149624</xdr:colOff>
      <xdr:row>16</xdr:row>
      <xdr:rowOff>179185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305878</xdr:colOff>
      <xdr:row>7</xdr:row>
      <xdr:rowOff>94911</xdr:rowOff>
    </xdr:from>
    <xdr:to>
      <xdr:col>16</xdr:col>
      <xdr:colOff>91440</xdr:colOff>
      <xdr:row>17</xdr:row>
      <xdr:rowOff>23812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606742</xdr:colOff>
      <xdr:row>2</xdr:row>
      <xdr:rowOff>117157</xdr:rowOff>
    </xdr:from>
    <xdr:to>
      <xdr:col>10</xdr:col>
      <xdr:colOff>258742</xdr:colOff>
      <xdr:row>14</xdr:row>
      <xdr:rowOff>82597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45720</xdr:rowOff>
    </xdr:from>
    <xdr:to>
      <xdr:col>18</xdr:col>
      <xdr:colOff>307340</xdr:colOff>
      <xdr:row>14</xdr:row>
      <xdr:rowOff>22860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502920</xdr:colOff>
      <xdr:row>2</xdr:row>
      <xdr:rowOff>45720</xdr:rowOff>
    </xdr:from>
    <xdr:to>
      <xdr:col>12</xdr:col>
      <xdr:colOff>484445</xdr:colOff>
      <xdr:row>14</xdr:row>
      <xdr:rowOff>27237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16363</xdr:colOff>
      <xdr:row>2</xdr:row>
      <xdr:rowOff>47136</xdr:rowOff>
    </xdr:from>
    <xdr:to>
      <xdr:col>13</xdr:col>
      <xdr:colOff>321163</xdr:colOff>
      <xdr:row>13</xdr:row>
      <xdr:rowOff>179044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20154</xdr:colOff>
      <xdr:row>5</xdr:row>
      <xdr:rowOff>12424</xdr:rowOff>
    </xdr:from>
    <xdr:to>
      <xdr:col>18</xdr:col>
      <xdr:colOff>515454</xdr:colOff>
      <xdr:row>16</xdr:row>
      <xdr:rowOff>146774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608771</xdr:colOff>
      <xdr:row>4</xdr:row>
      <xdr:rowOff>184978</xdr:rowOff>
    </xdr:from>
    <xdr:to>
      <xdr:col>23</xdr:col>
      <xdr:colOff>494471</xdr:colOff>
      <xdr:row>16</xdr:row>
      <xdr:rowOff>133798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828</xdr:colOff>
      <xdr:row>5</xdr:row>
      <xdr:rowOff>5798</xdr:rowOff>
    </xdr:from>
    <xdr:to>
      <xdr:col>28</xdr:col>
      <xdr:colOff>598522</xdr:colOff>
      <xdr:row>16</xdr:row>
      <xdr:rowOff>168706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24765</xdr:colOff>
      <xdr:row>2</xdr:row>
      <xdr:rowOff>109855</xdr:rowOff>
    </xdr:from>
    <xdr:to>
      <xdr:col>11</xdr:col>
      <xdr:colOff>586740</xdr:colOff>
      <xdr:row>17</xdr:row>
      <xdr:rowOff>109855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</xdr:colOff>
      <xdr:row>2</xdr:row>
      <xdr:rowOff>0</xdr:rowOff>
    </xdr:from>
    <xdr:to>
      <xdr:col>12</xdr:col>
      <xdr:colOff>320040</xdr:colOff>
      <xdr:row>16</xdr:row>
      <xdr:rowOff>165100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12065</xdr:colOff>
      <xdr:row>2</xdr:row>
      <xdr:rowOff>462915</xdr:rowOff>
    </xdr:from>
    <xdr:to>
      <xdr:col>18</xdr:col>
      <xdr:colOff>316865</xdr:colOff>
      <xdr:row>14</xdr:row>
      <xdr:rowOff>63865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12" sqref="C12"/>
    </sheetView>
  </sheetViews>
  <sheetFormatPr defaultColWidth="8.88671875" defaultRowHeight="14.4"/>
  <cols>
    <col min="1" max="1" width="2.109375" customWidth="1"/>
    <col min="2" max="2" width="6.5546875" customWidth="1"/>
    <col min="3" max="3" width="131.88671875" customWidth="1"/>
  </cols>
  <sheetData>
    <row r="3" spans="1:6" ht="17.399999999999999">
      <c r="C3" s="48"/>
    </row>
    <row r="4" spans="1:6" ht="48.9" customHeight="1">
      <c r="B4" s="49" t="s">
        <v>0</v>
      </c>
      <c r="C4" s="50"/>
      <c r="D4" s="51"/>
      <c r="E4" s="51"/>
      <c r="F4" s="51"/>
    </row>
    <row r="5" spans="1:6">
      <c r="A5" s="52"/>
      <c r="B5">
        <v>1</v>
      </c>
      <c r="C5" s="87" t="s">
        <v>216</v>
      </c>
    </row>
    <row r="6" spans="1:6">
      <c r="B6">
        <v>2</v>
      </c>
      <c r="C6" s="88" t="s">
        <v>217</v>
      </c>
    </row>
    <row r="7" spans="1:6">
      <c r="B7">
        <v>3</v>
      </c>
      <c r="C7" s="87" t="s">
        <v>218</v>
      </c>
    </row>
    <row r="8" spans="1:6">
      <c r="B8">
        <v>4</v>
      </c>
      <c r="C8" s="88" t="s">
        <v>219</v>
      </c>
    </row>
    <row r="9" spans="1:6">
      <c r="B9">
        <v>5</v>
      </c>
      <c r="C9" s="89" t="s">
        <v>220</v>
      </c>
    </row>
    <row r="10" spans="1:6">
      <c r="B10">
        <v>6</v>
      </c>
      <c r="C10" s="88" t="s">
        <v>221</v>
      </c>
    </row>
    <row r="11" spans="1:6">
      <c r="B11">
        <v>7</v>
      </c>
      <c r="C11" s="88" t="s">
        <v>245</v>
      </c>
    </row>
    <row r="12" spans="1:6">
      <c r="B12">
        <v>8</v>
      </c>
      <c r="C12" s="88" t="s">
        <v>215</v>
      </c>
    </row>
    <row r="13" spans="1:6">
      <c r="B13">
        <v>9</v>
      </c>
      <c r="C13" s="88" t="s">
        <v>227</v>
      </c>
    </row>
    <row r="14" spans="1:6">
      <c r="B14">
        <v>10</v>
      </c>
      <c r="C14" s="88" t="s">
        <v>222</v>
      </c>
    </row>
    <row r="15" spans="1:6">
      <c r="B15">
        <v>11</v>
      </c>
      <c r="C15" s="87" t="s">
        <v>223</v>
      </c>
    </row>
    <row r="16" spans="1:6">
      <c r="B16">
        <v>12</v>
      </c>
      <c r="C16" s="87" t="s">
        <v>224</v>
      </c>
    </row>
    <row r="17" spans="2:3">
      <c r="B17">
        <v>13</v>
      </c>
      <c r="C17" s="88" t="s">
        <v>225</v>
      </c>
    </row>
    <row r="18" spans="2:3">
      <c r="B18">
        <v>14</v>
      </c>
      <c r="C18" s="87" t="s">
        <v>226</v>
      </c>
    </row>
    <row r="19" spans="2:3">
      <c r="B19" t="s">
        <v>1</v>
      </c>
      <c r="C19" s="87" t="s">
        <v>233</v>
      </c>
    </row>
    <row r="20" spans="2:3">
      <c r="B20" t="s">
        <v>2</v>
      </c>
      <c r="C20" s="87" t="s">
        <v>234</v>
      </c>
    </row>
    <row r="21" spans="2:3">
      <c r="B21" t="s">
        <v>3</v>
      </c>
      <c r="C21" s="87" t="s">
        <v>235</v>
      </c>
    </row>
    <row r="22" spans="2:3">
      <c r="B22" t="s">
        <v>4</v>
      </c>
      <c r="C22" s="87" t="s">
        <v>236</v>
      </c>
    </row>
    <row r="23" spans="2:3">
      <c r="B23" t="s">
        <v>5</v>
      </c>
      <c r="C23" s="87" t="s">
        <v>6</v>
      </c>
    </row>
    <row r="24" spans="2:3">
      <c r="B24" t="s">
        <v>7</v>
      </c>
      <c r="C24" s="87" t="s">
        <v>8</v>
      </c>
    </row>
    <row r="25" spans="2:3">
      <c r="B25" t="s">
        <v>214</v>
      </c>
      <c r="C25" s="87" t="s">
        <v>237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 POPOLAZIONE PER GRANDI CLASSI DI ETA'. VALLE D'AOSTA. ANNI 1861-2024. Valori assoluti "/>
    <hyperlink ref="C20" location="App_2!A1" display=" PIRAMIDI PER ETA' E PER GENERE. VALLE D'AOSTA. ANNI 1881, 1951 E 2024. Valori percentuali"/>
    <hyperlink ref="C21" location="App_3!A1" display="SPERANZA DI VITA ALLA NASCITA. VALLE D'AOSTA. ANNI 1974-2025. Valori assoluti "/>
    <hyperlink ref="C22" location="App_4!A1" display="NUMERO MEDIO DI FIGLI PER DONNA (TFT) E ETA' MEDIA AL PARTO. VALLE D'AOSTA. ANNI 1952-2025. Valori assoluti "/>
    <hyperlink ref="C23" location="App_5!A1" display=" POPOLAZIONE RESIDENTE IN ETA' DI 6 ANNI E OLTRE PER GRADO DI ISTRUZIONE. VALLE D'AOSTA. Censimenti dal 1951 a 2011, 2021, 2024"/>
    <hyperlink ref="C24" location="App_6!A1" display="AZIENDE E RELATIVE SUPERFICI PER UBICAZIONE DEL CENTRO AZIENDALE IN VALLE D'AOSTA (Universo Italia). Censimenti Agricoltura 1961-2020"/>
    <hyperlink ref="C25" location="App_7!A1" display="TASSO DI OCCUPAZIONE 15-64 ANNI. VALLE D'AOST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21"/>
  <sheetViews>
    <sheetView zoomScaleNormal="100" workbookViewId="0">
      <selection activeCell="H16" sqref="H16"/>
    </sheetView>
  </sheetViews>
  <sheetFormatPr defaultRowHeight="14.4"/>
  <cols>
    <col min="1" max="1" width="3.44140625" style="8" customWidth="1"/>
    <col min="2" max="2" width="6.44140625" style="21" customWidth="1"/>
    <col min="3" max="6" width="9.5546875" style="21" customWidth="1"/>
  </cols>
  <sheetData>
    <row r="1" spans="2:8">
      <c r="B1" s="30"/>
      <c r="C1" s="30"/>
      <c r="D1" s="30"/>
    </row>
    <row r="2" spans="2:8" ht="48">
      <c r="B2" s="31"/>
      <c r="C2" s="22" t="s">
        <v>9</v>
      </c>
      <c r="D2" s="22" t="s">
        <v>10</v>
      </c>
      <c r="E2" s="22" t="s">
        <v>181</v>
      </c>
      <c r="F2" s="22" t="s">
        <v>182</v>
      </c>
      <c r="H2" s="53" t="s">
        <v>216</v>
      </c>
    </row>
    <row r="3" spans="2:8">
      <c r="B3" s="32">
        <v>1861</v>
      </c>
      <c r="C3" s="33">
        <v>86</v>
      </c>
      <c r="D3" s="33">
        <v>26328</v>
      </c>
      <c r="E3" s="34">
        <v>100</v>
      </c>
      <c r="F3" s="34">
        <f>D3/D$3*100</f>
        <v>100</v>
      </c>
    </row>
    <row r="4" spans="2:8">
      <c r="B4" s="32">
        <v>1871</v>
      </c>
      <c r="C4" s="33">
        <v>84</v>
      </c>
      <c r="D4" s="33">
        <v>28151</v>
      </c>
      <c r="E4" s="34">
        <v>97.674418604651152</v>
      </c>
      <c r="F4" s="34">
        <f t="shared" ref="F4:F21" si="0">D4/D$3*100</f>
        <v>106.9241871771498</v>
      </c>
    </row>
    <row r="5" spans="2:8">
      <c r="B5" s="32">
        <v>1881</v>
      </c>
      <c r="C5" s="33">
        <v>86</v>
      </c>
      <c r="D5" s="33">
        <v>29791</v>
      </c>
      <c r="E5" s="34">
        <v>100</v>
      </c>
      <c r="F5" s="34">
        <f t="shared" si="0"/>
        <v>113.15329687025219</v>
      </c>
    </row>
    <row r="6" spans="2:8">
      <c r="B6" s="32"/>
      <c r="C6" s="35"/>
      <c r="D6" s="35"/>
      <c r="E6" s="34"/>
      <c r="F6" s="34"/>
    </row>
    <row r="7" spans="2:8">
      <c r="B7" s="32">
        <v>1901</v>
      </c>
      <c r="C7" s="33">
        <v>84</v>
      </c>
      <c r="D7" s="33">
        <v>33778</v>
      </c>
      <c r="E7" s="34">
        <v>97.674418604651152</v>
      </c>
      <c r="F7" s="34">
        <f t="shared" si="0"/>
        <v>128.29687025220298</v>
      </c>
    </row>
    <row r="8" spans="2:8">
      <c r="B8" s="32">
        <v>1911</v>
      </c>
      <c r="C8" s="33">
        <v>81</v>
      </c>
      <c r="D8" s="33">
        <v>36921</v>
      </c>
      <c r="E8" s="34">
        <v>94.186046511627907</v>
      </c>
      <c r="F8" s="34">
        <f t="shared" si="0"/>
        <v>140.23473108477666</v>
      </c>
    </row>
    <row r="9" spans="2:8">
      <c r="B9" s="32">
        <v>1921</v>
      </c>
      <c r="C9" s="33">
        <v>83</v>
      </c>
      <c r="D9" s="33">
        <v>37856</v>
      </c>
      <c r="E9" s="34">
        <v>96.511627906976756</v>
      </c>
      <c r="F9" s="34">
        <f t="shared" si="0"/>
        <v>143.7860832573686</v>
      </c>
    </row>
    <row r="10" spans="2:8">
      <c r="B10" s="36">
        <v>1931</v>
      </c>
      <c r="C10" s="33">
        <v>83</v>
      </c>
      <c r="D10" s="33">
        <v>41043</v>
      </c>
      <c r="E10" s="34">
        <v>96.511627906976756</v>
      </c>
      <c r="F10" s="34">
        <f t="shared" si="0"/>
        <v>155.89106654512307</v>
      </c>
    </row>
    <row r="11" spans="2:8">
      <c r="B11" s="36">
        <v>1936</v>
      </c>
      <c r="C11" s="33">
        <v>83</v>
      </c>
      <c r="D11" s="33">
        <v>42399</v>
      </c>
      <c r="E11" s="34">
        <v>96.511627906976756</v>
      </c>
      <c r="F11" s="34">
        <f t="shared" si="0"/>
        <v>161.04147675478578</v>
      </c>
    </row>
    <row r="12" spans="2:8">
      <c r="B12" s="32"/>
      <c r="C12" s="35"/>
      <c r="D12" s="35"/>
      <c r="E12" s="34"/>
      <c r="F12" s="34"/>
    </row>
    <row r="13" spans="2:8">
      <c r="B13" s="36">
        <v>1951</v>
      </c>
      <c r="C13" s="33">
        <v>94</v>
      </c>
      <c r="D13" s="33">
        <v>47516</v>
      </c>
      <c r="E13" s="34">
        <v>109.30232558139534</v>
      </c>
      <c r="F13" s="34">
        <f t="shared" si="0"/>
        <v>180.47705864478883</v>
      </c>
    </row>
    <row r="14" spans="2:8">
      <c r="B14" s="36">
        <v>1961</v>
      </c>
      <c r="C14" s="33">
        <v>101</v>
      </c>
      <c r="D14" s="33">
        <v>50624</v>
      </c>
      <c r="E14" s="34">
        <v>117.44186046511629</v>
      </c>
      <c r="F14" s="34">
        <f t="shared" si="0"/>
        <v>192.28198116074142</v>
      </c>
    </row>
    <row r="15" spans="2:8">
      <c r="B15" s="36">
        <v>1971</v>
      </c>
      <c r="C15" s="33">
        <v>109</v>
      </c>
      <c r="D15" s="33">
        <v>54137</v>
      </c>
      <c r="E15" s="34">
        <v>126.74418604651163</v>
      </c>
      <c r="F15" s="34">
        <f t="shared" si="0"/>
        <v>205.62518991188088</v>
      </c>
      <c r="H15" s="18" t="s">
        <v>11</v>
      </c>
    </row>
    <row r="16" spans="2:8">
      <c r="B16" s="36">
        <v>1981</v>
      </c>
      <c r="C16" s="33">
        <v>112</v>
      </c>
      <c r="D16" s="33">
        <v>56557</v>
      </c>
      <c r="E16" s="34">
        <v>130.23255813953489</v>
      </c>
      <c r="F16" s="34">
        <f t="shared" si="0"/>
        <v>214.81692494682468</v>
      </c>
      <c r="H16" s="159" t="s">
        <v>183</v>
      </c>
    </row>
    <row r="17" spans="2:8">
      <c r="B17" s="36">
        <v>1991</v>
      </c>
      <c r="C17" s="33">
        <v>116</v>
      </c>
      <c r="D17" s="33">
        <v>56778.031000000003</v>
      </c>
      <c r="E17" s="34">
        <v>134.88372093023256</v>
      </c>
      <c r="F17" s="34">
        <f t="shared" si="0"/>
        <v>215.65645320571255</v>
      </c>
    </row>
    <row r="18" spans="2:8">
      <c r="B18" s="36">
        <v>2001</v>
      </c>
      <c r="C18" s="33">
        <v>120</v>
      </c>
      <c r="D18" s="33">
        <v>56996</v>
      </c>
      <c r="E18" s="34">
        <v>139.53488372093022</v>
      </c>
      <c r="F18" s="34">
        <f t="shared" si="0"/>
        <v>216.48435126101489</v>
      </c>
    </row>
    <row r="19" spans="2:8">
      <c r="B19" s="36">
        <v>2011</v>
      </c>
      <c r="C19" s="33">
        <v>127</v>
      </c>
      <c r="D19" s="33">
        <v>59433.743999999999</v>
      </c>
      <c r="E19" s="34">
        <v>147.67441860465115</v>
      </c>
      <c r="F19" s="34">
        <f t="shared" si="0"/>
        <v>225.74348222424794</v>
      </c>
    </row>
    <row r="20" spans="2:8">
      <c r="B20" s="36">
        <v>2021</v>
      </c>
      <c r="C20" s="33">
        <v>123</v>
      </c>
      <c r="D20" s="33">
        <v>59030</v>
      </c>
      <c r="E20" s="34">
        <v>143.02325581395351</v>
      </c>
      <c r="F20" s="34">
        <f t="shared" si="0"/>
        <v>224.20996657550899</v>
      </c>
      <c r="H20" s="16"/>
    </row>
    <row r="21" spans="2:8">
      <c r="B21" s="36">
        <v>2024</v>
      </c>
      <c r="C21" s="33">
        <v>123</v>
      </c>
      <c r="D21" s="33">
        <v>58943</v>
      </c>
      <c r="E21" s="34">
        <v>143.02325581395351</v>
      </c>
      <c r="F21" s="34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6"/>
  <sheetViews>
    <sheetView topLeftCell="A4" zoomScaleNormal="100" workbookViewId="0">
      <selection activeCell="M22" sqref="M22"/>
    </sheetView>
  </sheetViews>
  <sheetFormatPr defaultColWidth="8.88671875" defaultRowHeight="12"/>
  <cols>
    <col min="1" max="1" width="3.44140625" style="19" customWidth="1"/>
    <col min="2" max="2" width="3.44140625" style="25" customWidth="1"/>
    <col min="3" max="3" width="6" style="24" bestFit="1" customWidth="1"/>
    <col min="4" max="7" width="8.44140625" style="25" customWidth="1"/>
    <col min="8" max="8" width="3.44140625" style="25" customWidth="1"/>
    <col min="9" max="11" width="7.5546875" style="25" customWidth="1"/>
    <col min="12" max="16384" width="8.88671875" style="21"/>
  </cols>
  <sheetData>
    <row r="2" spans="2:13" ht="14.4" customHeight="1">
      <c r="B2" s="56"/>
      <c r="C2" s="201" t="s">
        <v>13</v>
      </c>
      <c r="D2" s="201"/>
      <c r="E2" s="201"/>
      <c r="F2" s="201"/>
      <c r="G2" s="201"/>
      <c r="I2" s="202" t="s">
        <v>14</v>
      </c>
      <c r="J2" s="203"/>
      <c r="K2" s="204"/>
    </row>
    <row r="3" spans="2:13" ht="53.4" customHeight="1">
      <c r="C3" s="26" t="s">
        <v>15</v>
      </c>
      <c r="D3" s="26" t="s">
        <v>16</v>
      </c>
      <c r="E3" s="26" t="s">
        <v>17</v>
      </c>
      <c r="F3" s="26" t="s">
        <v>18</v>
      </c>
      <c r="G3" s="26" t="s">
        <v>19</v>
      </c>
      <c r="I3" s="40"/>
      <c r="J3" s="39" t="s">
        <v>9</v>
      </c>
      <c r="K3" s="39" t="s">
        <v>10</v>
      </c>
    </row>
    <row r="4" spans="2:13">
      <c r="C4" s="27">
        <v>1952</v>
      </c>
      <c r="D4" s="28">
        <v>3.1695721077654517</v>
      </c>
      <c r="E4" s="28">
        <v>6.7828843106180665</v>
      </c>
      <c r="F4" s="28">
        <v>-2.3983095615425252</v>
      </c>
      <c r="G4" s="28">
        <v>7.5541468568409931</v>
      </c>
      <c r="I4" s="41" t="s">
        <v>20</v>
      </c>
      <c r="J4" s="42">
        <v>-6.4658908461714182</v>
      </c>
      <c r="K4" s="120">
        <v>-5.1860056371856853</v>
      </c>
      <c r="L4" s="38"/>
      <c r="M4" s="23"/>
    </row>
    <row r="5" spans="2:13" ht="13.2">
      <c r="C5" s="27">
        <v>1953</v>
      </c>
      <c r="D5" s="28">
        <v>3.2310516653553631</v>
      </c>
      <c r="E5" s="28">
        <v>7.0600576973511666</v>
      </c>
      <c r="F5" s="28">
        <v>0.73432992394440078</v>
      </c>
      <c r="G5" s="28">
        <v>11.025439286650933</v>
      </c>
      <c r="I5" s="41" t="s">
        <v>21</v>
      </c>
      <c r="J5" s="43">
        <v>3.4654323527839299</v>
      </c>
      <c r="K5" s="120">
        <v>3.5610658215673934</v>
      </c>
      <c r="L5" s="38"/>
      <c r="M5" s="53" t="s">
        <v>217</v>
      </c>
    </row>
    <row r="6" spans="2:13">
      <c r="C6" s="27">
        <v>1954</v>
      </c>
      <c r="D6" s="28">
        <v>4.2424872621399601</v>
      </c>
      <c r="E6" s="28">
        <v>7.74669855464282</v>
      </c>
      <c r="F6" s="28">
        <v>0.95663928460018721</v>
      </c>
      <c r="G6" s="28">
        <v>12.945825101382967</v>
      </c>
      <c r="I6" s="41" t="s">
        <v>19</v>
      </c>
      <c r="J6" s="44">
        <v>-4.0535351784316935</v>
      </c>
      <c r="K6" s="120">
        <v>-2.3619615210242557</v>
      </c>
      <c r="L6" s="38"/>
      <c r="M6" s="23"/>
    </row>
    <row r="7" spans="2:13">
      <c r="C7" s="27">
        <v>1955</v>
      </c>
      <c r="D7" s="28">
        <v>3.126934984520124</v>
      </c>
      <c r="E7" s="28">
        <v>3.4881320949432406</v>
      </c>
      <c r="F7" s="28">
        <v>-0.5366357069143447</v>
      </c>
      <c r="G7" s="28">
        <v>6.0784313725490202</v>
      </c>
      <c r="M7" s="23"/>
    </row>
    <row r="8" spans="2:13">
      <c r="C8" s="27">
        <v>1956</v>
      </c>
      <c r="D8" s="28">
        <v>1.5614566747136474</v>
      </c>
      <c r="E8" s="28">
        <v>7.1190097077405099</v>
      </c>
      <c r="F8" s="28">
        <v>4.1090965124043345E-2</v>
      </c>
      <c r="G8" s="28">
        <v>8.7215573475782016</v>
      </c>
      <c r="M8" s="23"/>
    </row>
    <row r="9" spans="2:13">
      <c r="C9" s="27">
        <v>1957</v>
      </c>
      <c r="D9" s="28">
        <v>1.1785805790417627</v>
      </c>
      <c r="E9" s="28">
        <v>3.5459902638995642</v>
      </c>
      <c r="F9" s="28">
        <v>-1.2400717396874199</v>
      </c>
      <c r="G9" s="28">
        <v>3.4844991032539072</v>
      </c>
      <c r="M9" s="23"/>
    </row>
    <row r="10" spans="2:13">
      <c r="C10" s="27">
        <v>1958</v>
      </c>
      <c r="D10" s="28">
        <v>2.7370777370777368</v>
      </c>
      <c r="E10" s="28">
        <v>10.103785103785105</v>
      </c>
      <c r="F10" s="28">
        <v>-1.2718762718762719</v>
      </c>
      <c r="G10" s="28">
        <v>11.568986568986569</v>
      </c>
      <c r="M10" s="23"/>
    </row>
    <row r="11" spans="2:13">
      <c r="C11" s="27">
        <v>1959</v>
      </c>
      <c r="D11" s="28">
        <v>3.5812810352610724</v>
      </c>
      <c r="E11" s="28">
        <v>11.616592265636756</v>
      </c>
      <c r="F11" s="28">
        <v>-1.073381150624467</v>
      </c>
      <c r="G11" s="28">
        <v>14.12449215027336</v>
      </c>
      <c r="I11" s="21"/>
      <c r="J11" s="21"/>
      <c r="K11" s="21"/>
      <c r="M11" s="23"/>
    </row>
    <row r="12" spans="2:13">
      <c r="C12" s="27">
        <v>1960</v>
      </c>
      <c r="D12" s="28">
        <v>1.8876359843028165</v>
      </c>
      <c r="E12" s="28">
        <v>5.7622572152401768</v>
      </c>
      <c r="F12" s="28">
        <v>-1.3511499677114898</v>
      </c>
      <c r="G12" s="28">
        <v>6.2987432318315033</v>
      </c>
      <c r="I12" s="21"/>
      <c r="J12" s="21"/>
      <c r="K12" s="21"/>
      <c r="M12" s="23"/>
    </row>
    <row r="13" spans="2:13">
      <c r="C13" s="29">
        <v>1961</v>
      </c>
      <c r="D13" s="28">
        <v>3.2175032175032174</v>
      </c>
      <c r="E13" s="28">
        <v>3.2967032967032965</v>
      </c>
      <c r="F13" s="28">
        <v>-0.73260073260073255</v>
      </c>
      <c r="G13" s="28">
        <v>5.7816057816057818</v>
      </c>
      <c r="I13" s="21"/>
      <c r="J13" s="21"/>
      <c r="K13" s="21"/>
      <c r="M13" s="23"/>
    </row>
    <row r="14" spans="2:13">
      <c r="C14" s="27">
        <v>1962</v>
      </c>
      <c r="D14" s="28">
        <v>2.0503721228251761</v>
      </c>
      <c r="E14" s="28">
        <v>1.872936073734536</v>
      </c>
      <c r="F14" s="28">
        <v>-0.82803489575632117</v>
      </c>
      <c r="G14" s="28">
        <v>3.0952733008033908</v>
      </c>
      <c r="I14" s="21"/>
      <c r="J14" s="21"/>
      <c r="K14" s="21"/>
      <c r="M14" s="23"/>
    </row>
    <row r="15" spans="2:13">
      <c r="C15" s="27">
        <v>1963</v>
      </c>
      <c r="D15" s="28">
        <v>3.2684215676680695</v>
      </c>
      <c r="E15" s="28">
        <v>5.5876308836481066</v>
      </c>
      <c r="F15" s="28">
        <v>-0.85135531852431745</v>
      </c>
      <c r="G15" s="28">
        <v>8.0046971327918595</v>
      </c>
      <c r="I15" s="21"/>
      <c r="J15" s="21"/>
      <c r="K15" s="21"/>
      <c r="M15" s="23"/>
    </row>
    <row r="16" spans="2:13">
      <c r="C16" s="27">
        <v>1964</v>
      </c>
      <c r="D16" s="28">
        <v>5.1135261013002129</v>
      </c>
      <c r="E16" s="28">
        <v>5.2590723850184355</v>
      </c>
      <c r="F16" s="28">
        <v>-0.56277896371045999</v>
      </c>
      <c r="G16" s="28">
        <v>9.8098195226081906</v>
      </c>
      <c r="M16" s="23"/>
    </row>
    <row r="17" spans="3:13">
      <c r="C17" s="27">
        <v>1965</v>
      </c>
      <c r="D17" s="28">
        <v>3.6239546284725561</v>
      </c>
      <c r="E17" s="28">
        <v>3.7969816399115639</v>
      </c>
      <c r="F17" s="28">
        <v>-0.53830625781024699</v>
      </c>
      <c r="G17" s="28">
        <v>6.8826300105738731</v>
      </c>
      <c r="M17" s="23"/>
    </row>
    <row r="18" spans="3:13">
      <c r="C18" s="27">
        <v>1966</v>
      </c>
      <c r="D18" s="28">
        <v>4.3908943708924664</v>
      </c>
      <c r="E18" s="28">
        <v>3.8479855224307076</v>
      </c>
      <c r="F18" s="28">
        <v>-0.7715020478140775</v>
      </c>
      <c r="G18" s="28">
        <v>7.4673778455090956</v>
      </c>
      <c r="M18" s="23"/>
    </row>
    <row r="19" spans="3:13">
      <c r="C19" s="27">
        <v>1967</v>
      </c>
      <c r="D19" s="28">
        <v>2.7876210725253956</v>
      </c>
      <c r="E19" s="28">
        <v>6.3406567446255613</v>
      </c>
      <c r="F19" s="28">
        <v>-0.70871722182849051</v>
      </c>
      <c r="G19" s="28">
        <v>8.4195605953224657</v>
      </c>
      <c r="M19" s="23"/>
    </row>
    <row r="20" spans="3:13">
      <c r="C20" s="27">
        <v>1968</v>
      </c>
      <c r="D20" s="28">
        <v>1.9971870604781998</v>
      </c>
      <c r="E20" s="28">
        <v>7.6043131739334271</v>
      </c>
      <c r="F20" s="28">
        <v>-0.15939990623534928</v>
      </c>
      <c r="G20" s="28">
        <v>9.4421003281762772</v>
      </c>
      <c r="M20" s="23"/>
    </row>
    <row r="21" spans="3:13">
      <c r="C21" s="27">
        <v>1969</v>
      </c>
      <c r="D21" s="28">
        <v>1.4523787356856903</v>
      </c>
      <c r="E21" s="28">
        <v>7.2525835583279017</v>
      </c>
      <c r="F21" s="28">
        <v>-0.55860720603295788</v>
      </c>
      <c r="G21" s="28">
        <v>8.1463550879806341</v>
      </c>
      <c r="M21" s="37" t="s">
        <v>22</v>
      </c>
    </row>
    <row r="22" spans="3:13">
      <c r="C22" s="27">
        <v>1970</v>
      </c>
      <c r="D22" s="28">
        <v>2.6066460230161295</v>
      </c>
      <c r="E22" s="28">
        <v>6.1653648842260935</v>
      </c>
      <c r="F22" s="28">
        <v>-0.61006609049313676</v>
      </c>
      <c r="G22" s="28">
        <v>8.161944816749088</v>
      </c>
      <c r="M22" s="18" t="s">
        <v>12</v>
      </c>
    </row>
    <row r="23" spans="3:13">
      <c r="C23" s="29">
        <v>1971</v>
      </c>
      <c r="D23" s="28">
        <v>2.1299547843650304</v>
      </c>
      <c r="E23" s="28">
        <v>7.5650118203309686</v>
      </c>
      <c r="F23" s="28">
        <v>-4.5904197938901513E-2</v>
      </c>
      <c r="G23" s="28">
        <v>9.649062406757098</v>
      </c>
    </row>
    <row r="24" spans="3:13">
      <c r="C24" s="27">
        <v>1972</v>
      </c>
      <c r="D24" s="28">
        <v>1.8260921172168532</v>
      </c>
      <c r="E24" s="28">
        <v>7.6513259711386148</v>
      </c>
      <c r="F24" s="28">
        <v>-0.67565408337023569</v>
      </c>
      <c r="G24" s="28">
        <v>8.8017640049852304</v>
      </c>
    </row>
    <row r="25" spans="3:13">
      <c r="C25" s="27">
        <v>1973</v>
      </c>
      <c r="D25" s="28">
        <v>0.92655675160103557</v>
      </c>
      <c r="E25" s="28">
        <v>9.4654130898850894</v>
      </c>
      <c r="F25" s="28">
        <v>-0.18167779443157561</v>
      </c>
      <c r="G25" s="28">
        <v>10.21029204705455</v>
      </c>
      <c r="M25" s="23"/>
    </row>
    <row r="26" spans="3:13">
      <c r="C26" s="27">
        <v>1974</v>
      </c>
      <c r="D26" s="28">
        <v>1.1299537170957477</v>
      </c>
      <c r="E26" s="28">
        <v>6.2735030373155913</v>
      </c>
      <c r="F26" s="28">
        <v>2.7118889210297946E-2</v>
      </c>
      <c r="G26" s="28">
        <v>7.430575643621637</v>
      </c>
      <c r="M26" s="23"/>
    </row>
    <row r="27" spans="3:13">
      <c r="C27" s="27">
        <v>1975</v>
      </c>
      <c r="D27" s="28">
        <v>0.35088192823115016</v>
      </c>
      <c r="E27" s="28">
        <v>4.60644992959869</v>
      </c>
      <c r="F27" s="28">
        <v>1.7993945037494883E-2</v>
      </c>
      <c r="G27" s="28">
        <v>4.9753258028673351</v>
      </c>
      <c r="M27" s="23"/>
    </row>
    <row r="28" spans="3:13">
      <c r="C28" s="27">
        <v>1976</v>
      </c>
      <c r="D28" s="28">
        <v>-0.90561436071247636</v>
      </c>
      <c r="E28" s="28">
        <v>3.7210887098581953</v>
      </c>
      <c r="F28" s="28">
        <v>-0.46625689858464131</v>
      </c>
      <c r="G28" s="28">
        <v>2.3492174505610772</v>
      </c>
      <c r="M28" s="23"/>
    </row>
    <row r="29" spans="3:13">
      <c r="C29" s="27">
        <v>1977</v>
      </c>
      <c r="D29" s="28">
        <v>-1.7714950344457367</v>
      </c>
      <c r="E29" s="28">
        <v>2.1114789299454237</v>
      </c>
      <c r="F29" s="28">
        <v>-0.57260445557841988</v>
      </c>
      <c r="G29" s="28">
        <v>-0.23262056007873314</v>
      </c>
      <c r="M29" s="23"/>
    </row>
    <row r="30" spans="3:13">
      <c r="C30" s="27">
        <v>1978</v>
      </c>
      <c r="D30" s="28">
        <v>-0.80328812606268329</v>
      </c>
      <c r="E30" s="28">
        <v>1.9457423497962771</v>
      </c>
      <c r="F30" s="28">
        <v>-0.26776270868756108</v>
      </c>
      <c r="G30" s="28">
        <v>0.87469151504603282</v>
      </c>
      <c r="M30" s="23"/>
    </row>
    <row r="31" spans="3:13">
      <c r="C31" s="27">
        <v>1979</v>
      </c>
      <c r="D31" s="28">
        <v>-2.7169918891110982</v>
      </c>
      <c r="E31" s="28">
        <v>1.6391033035948921</v>
      </c>
      <c r="F31" s="28">
        <v>0.12471438179526353</v>
      </c>
      <c r="G31" s="28">
        <v>-0.95317420372094264</v>
      </c>
      <c r="M31" s="23"/>
    </row>
    <row r="32" spans="3:13">
      <c r="C32" s="27">
        <v>1980</v>
      </c>
      <c r="D32" s="28">
        <v>-2.9378118643087019</v>
      </c>
      <c r="E32" s="28">
        <v>0.73890419617461289</v>
      </c>
      <c r="F32" s="28">
        <v>-0.14243936311799765</v>
      </c>
      <c r="G32" s="28">
        <v>-2.3413470312520865</v>
      </c>
      <c r="M32" s="23"/>
    </row>
    <row r="33" spans="3:13">
      <c r="C33" s="29">
        <v>1981</v>
      </c>
      <c r="D33" s="28">
        <v>-2.5903046055793917</v>
      </c>
      <c r="E33" s="28">
        <v>0.64090010859696278</v>
      </c>
      <c r="F33" s="28">
        <v>-0.3827597870787417</v>
      </c>
      <c r="G33" s="28">
        <v>-2.3321642840611703</v>
      </c>
      <c r="M33" s="23"/>
    </row>
    <row r="34" spans="3:13">
      <c r="C34" s="27">
        <v>1982</v>
      </c>
      <c r="D34" s="28">
        <v>-1.3613795312583419</v>
      </c>
      <c r="E34" s="28">
        <v>6.6111437367643653</v>
      </c>
      <c r="F34" s="28">
        <v>-0.36481412275550335</v>
      </c>
      <c r="G34" s="28">
        <v>4.884950082750521</v>
      </c>
      <c r="M34" s="23"/>
    </row>
    <row r="35" spans="3:13">
      <c r="C35" s="27">
        <v>1983</v>
      </c>
      <c r="D35" s="28">
        <v>-2.4032149675788497</v>
      </c>
      <c r="E35" s="28">
        <v>5.4917912407264833</v>
      </c>
      <c r="F35" s="28">
        <v>-0.17801592352435927</v>
      </c>
      <c r="G35" s="28">
        <v>2.9105603496232737</v>
      </c>
      <c r="M35" s="23"/>
    </row>
    <row r="36" spans="3:13">
      <c r="C36" s="27">
        <v>1984</v>
      </c>
      <c r="D36" s="28">
        <v>-1.9398469478554903</v>
      </c>
      <c r="E36" s="28">
        <v>3.1322299341519844</v>
      </c>
      <c r="F36" s="28">
        <v>-0.42712226374799789</v>
      </c>
      <c r="G36" s="28">
        <v>0.7652607225484962</v>
      </c>
      <c r="M36" s="23"/>
    </row>
    <row r="37" spans="3:13">
      <c r="C37" s="27">
        <v>1985</v>
      </c>
      <c r="D37" s="28">
        <v>-2.6215464458050812</v>
      </c>
      <c r="E37" s="28">
        <v>2.8259382025966637</v>
      </c>
      <c r="F37" s="28">
        <v>0.28437113988394103</v>
      </c>
      <c r="G37" s="28">
        <v>0.48876289667552364</v>
      </c>
      <c r="M37" s="23"/>
    </row>
    <row r="38" spans="3:13">
      <c r="C38" s="27">
        <v>1986</v>
      </c>
      <c r="D38" s="28">
        <v>-2.8592105204739893</v>
      </c>
      <c r="E38" s="28">
        <v>3.5606938469256826</v>
      </c>
      <c r="F38" s="28">
        <v>6.2156750445086735E-2</v>
      </c>
      <c r="G38" s="28">
        <v>0.76364007689677982</v>
      </c>
      <c r="M38" s="23"/>
    </row>
    <row r="39" spans="3:13">
      <c r="C39" s="27">
        <v>1987</v>
      </c>
      <c r="D39" s="28">
        <v>-2.611809807124486</v>
      </c>
      <c r="E39" s="28">
        <v>6.2683435370987661</v>
      </c>
      <c r="F39" s="28">
        <v>0.16821825876394994</v>
      </c>
      <c r="G39" s="28">
        <v>3.82475198873823</v>
      </c>
      <c r="M39" s="23"/>
    </row>
    <row r="40" spans="3:13">
      <c r="C40" s="27">
        <v>1988</v>
      </c>
      <c r="D40" s="28">
        <v>-1.9470593676902679</v>
      </c>
      <c r="E40" s="28">
        <v>5.2861340299283288</v>
      </c>
      <c r="F40" s="28">
        <v>0.1409635741314221</v>
      </c>
      <c r="G40" s="28">
        <v>3.4800382363694831</v>
      </c>
      <c r="M40" s="23"/>
    </row>
    <row r="41" spans="3:13">
      <c r="C41" s="27">
        <v>1989</v>
      </c>
      <c r="D41" s="28">
        <v>-2.8221106232307034</v>
      </c>
      <c r="E41" s="28">
        <v>6.7309967659663972</v>
      </c>
      <c r="F41" s="28">
        <v>0.34180842952173113</v>
      </c>
      <c r="G41" s="28">
        <v>4.2506945722574256</v>
      </c>
      <c r="M41" s="23"/>
    </row>
    <row r="42" spans="3:13">
      <c r="C42" s="27">
        <v>1990</v>
      </c>
      <c r="D42" s="28">
        <v>-1.3496804305045191</v>
      </c>
      <c r="E42" s="28">
        <v>5.8428101217324677</v>
      </c>
      <c r="F42" s="28">
        <v>0.74014733285731704</v>
      </c>
      <c r="G42" s="28">
        <v>5.2332770240852646</v>
      </c>
      <c r="M42" s="23"/>
    </row>
    <row r="43" spans="3:13">
      <c r="C43" s="29">
        <v>1991</v>
      </c>
      <c r="D43" s="28">
        <v>-2.1455885660893186</v>
      </c>
      <c r="E43" s="28">
        <v>5.4591386500095167</v>
      </c>
      <c r="F43" s="28">
        <v>0.48448774072984618</v>
      </c>
      <c r="G43" s="28">
        <v>3.7980378246500441</v>
      </c>
      <c r="M43" s="23"/>
    </row>
    <row r="44" spans="3:13">
      <c r="C44" s="27">
        <v>1992</v>
      </c>
      <c r="D44" s="28">
        <v>-2.1969122613550209</v>
      </c>
      <c r="E44" s="28">
        <v>4.6953614997587705</v>
      </c>
      <c r="F44" s="28">
        <v>0.51692053208353439</v>
      </c>
      <c r="G44" s="28">
        <v>3.0153697704872839</v>
      </c>
      <c r="M44" s="23"/>
    </row>
    <row r="45" spans="3:13">
      <c r="C45" s="27">
        <v>1993</v>
      </c>
      <c r="D45" s="28">
        <v>-2.6994846047705221</v>
      </c>
      <c r="E45" s="28">
        <v>3.1895184342989293</v>
      </c>
      <c r="F45" s="28">
        <v>0.7393492866568947</v>
      </c>
      <c r="G45" s="28">
        <v>1.2293831161853019</v>
      </c>
      <c r="M45" s="23"/>
    </row>
    <row r="46" spans="3:13">
      <c r="C46" s="27">
        <v>1994</v>
      </c>
      <c r="D46" s="28">
        <v>-2.0167865295823963</v>
      </c>
      <c r="E46" s="28">
        <v>3.7160364566347988</v>
      </c>
      <c r="F46" s="28">
        <v>0.56641664235080069</v>
      </c>
      <c r="G46" s="28">
        <v>2.2656665694032032</v>
      </c>
      <c r="M46" s="23"/>
    </row>
    <row r="47" spans="3:13">
      <c r="C47" s="27">
        <v>1995</v>
      </c>
      <c r="D47" s="28">
        <v>-1.8826026125389892</v>
      </c>
      <c r="E47" s="28">
        <v>3.9277936325245273</v>
      </c>
      <c r="F47" s="28">
        <v>1.4718529516213914</v>
      </c>
      <c r="G47" s="28">
        <v>3.5170439716069293</v>
      </c>
      <c r="M47" s="23"/>
    </row>
    <row r="48" spans="3:13">
      <c r="C48" s="27">
        <v>1996</v>
      </c>
      <c r="D48" s="28">
        <v>-1.9006383758491081</v>
      </c>
      <c r="E48" s="28">
        <v>4.1507214755090382</v>
      </c>
      <c r="F48" s="28">
        <v>2.2500830996599306</v>
      </c>
      <c r="G48" s="28">
        <v>4.5001661993198603</v>
      </c>
      <c r="M48" s="23"/>
    </row>
    <row r="49" spans="3:13">
      <c r="C49" s="27">
        <v>1997</v>
      </c>
      <c r="D49" s="28">
        <v>-2.1979514074526678</v>
      </c>
      <c r="E49" s="28">
        <v>4.3704439182939145</v>
      </c>
      <c r="F49" s="28">
        <v>1.96882133794988</v>
      </c>
      <c r="G49" s="28">
        <v>4.1413138487911265</v>
      </c>
      <c r="M49" s="23"/>
    </row>
    <row r="50" spans="3:13">
      <c r="C50" s="27">
        <v>1998</v>
      </c>
      <c r="D50" s="28">
        <v>-1.487057948789442</v>
      </c>
      <c r="E50" s="28">
        <v>4.1992488667520034</v>
      </c>
      <c r="F50" s="28">
        <v>1.9095175933318971</v>
      </c>
      <c r="G50" s="28">
        <v>4.6217085112944591</v>
      </c>
      <c r="M50" s="23"/>
    </row>
    <row r="51" spans="3:13">
      <c r="C51" s="27">
        <v>1999</v>
      </c>
      <c r="D51" s="28">
        <v>-1.50732399466121</v>
      </c>
      <c r="E51" s="28">
        <v>1.5325864079795544</v>
      </c>
      <c r="F51" s="28">
        <v>2.0883595009831288</v>
      </c>
      <c r="G51" s="28">
        <v>2.1136219143014729</v>
      </c>
      <c r="M51" s="23"/>
    </row>
    <row r="52" spans="3:13">
      <c r="C52" s="27">
        <v>2000</v>
      </c>
      <c r="D52" s="28">
        <v>-1.3352816688501461</v>
      </c>
      <c r="E52" s="28">
        <v>2.5949813564446238</v>
      </c>
      <c r="F52" s="28">
        <v>2.0491114918203501</v>
      </c>
      <c r="G52" s="28">
        <v>3.3088111794148278</v>
      </c>
      <c r="M52" s="23"/>
    </row>
    <row r="53" spans="3:13">
      <c r="C53" s="29">
        <v>2001</v>
      </c>
      <c r="D53" s="28">
        <v>-1.3885635895205273</v>
      </c>
      <c r="E53" s="28">
        <v>0.9870512262856761</v>
      </c>
      <c r="F53" s="28">
        <v>1.0205105898885802</v>
      </c>
      <c r="G53" s="28">
        <v>0.61899822665372906</v>
      </c>
      <c r="M53" s="23"/>
    </row>
    <row r="54" spans="3:13">
      <c r="C54" s="27">
        <v>2002</v>
      </c>
      <c r="D54" s="28">
        <v>-1.9021399073958203</v>
      </c>
      <c r="E54" s="28">
        <v>4.9472323030075502</v>
      </c>
      <c r="F54" s="28">
        <v>5.5979643765903306</v>
      </c>
      <c r="G54" s="28">
        <v>8.6430567722020601</v>
      </c>
      <c r="M54" s="23"/>
    </row>
    <row r="55" spans="3:13">
      <c r="C55" s="27">
        <v>2003</v>
      </c>
      <c r="D55" s="28">
        <v>-1.3466900753898585</v>
      </c>
      <c r="E55" s="28">
        <v>4.1474749561086437</v>
      </c>
      <c r="F55" s="28">
        <v>8.0140452339151089</v>
      </c>
      <c r="G55" s="28">
        <v>10.814830114633894</v>
      </c>
      <c r="M55" s="23"/>
    </row>
    <row r="56" spans="3:13">
      <c r="C56" s="27">
        <v>2004</v>
      </c>
      <c r="D56" s="28">
        <v>-0.25358806663639971</v>
      </c>
      <c r="E56" s="28">
        <v>2.8058292534285516</v>
      </c>
      <c r="F56" s="28">
        <v>6.5033068701915404</v>
      </c>
      <c r="G56" s="28">
        <v>9.0555480569836924</v>
      </c>
      <c r="M56" s="23"/>
    </row>
    <row r="57" spans="3:13">
      <c r="C57" s="27">
        <v>2005</v>
      </c>
      <c r="D57" s="28">
        <v>-1.1758123241349669</v>
      </c>
      <c r="E57" s="28">
        <v>3.9653257000137856</v>
      </c>
      <c r="F57" s="28">
        <v>5.6438991558478415</v>
      </c>
      <c r="G57" s="28">
        <v>8.4334125317266597</v>
      </c>
      <c r="M57" s="23"/>
    </row>
    <row r="58" spans="3:13">
      <c r="C58" s="27">
        <v>2006</v>
      </c>
      <c r="D58" s="28">
        <v>6.439279605594124E-2</v>
      </c>
      <c r="E58" s="28">
        <v>1.2073649260488983</v>
      </c>
      <c r="F58" s="28">
        <v>5.1433745849683064</v>
      </c>
      <c r="G58" s="28">
        <v>6.4151323070731454</v>
      </c>
      <c r="M58" s="23"/>
    </row>
    <row r="59" spans="3:13">
      <c r="C59" s="27">
        <v>2007</v>
      </c>
      <c r="D59" s="28">
        <v>-0.26368990067680409</v>
      </c>
      <c r="E59" s="28">
        <v>-1.5741488010100122</v>
      </c>
      <c r="F59" s="28">
        <v>10.00423501961693</v>
      </c>
      <c r="G59" s="28">
        <v>8.1663963179301131</v>
      </c>
      <c r="M59" s="23"/>
    </row>
    <row r="60" spans="3:13">
      <c r="C60" s="27">
        <v>2008</v>
      </c>
      <c r="D60" s="28">
        <v>0.32517359114576105</v>
      </c>
      <c r="E60" s="28">
        <v>-0.20620764316560455</v>
      </c>
      <c r="F60" s="28">
        <v>6.6779552132861166</v>
      </c>
      <c r="G60" s="28">
        <v>6.7969211612662734</v>
      </c>
      <c r="M60" s="23"/>
    </row>
    <row r="61" spans="3:13">
      <c r="C61" s="27">
        <v>2009</v>
      </c>
      <c r="D61" s="28">
        <v>0.28405504355510669</v>
      </c>
      <c r="E61" s="28">
        <v>-0.55232925135715183</v>
      </c>
      <c r="F61" s="28">
        <v>3.7558389092286326</v>
      </c>
      <c r="G61" s="28">
        <v>3.4875647014265874</v>
      </c>
      <c r="M61" s="23"/>
    </row>
    <row r="62" spans="3:13">
      <c r="C62" s="27">
        <v>2010</v>
      </c>
      <c r="D62" s="28">
        <v>-0.22824760930305774</v>
      </c>
      <c r="E62" s="28">
        <v>-0.59029554130101136</v>
      </c>
      <c r="F62" s="28">
        <v>2.3611821652040454</v>
      </c>
      <c r="G62" s="28">
        <v>1.5426390145999762</v>
      </c>
      <c r="M62" s="23"/>
    </row>
    <row r="63" spans="3:13">
      <c r="C63" s="29">
        <v>2011</v>
      </c>
      <c r="D63" s="28">
        <v>-0.52660949940658186</v>
      </c>
      <c r="E63" s="28">
        <v>0.11789764912087652</v>
      </c>
      <c r="F63" s="28">
        <v>1.6034080280439209</v>
      </c>
      <c r="G63" s="28">
        <v>1.1946961777582157</v>
      </c>
      <c r="M63" s="23"/>
    </row>
    <row r="64" spans="3:13">
      <c r="C64" s="27">
        <v>2012</v>
      </c>
      <c r="D64" s="28">
        <v>-0.83053875325163762</v>
      </c>
      <c r="E64" s="28">
        <v>1.5357131663898205</v>
      </c>
      <c r="F64" s="28">
        <v>4.3564108189425514</v>
      </c>
      <c r="G64" s="28">
        <v>5.0615852320807342</v>
      </c>
      <c r="M64" s="23"/>
    </row>
    <row r="65" spans="3:13">
      <c r="C65" s="27">
        <v>2013</v>
      </c>
      <c r="D65" s="28">
        <v>-1.7798872738059923</v>
      </c>
      <c r="E65" s="28">
        <v>2.8728005121079172</v>
      </c>
      <c r="F65" s="28">
        <v>1.2022045621321176</v>
      </c>
      <c r="G65" s="28">
        <v>2.2951178004340425</v>
      </c>
      <c r="M65" s="23"/>
    </row>
    <row r="66" spans="3:13">
      <c r="C66" s="27">
        <v>2014</v>
      </c>
      <c r="D66" s="28">
        <v>-1.3270001600206076</v>
      </c>
      <c r="E66" s="28">
        <v>0.30442944847531583</v>
      </c>
      <c r="F66" s="28">
        <v>-1.1084354277819193</v>
      </c>
      <c r="G66" s="28">
        <v>-2.1310061393272113</v>
      </c>
      <c r="M66" s="23"/>
    </row>
    <row r="67" spans="3:13">
      <c r="C67" s="27">
        <v>2015</v>
      </c>
      <c r="D67" s="28">
        <v>-4.0627132336216976</v>
      </c>
      <c r="E67" s="28">
        <v>-0.36862455980737407</v>
      </c>
      <c r="F67" s="28">
        <v>-2.9568395541995747</v>
      </c>
      <c r="G67" s="28">
        <v>-7.3881773476286465</v>
      </c>
      <c r="M67" s="23"/>
    </row>
    <row r="68" spans="3:13">
      <c r="C68" s="27">
        <v>2016</v>
      </c>
      <c r="D68" s="28">
        <v>-3.334555215268006</v>
      </c>
      <c r="E68" s="28">
        <v>0.74101227005955683</v>
      </c>
      <c r="F68" s="28">
        <v>-0.18919462214286559</v>
      </c>
      <c r="G68" s="28">
        <v>-2.7827375673513148</v>
      </c>
      <c r="M68" s="23"/>
    </row>
    <row r="69" spans="3:13">
      <c r="C69" s="27">
        <v>2017</v>
      </c>
      <c r="D69" s="28">
        <v>-4.3339001146743641</v>
      </c>
      <c r="E69" s="28">
        <v>0.94112064533987105</v>
      </c>
      <c r="F69" s="28">
        <v>-0.27680018980584442</v>
      </c>
      <c r="G69" s="28">
        <v>-3.669579659140338</v>
      </c>
      <c r="M69" s="23"/>
    </row>
    <row r="70" spans="3:13">
      <c r="C70" s="27">
        <v>2018</v>
      </c>
      <c r="D70" s="28">
        <v>-4.5500385125423835</v>
      </c>
      <c r="E70" s="28">
        <v>0.91318399466382916</v>
      </c>
      <c r="F70" s="28">
        <v>-0.80995449961487453</v>
      </c>
      <c r="G70" s="28">
        <v>-4.4468090174934289</v>
      </c>
      <c r="M70" s="23"/>
    </row>
    <row r="71" spans="3:13">
      <c r="C71" s="27">
        <v>2019</v>
      </c>
      <c r="D71" s="28">
        <v>-4.3959200118075525</v>
      </c>
      <c r="E71" s="28">
        <v>0.893544539605165</v>
      </c>
      <c r="F71" s="28">
        <v>1.9067602229074503</v>
      </c>
      <c r="G71" s="28">
        <v>-4.9384291965678315</v>
      </c>
      <c r="M71" s="23"/>
    </row>
    <row r="72" spans="3:13">
      <c r="C72" s="27">
        <v>2020</v>
      </c>
      <c r="D72" s="28">
        <v>-8.3332329812983943</v>
      </c>
      <c r="E72" s="28">
        <v>1.7983084660990756</v>
      </c>
      <c r="F72" s="28">
        <v>-7.225346515576643E-2</v>
      </c>
      <c r="G72" s="28">
        <v>-7.5866138413554749</v>
      </c>
      <c r="M72" s="23"/>
    </row>
    <row r="73" spans="3:13">
      <c r="C73" s="27">
        <v>2021</v>
      </c>
      <c r="D73" s="28">
        <v>-6.1345974321981496</v>
      </c>
      <c r="E73" s="28">
        <v>0.73550509397896136</v>
      </c>
      <c r="F73" s="28">
        <v>1.1477112455495881</v>
      </c>
      <c r="G73" s="28">
        <v>-5.8921232253918987</v>
      </c>
      <c r="M73" s="23"/>
    </row>
    <row r="74" spans="3:13">
      <c r="C74" s="27">
        <v>2022</v>
      </c>
      <c r="D74" s="28">
        <v>-6.077325652156274</v>
      </c>
      <c r="E74" s="28">
        <v>0.54363260172826477</v>
      </c>
      <c r="F74" s="28">
        <v>3.8622256480993142</v>
      </c>
      <c r="G74" s="28">
        <v>-1.8662014686194166</v>
      </c>
      <c r="M74" s="23"/>
    </row>
    <row r="75" spans="3:13">
      <c r="C75" s="27">
        <v>2023</v>
      </c>
      <c r="D75" s="28">
        <v>-5.3250517261703934</v>
      </c>
      <c r="E75" s="28">
        <v>0.20324624909047304</v>
      </c>
      <c r="F75" s="28">
        <v>4.1380936314820316</v>
      </c>
      <c r="G75" s="28">
        <v>-2.056852040795587</v>
      </c>
      <c r="M75" s="23"/>
    </row>
    <row r="76" spans="3:13">
      <c r="C76" s="27">
        <v>2024</v>
      </c>
      <c r="D76" s="28">
        <v>-6.4382316866944578</v>
      </c>
      <c r="E76" s="28">
        <v>1.9722178078228589</v>
      </c>
      <c r="F76" s="28">
        <v>3.0316736550004277</v>
      </c>
      <c r="G76" s="28">
        <v>-2.8116328252020097</v>
      </c>
      <c r="M76" s="23"/>
    </row>
  </sheetData>
  <mergeCells count="2">
    <mergeCell ref="C2:G2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F16" sqref="F16"/>
    </sheetView>
  </sheetViews>
  <sheetFormatPr defaultRowHeight="14.4"/>
  <cols>
    <col min="1" max="1" width="3.44140625" style="19" customWidth="1"/>
    <col min="2" max="2" width="8.88671875" style="21"/>
    <col min="3" max="4" width="8.88671875" style="20"/>
    <col min="5" max="5" width="8.88671875" style="21"/>
  </cols>
  <sheetData>
    <row r="2" spans="2:6" ht="21" customHeight="1">
      <c r="B2" s="109" t="s">
        <v>23</v>
      </c>
      <c r="C2" s="30"/>
      <c r="D2" s="30"/>
      <c r="F2" s="53" t="s">
        <v>218</v>
      </c>
    </row>
    <row r="3" spans="2:6">
      <c r="B3" s="31"/>
      <c r="C3" s="45" t="s">
        <v>9</v>
      </c>
      <c r="D3" s="45" t="s">
        <v>10</v>
      </c>
    </row>
    <row r="4" spans="2:6">
      <c r="B4" s="31">
        <v>1881</v>
      </c>
      <c r="C4" s="46">
        <v>22.594074612990582</v>
      </c>
      <c r="D4" s="46">
        <v>15.913783293408484</v>
      </c>
    </row>
    <row r="5" spans="2:6">
      <c r="B5" s="31"/>
      <c r="C5" s="46"/>
      <c r="D5" s="46"/>
    </row>
    <row r="6" spans="2:6">
      <c r="B6" s="31">
        <v>1901</v>
      </c>
      <c r="C6" s="46">
        <v>28.825514973169465</v>
      </c>
      <c r="D6" s="46">
        <v>18.0854183246778</v>
      </c>
    </row>
    <row r="7" spans="2:6">
      <c r="B7" s="31">
        <v>1911</v>
      </c>
      <c r="C7" s="46">
        <v>31.04659129838986</v>
      </c>
      <c r="D7" s="46">
        <v>19.129833000447871</v>
      </c>
    </row>
    <row r="8" spans="2:6">
      <c r="B8" s="31">
        <v>1921</v>
      </c>
      <c r="C8" s="46">
        <v>47.77641393636106</v>
      </c>
      <c r="D8" s="46">
        <v>21.610463789294357</v>
      </c>
    </row>
    <row r="9" spans="2:6">
      <c r="B9" s="31">
        <v>1931</v>
      </c>
      <c r="C9" s="46">
        <v>42.463395255571108</v>
      </c>
      <c r="D9" s="46">
        <v>24.626870770154216</v>
      </c>
    </row>
    <row r="10" spans="2:6">
      <c r="B10" s="31">
        <v>1936</v>
      </c>
      <c r="C10" s="46">
        <v>42.907505334446611</v>
      </c>
      <c r="D10" s="46">
        <v>24.276084370347093</v>
      </c>
    </row>
    <row r="11" spans="2:6">
      <c r="B11" s="31"/>
      <c r="C11" s="46"/>
      <c r="D11" s="46"/>
    </row>
    <row r="12" spans="2:6">
      <c r="B12" s="31">
        <v>1951</v>
      </c>
      <c r="C12" s="47">
        <v>42.171107718071219</v>
      </c>
      <c r="D12" s="46">
        <v>33.531266062719183</v>
      </c>
    </row>
    <row r="13" spans="2:6">
      <c r="B13" s="31">
        <v>1961</v>
      </c>
      <c r="C13" s="47">
        <v>51.287972085385881</v>
      </c>
      <c r="D13" s="46">
        <v>41.871290228037921</v>
      </c>
    </row>
    <row r="14" spans="2:6">
      <c r="B14" s="31">
        <v>1971</v>
      </c>
      <c r="C14" s="47">
        <v>55.317470750624423</v>
      </c>
      <c r="D14" s="46">
        <v>47.600159347126329</v>
      </c>
    </row>
    <row r="15" spans="2:6">
      <c r="B15" s="31">
        <v>1981</v>
      </c>
      <c r="C15" s="47">
        <v>75.943419076684592</v>
      </c>
      <c r="D15" s="46">
        <v>61.719691936105484</v>
      </c>
      <c r="F15" s="37" t="s">
        <v>11</v>
      </c>
    </row>
    <row r="16" spans="2:6">
      <c r="B16" s="31">
        <v>1991</v>
      </c>
      <c r="C16" s="47">
        <v>122.1087098886706</v>
      </c>
      <c r="D16" s="46">
        <v>96.572418060878178</v>
      </c>
      <c r="F16" s="18" t="s">
        <v>238</v>
      </c>
    </row>
    <row r="17" spans="2:6">
      <c r="B17" s="31">
        <v>2001</v>
      </c>
      <c r="C17" s="47">
        <v>148.63080209749467</v>
      </c>
      <c r="D17" s="46">
        <v>131.37888373522264</v>
      </c>
    </row>
    <row r="18" spans="2:6">
      <c r="B18" s="31">
        <v>2011</v>
      </c>
      <c r="C18" s="47">
        <v>152.63722005979579</v>
      </c>
      <c r="D18" s="46">
        <v>148.74979627177038</v>
      </c>
    </row>
    <row r="19" spans="2:6">
      <c r="B19" s="31">
        <v>2021</v>
      </c>
      <c r="C19" s="47">
        <v>199.48295045487271</v>
      </c>
      <c r="D19" s="46">
        <v>187.60732436602069</v>
      </c>
      <c r="F19" s="17"/>
    </row>
    <row r="20" spans="2:6">
      <c r="B20" s="31">
        <v>2024</v>
      </c>
      <c r="C20" s="47">
        <v>227.0770555316401</v>
      </c>
      <c r="D20" s="46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F16" sqref="F16"/>
    </sheetView>
  </sheetViews>
  <sheetFormatPr defaultRowHeight="14.4"/>
  <cols>
    <col min="1" max="1" width="3.44140625" style="19" customWidth="1"/>
    <col min="2" max="2" width="14.44140625" style="21" customWidth="1"/>
    <col min="3" max="4" width="8.5546875" style="21"/>
  </cols>
  <sheetData>
    <row r="2" spans="2:6" ht="26.1" customHeight="1">
      <c r="B2" s="109" t="s">
        <v>24</v>
      </c>
      <c r="F2" s="53" t="s">
        <v>219</v>
      </c>
    </row>
    <row r="3" spans="2:6">
      <c r="B3" s="90"/>
      <c r="C3" s="90">
        <v>2025</v>
      </c>
      <c r="D3" s="90">
        <v>1974</v>
      </c>
      <c r="E3" s="7"/>
    </row>
    <row r="4" spans="2:6">
      <c r="B4" s="31" t="s">
        <v>25</v>
      </c>
      <c r="C4" s="34">
        <v>82.075000000000003</v>
      </c>
      <c r="D4" s="34">
        <v>71.314999999999998</v>
      </c>
      <c r="E4" s="7"/>
    </row>
    <row r="5" spans="2:6">
      <c r="B5" s="31" t="s">
        <v>26</v>
      </c>
      <c r="C5" s="34">
        <v>82.593999999999994</v>
      </c>
      <c r="D5" s="34">
        <v>73.768000000000001</v>
      </c>
      <c r="E5" s="7"/>
    </row>
    <row r="6" spans="2:6">
      <c r="B6" s="31" t="s">
        <v>27</v>
      </c>
      <c r="C6" s="34">
        <v>82.605999999999995</v>
      </c>
      <c r="D6" s="34">
        <v>73.165000000000006</v>
      </c>
      <c r="E6" s="7"/>
    </row>
    <row r="7" spans="2:6">
      <c r="B7" s="31" t="s">
        <v>28</v>
      </c>
      <c r="C7" s="34">
        <v>82.864999999999995</v>
      </c>
      <c r="D7" s="34">
        <v>73.873000000000005</v>
      </c>
      <c r="E7" s="7"/>
    </row>
    <row r="8" spans="2:6">
      <c r="B8" s="31" t="s">
        <v>29</v>
      </c>
      <c r="C8" s="34">
        <v>83.091999999999999</v>
      </c>
      <c r="D8" s="34">
        <v>73.375</v>
      </c>
      <c r="E8" s="7"/>
    </row>
    <row r="9" spans="2:6">
      <c r="B9" s="31" t="s">
        <v>30</v>
      </c>
      <c r="C9" s="34">
        <v>83.106999999999999</v>
      </c>
      <c r="D9" s="34">
        <v>73.777000000000001</v>
      </c>
      <c r="E9" s="7"/>
    </row>
    <row r="10" spans="2:6">
      <c r="B10" s="31" t="s">
        <v>31</v>
      </c>
      <c r="C10" s="34">
        <v>83.507000000000005</v>
      </c>
      <c r="D10" s="34">
        <v>73.149000000000001</v>
      </c>
      <c r="E10" s="7"/>
    </row>
    <row r="11" spans="2:6">
      <c r="B11" s="31" t="s">
        <v>32</v>
      </c>
      <c r="C11" s="34">
        <v>83.591999999999999</v>
      </c>
      <c r="D11" s="34">
        <v>71.960999999999999</v>
      </c>
      <c r="E11" s="7"/>
    </row>
    <row r="12" spans="2:6">
      <c r="B12" s="31" t="s">
        <v>33</v>
      </c>
      <c r="C12" s="34">
        <v>83.641000000000005</v>
      </c>
      <c r="D12" s="34">
        <v>73.552999999999997</v>
      </c>
      <c r="E12" s="7"/>
    </row>
    <row r="13" spans="2:6">
      <c r="B13" s="31" t="s">
        <v>34</v>
      </c>
      <c r="C13" s="34">
        <v>83.688999999999993</v>
      </c>
      <c r="D13" s="34">
        <v>72.671999999999997</v>
      </c>
      <c r="E13" s="7"/>
    </row>
    <row r="14" spans="2:6">
      <c r="B14" s="31" t="s">
        <v>35</v>
      </c>
      <c r="C14" s="34">
        <v>83.695999999999998</v>
      </c>
      <c r="D14" s="34">
        <v>73.768000000000001</v>
      </c>
      <c r="E14" s="7"/>
    </row>
    <row r="15" spans="2:6">
      <c r="B15" s="31" t="s">
        <v>36</v>
      </c>
      <c r="C15" s="34">
        <v>83.72</v>
      </c>
      <c r="D15" s="34">
        <v>71.960999999999999</v>
      </c>
      <c r="E15" s="7"/>
      <c r="F15" s="37" t="s">
        <v>37</v>
      </c>
    </row>
    <row r="16" spans="2:6">
      <c r="B16" s="31" t="s">
        <v>38</v>
      </c>
      <c r="C16" s="34">
        <v>83.741</v>
      </c>
      <c r="D16" s="34">
        <v>72.430999999999997</v>
      </c>
      <c r="E16" s="7"/>
      <c r="F16" s="18" t="s">
        <v>39</v>
      </c>
    </row>
    <row r="17" spans="2:5">
      <c r="B17" s="31" t="s">
        <v>40</v>
      </c>
      <c r="C17" s="34">
        <v>84.102000000000004</v>
      </c>
      <c r="D17" s="34">
        <v>74.335999999999999</v>
      </c>
      <c r="E17" s="7"/>
    </row>
    <row r="18" spans="2:5">
      <c r="B18" s="31" t="s">
        <v>41</v>
      </c>
      <c r="C18" s="34">
        <v>84.105000000000004</v>
      </c>
      <c r="D18" s="34">
        <v>71.858999999999995</v>
      </c>
      <c r="E18" s="7"/>
    </row>
    <row r="19" spans="2:5">
      <c r="B19" s="31" t="s">
        <v>42</v>
      </c>
      <c r="C19" s="34">
        <v>84.218999999999994</v>
      </c>
      <c r="D19" s="34">
        <v>73.224000000000004</v>
      </c>
      <c r="E19" s="7"/>
    </row>
    <row r="20" spans="2:5">
      <c r="B20" s="31" t="s">
        <v>43</v>
      </c>
      <c r="C20" s="34">
        <v>84.262</v>
      </c>
      <c r="D20" s="34">
        <v>71.712000000000003</v>
      </c>
      <c r="E20" s="7"/>
    </row>
    <row r="21" spans="2:5">
      <c r="B21" s="31" t="s">
        <v>44</v>
      </c>
      <c r="C21" s="34">
        <v>84.308999999999997</v>
      </c>
      <c r="D21" s="34">
        <v>74.197999999999993</v>
      </c>
      <c r="E21" s="7"/>
    </row>
    <row r="22" spans="2:5">
      <c r="B22" s="31" t="s">
        <v>45</v>
      </c>
      <c r="C22" s="34">
        <v>84.424000000000007</v>
      </c>
      <c r="D22" s="34">
        <v>72.384</v>
      </c>
      <c r="E22" s="7"/>
    </row>
    <row r="23" spans="2:5">
      <c r="B23" s="31" t="s">
        <v>46</v>
      </c>
      <c r="C23" s="34">
        <v>84.448999999999998</v>
      </c>
      <c r="D23" s="34">
        <v>74.316999999999993</v>
      </c>
      <c r="E23" s="7"/>
    </row>
    <row r="24" spans="2:5">
      <c r="B24" s="31" t="s">
        <v>47</v>
      </c>
      <c r="C24" s="34">
        <v>84.799000000000007</v>
      </c>
      <c r="D24" s="34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13" zoomScaleNormal="100" workbookViewId="0">
      <selection activeCell="G24" sqref="G24"/>
    </sheetView>
  </sheetViews>
  <sheetFormatPr defaultColWidth="8.88671875" defaultRowHeight="14.4"/>
  <cols>
    <col min="1" max="1" width="3.44140625" style="25" customWidth="1"/>
    <col min="2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56" t="s">
        <v>48</v>
      </c>
    </row>
    <row r="3" spans="2:47">
      <c r="B3" s="57"/>
      <c r="C3" s="57">
        <v>1980</v>
      </c>
      <c r="D3" s="57">
        <v>1981</v>
      </c>
      <c r="E3" s="57">
        <v>1982</v>
      </c>
      <c r="F3" s="57">
        <v>1983</v>
      </c>
      <c r="G3" s="57">
        <v>1984</v>
      </c>
      <c r="H3" s="57">
        <v>1985</v>
      </c>
      <c r="I3" s="57">
        <v>1986</v>
      </c>
      <c r="J3" s="57">
        <v>1987</v>
      </c>
      <c r="K3" s="57">
        <v>1988</v>
      </c>
      <c r="L3" s="57">
        <v>1989</v>
      </c>
      <c r="M3" s="57">
        <v>1990</v>
      </c>
      <c r="N3" s="57">
        <v>1991</v>
      </c>
      <c r="O3" s="57">
        <v>1992</v>
      </c>
      <c r="P3" s="57">
        <v>1993</v>
      </c>
      <c r="Q3" s="57">
        <v>1994</v>
      </c>
      <c r="R3" s="57">
        <v>1995</v>
      </c>
      <c r="S3" s="123">
        <v>1996</v>
      </c>
      <c r="T3" s="123">
        <v>1997</v>
      </c>
      <c r="U3" s="123">
        <v>1998</v>
      </c>
      <c r="V3" s="123">
        <v>1999</v>
      </c>
      <c r="W3" s="123">
        <v>2000</v>
      </c>
      <c r="X3" s="123">
        <v>2001</v>
      </c>
      <c r="Y3" s="123">
        <v>2002</v>
      </c>
      <c r="Z3" s="123">
        <v>2003</v>
      </c>
      <c r="AA3" s="123">
        <v>2004</v>
      </c>
      <c r="AB3" s="123">
        <v>2005</v>
      </c>
      <c r="AC3" s="123">
        <v>2006</v>
      </c>
      <c r="AD3" s="123">
        <v>2007</v>
      </c>
      <c r="AE3" s="123">
        <v>2008</v>
      </c>
      <c r="AF3" s="123">
        <v>2009</v>
      </c>
      <c r="AG3" s="123">
        <v>2010</v>
      </c>
      <c r="AH3" s="123">
        <v>2011</v>
      </c>
      <c r="AI3" s="123">
        <v>2012</v>
      </c>
      <c r="AJ3" s="123">
        <v>2013</v>
      </c>
      <c r="AK3" s="123">
        <v>2014</v>
      </c>
      <c r="AL3" s="123">
        <v>2015</v>
      </c>
      <c r="AM3" s="123">
        <v>2016</v>
      </c>
      <c r="AN3" s="123">
        <v>2017</v>
      </c>
      <c r="AO3" s="123">
        <v>2018</v>
      </c>
      <c r="AP3" s="123">
        <v>2019</v>
      </c>
      <c r="AQ3" s="123">
        <v>2020</v>
      </c>
      <c r="AR3" s="123">
        <v>2021</v>
      </c>
      <c r="AS3" s="123">
        <v>2022</v>
      </c>
      <c r="AT3" s="123">
        <v>2023</v>
      </c>
      <c r="AU3" s="123">
        <v>2024</v>
      </c>
    </row>
    <row r="4" spans="2:47">
      <c r="B4" s="57" t="s">
        <v>10</v>
      </c>
      <c r="C4" s="58">
        <v>100</v>
      </c>
      <c r="D4" s="58">
        <v>100.78086567443879</v>
      </c>
      <c r="E4" s="58">
        <v>101.41684313837888</v>
      </c>
      <c r="F4" s="58">
        <v>102.67084194299576</v>
      </c>
      <c r="G4" s="58">
        <v>105.50288410026344</v>
      </c>
      <c r="H4" s="58">
        <v>108.64118833249898</v>
      </c>
      <c r="I4" s="58">
        <v>111.38533389869873</v>
      </c>
      <c r="J4" s="58">
        <v>114.71006208287578</v>
      </c>
      <c r="K4" s="58">
        <v>119.23965992322279</v>
      </c>
      <c r="L4" s="58">
        <v>122.66371342196449</v>
      </c>
      <c r="M4" s="58">
        <v>125.08519411476473</v>
      </c>
      <c r="N4" s="58">
        <v>126.82407840043982</v>
      </c>
      <c r="O4" s="58">
        <v>127.78865717835448</v>
      </c>
      <c r="P4" s="58">
        <v>126.6593317092801</v>
      </c>
      <c r="Q4" s="58">
        <v>129.45528205157103</v>
      </c>
      <c r="R4" s="58">
        <v>133.24036730166381</v>
      </c>
      <c r="S4" s="58">
        <v>135.03322939413661</v>
      </c>
      <c r="T4" s="58">
        <v>137.6335929548479</v>
      </c>
      <c r="U4" s="58">
        <v>140.11701673299436</v>
      </c>
      <c r="V4" s="58">
        <v>142.46816847512846</v>
      </c>
      <c r="W4" s="58">
        <v>147.99893196601741</v>
      </c>
      <c r="X4" s="58">
        <v>150.96842329048107</v>
      </c>
      <c r="Y4" s="58">
        <v>151.37593184789623</v>
      </c>
      <c r="Z4" s="58">
        <v>151.47668665626568</v>
      </c>
      <c r="AA4" s="58">
        <v>153.70947741458843</v>
      </c>
      <c r="AB4" s="58">
        <v>154.88137488242924</v>
      </c>
      <c r="AC4" s="58">
        <v>157.66844248689381</v>
      </c>
      <c r="AD4" s="58">
        <v>159.97400710904463</v>
      </c>
      <c r="AE4" s="58">
        <v>158.33725143348877</v>
      </c>
      <c r="AF4" s="58">
        <v>149.93721638603631</v>
      </c>
      <c r="AG4" s="58">
        <v>152.22991495690263</v>
      </c>
      <c r="AH4" s="58">
        <v>153.28861792546351</v>
      </c>
      <c r="AI4" s="58">
        <v>148.49798260372177</v>
      </c>
      <c r="AJ4" s="58">
        <v>145.79825199585818</v>
      </c>
      <c r="AK4" s="58">
        <v>145.79622887408377</v>
      </c>
      <c r="AL4" s="58">
        <v>147.08749888662314</v>
      </c>
      <c r="AM4" s="58">
        <v>148.90582556143022</v>
      </c>
      <c r="AN4" s="58">
        <v>151.2938282158853</v>
      </c>
      <c r="AO4" s="58">
        <v>152.54449367281146</v>
      </c>
      <c r="AP4" s="58">
        <v>153.19915748700009</v>
      </c>
      <c r="AQ4" s="58">
        <v>139.61311729103724</v>
      </c>
      <c r="AR4" s="58">
        <v>152.08205150721545</v>
      </c>
      <c r="AS4" s="58">
        <v>159.41419593804881</v>
      </c>
      <c r="AT4" s="58">
        <v>160.96959202224627</v>
      </c>
      <c r="AU4" s="58">
        <v>162.08458292017585</v>
      </c>
    </row>
    <row r="5" spans="2:47">
      <c r="B5" s="57" t="s">
        <v>9</v>
      </c>
      <c r="C5" s="58">
        <v>100</v>
      </c>
      <c r="D5" s="58">
        <v>101.74934709600774</v>
      </c>
      <c r="E5" s="58">
        <v>102.47329652499239</v>
      </c>
      <c r="F5" s="58">
        <v>103.67434095077486</v>
      </c>
      <c r="G5" s="58">
        <v>108.2245428109434</v>
      </c>
      <c r="H5" s="58">
        <v>112.53501027091733</v>
      </c>
      <c r="I5" s="58">
        <v>115.808212424693</v>
      </c>
      <c r="J5" s="58">
        <v>116.35888889850973</v>
      </c>
      <c r="K5" s="58">
        <v>118.5853309913153</v>
      </c>
      <c r="L5" s="58">
        <v>121.10372656738737</v>
      </c>
      <c r="M5" s="58">
        <v>122.84357936821731</v>
      </c>
      <c r="N5" s="58">
        <v>124.85639660236414</v>
      </c>
      <c r="O5" s="58">
        <v>126.03845197819695</v>
      </c>
      <c r="P5" s="58">
        <v>124.37455491757154</v>
      </c>
      <c r="Q5" s="58">
        <v>124.21789674916768</v>
      </c>
      <c r="R5" s="58">
        <v>124.76380769163104</v>
      </c>
      <c r="S5" s="58">
        <v>123.4686734223009</v>
      </c>
      <c r="T5" s="58">
        <v>119.73325859035413</v>
      </c>
      <c r="U5" s="58">
        <v>123.26630869271807</v>
      </c>
      <c r="V5" s="58">
        <v>124.2471824408137</v>
      </c>
      <c r="W5" s="58">
        <v>124.05672151885337</v>
      </c>
      <c r="X5" s="58">
        <v>125.33280969598751</v>
      </c>
      <c r="Y5" s="58">
        <v>125.93038083863799</v>
      </c>
      <c r="Z5" s="58">
        <v>131.33232873773753</v>
      </c>
      <c r="AA5" s="58">
        <v>130.25860529018624</v>
      </c>
      <c r="AB5" s="58">
        <v>129.26820849599255</v>
      </c>
      <c r="AC5" s="58">
        <v>130.3538357511664</v>
      </c>
      <c r="AD5" s="58">
        <v>130.23717843646568</v>
      </c>
      <c r="AE5" s="58">
        <v>130.55858124227373</v>
      </c>
      <c r="AF5" s="58">
        <v>122.72111430360664</v>
      </c>
      <c r="AG5" s="58">
        <v>127.78975558927561</v>
      </c>
      <c r="AH5" s="58">
        <v>127.21123053882116</v>
      </c>
      <c r="AI5" s="58">
        <v>125.93752312321152</v>
      </c>
      <c r="AJ5" s="58">
        <v>119.48089786875673</v>
      </c>
      <c r="AK5" s="58">
        <v>116.98109826802754</v>
      </c>
      <c r="AL5" s="58">
        <v>115.77881369815304</v>
      </c>
      <c r="AM5" s="58">
        <v>113.10759926765957</v>
      </c>
      <c r="AN5" s="58">
        <v>115.96451309706433</v>
      </c>
      <c r="AO5" s="58">
        <v>116.87158323790037</v>
      </c>
      <c r="AP5" s="58">
        <v>116.52161129379827</v>
      </c>
      <c r="AQ5" s="58">
        <v>105.63676960376608</v>
      </c>
      <c r="AR5" s="58">
        <v>112.01244896638774</v>
      </c>
      <c r="AS5" s="58">
        <v>117.65723454098666</v>
      </c>
      <c r="AT5" s="58">
        <v>118.94522652574334</v>
      </c>
      <c r="AU5" s="58">
        <v>120.28321450251455</v>
      </c>
    </row>
    <row r="6" spans="2:47"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8" spans="2:47" ht="27.6" customHeight="1">
      <c r="B8" s="91"/>
      <c r="C8" s="205" t="s">
        <v>49</v>
      </c>
      <c r="D8" s="206"/>
      <c r="E8" s="207"/>
      <c r="F8" s="91"/>
      <c r="G8" s="91"/>
    </row>
    <row r="9" spans="2:47" ht="31.35" customHeight="1">
      <c r="B9" s="91"/>
      <c r="C9" s="57" t="s">
        <v>50</v>
      </c>
      <c r="D9" s="205" t="s">
        <v>51</v>
      </c>
      <c r="E9" s="207"/>
      <c r="F9" s="91"/>
      <c r="G9" s="59" t="s">
        <v>220</v>
      </c>
    </row>
    <row r="10" spans="2:47" ht="14.4" customHeight="1">
      <c r="B10" s="91"/>
      <c r="C10" s="57"/>
      <c r="D10" s="57">
        <v>1980</v>
      </c>
      <c r="E10" s="57">
        <v>2024</v>
      </c>
      <c r="F10" s="91"/>
      <c r="G10" s="91"/>
    </row>
    <row r="11" spans="2:47">
      <c r="B11" s="91"/>
      <c r="C11" s="57" t="s">
        <v>52</v>
      </c>
      <c r="D11" s="60">
        <v>149.30472193287761</v>
      </c>
      <c r="E11" s="60">
        <v>141.98482437738528</v>
      </c>
      <c r="F11" s="91"/>
      <c r="G11" s="91"/>
      <c r="U11" s="121"/>
    </row>
    <row r="12" spans="2:47">
      <c r="B12" s="91"/>
      <c r="C12" s="57" t="s">
        <v>53</v>
      </c>
      <c r="D12" s="60">
        <v>125.11263399392858</v>
      </c>
      <c r="E12" s="60">
        <v>134.90758328398252</v>
      </c>
      <c r="F12" s="91"/>
      <c r="G12" s="91"/>
    </row>
    <row r="13" spans="2:47">
      <c r="B13" s="91"/>
      <c r="C13" s="57" t="s">
        <v>54</v>
      </c>
      <c r="D13" s="60">
        <v>176.41712211270649</v>
      </c>
      <c r="E13" s="60">
        <v>125.20784005248231</v>
      </c>
      <c r="F13" s="91"/>
      <c r="G13" s="91"/>
    </row>
    <row r="14" spans="2:47">
      <c r="B14" s="91"/>
      <c r="C14" s="57" t="s">
        <v>55</v>
      </c>
      <c r="D14" s="60">
        <v>117.76698066075613</v>
      </c>
      <c r="E14" s="60">
        <v>119.32844715878876</v>
      </c>
      <c r="F14" s="91"/>
      <c r="G14" s="91"/>
    </row>
    <row r="15" spans="2:47">
      <c r="B15" s="91"/>
      <c r="C15" s="57" t="s">
        <v>56</v>
      </c>
      <c r="D15" s="60">
        <v>119.57578601462022</v>
      </c>
      <c r="E15" s="60">
        <v>116.20036217513344</v>
      </c>
      <c r="F15" s="91"/>
      <c r="G15" s="91"/>
    </row>
    <row r="16" spans="2:47">
      <c r="B16" s="91"/>
      <c r="C16" s="57" t="s">
        <v>57</v>
      </c>
      <c r="D16" s="60">
        <v>105.36763735270354</v>
      </c>
      <c r="E16" s="60">
        <v>110.77096122556608</v>
      </c>
      <c r="F16" s="91"/>
      <c r="G16" s="91"/>
    </row>
    <row r="17" spans="2:7">
      <c r="B17" s="91"/>
      <c r="C17" s="57" t="s">
        <v>58</v>
      </c>
      <c r="D17" s="60">
        <v>106.41060243182538</v>
      </c>
      <c r="E17" s="60">
        <v>105.41430990041205</v>
      </c>
      <c r="F17" s="91"/>
      <c r="G17" s="91"/>
    </row>
    <row r="18" spans="2:7">
      <c r="B18" s="91"/>
      <c r="C18" s="57" t="s">
        <v>59</v>
      </c>
      <c r="D18" s="60">
        <v>114.53652846875787</v>
      </c>
      <c r="E18" s="60">
        <v>104.33265241498937</v>
      </c>
      <c r="F18" s="91"/>
      <c r="G18" s="91"/>
    </row>
    <row r="19" spans="2:7">
      <c r="C19" s="57" t="s">
        <v>60</v>
      </c>
      <c r="D19" s="60">
        <v>107.67930233357623</v>
      </c>
      <c r="E19" s="60">
        <v>103.66931924729887</v>
      </c>
      <c r="F19" s="86"/>
      <c r="G19" s="86"/>
    </row>
    <row r="20" spans="2:7">
      <c r="C20" s="57" t="s">
        <v>61</v>
      </c>
      <c r="D20" s="60">
        <v>95.675189555475498</v>
      </c>
      <c r="E20" s="60">
        <v>103.52576446342682</v>
      </c>
      <c r="F20" s="86"/>
      <c r="G20" s="86"/>
    </row>
    <row r="21" spans="2:7">
      <c r="C21" s="57" t="s">
        <v>62</v>
      </c>
      <c r="D21" s="60">
        <v>92.316300807073929</v>
      </c>
      <c r="E21" s="60">
        <v>91.440265673653442</v>
      </c>
      <c r="F21" s="86"/>
      <c r="G21" s="86"/>
    </row>
    <row r="22" spans="2:7">
      <c r="C22" s="57" t="s">
        <v>63</v>
      </c>
      <c r="D22" s="60">
        <v>103.32698646976564</v>
      </c>
      <c r="E22" s="60">
        <v>86.88484107136064</v>
      </c>
      <c r="F22" s="86"/>
      <c r="G22" s="37" t="s">
        <v>64</v>
      </c>
    </row>
    <row r="23" spans="2:7">
      <c r="C23" s="57" t="s">
        <v>65</v>
      </c>
      <c r="D23" s="60">
        <v>88.078630084804459</v>
      </c>
      <c r="E23" s="60">
        <v>86.135597505812513</v>
      </c>
      <c r="F23" s="86"/>
      <c r="G23" s="18" t="s">
        <v>243</v>
      </c>
    </row>
    <row r="24" spans="2:7">
      <c r="C24" s="57" t="s">
        <v>66</v>
      </c>
      <c r="D24" s="60">
        <v>77.918558223729562</v>
      </c>
      <c r="E24" s="60">
        <v>75.494933010993435</v>
      </c>
      <c r="F24" s="86"/>
    </row>
    <row r="25" spans="2:7">
      <c r="C25" s="57" t="s">
        <v>67</v>
      </c>
      <c r="D25" s="60">
        <v>81.663094846308198</v>
      </c>
      <c r="E25" s="60">
        <v>74.022457775165194</v>
      </c>
      <c r="F25" s="86"/>
      <c r="G25" s="86"/>
    </row>
    <row r="26" spans="2:7">
      <c r="C26" s="57" t="s">
        <v>68</v>
      </c>
      <c r="D26" s="60">
        <v>60.875797363006953</v>
      </c>
      <c r="E26" s="60">
        <v>73.455096819518843</v>
      </c>
      <c r="F26" s="86"/>
      <c r="G26" s="86"/>
    </row>
    <row r="27" spans="2:7">
      <c r="C27" s="57" t="s">
        <v>69</v>
      </c>
      <c r="D27" s="60">
        <v>75.21308615093551</v>
      </c>
      <c r="E27" s="60">
        <v>66.522545366014867</v>
      </c>
      <c r="F27" s="86"/>
      <c r="G27" s="86"/>
    </row>
    <row r="28" spans="2:7">
      <c r="C28" s="57" t="s">
        <v>70</v>
      </c>
      <c r="D28" s="60">
        <v>69.537312853130985</v>
      </c>
      <c r="E28" s="60">
        <v>65.115379694945489</v>
      </c>
      <c r="F28" s="86"/>
      <c r="G28" s="86"/>
    </row>
    <row r="29" spans="2:7">
      <c r="C29" s="57" t="s">
        <v>71</v>
      </c>
      <c r="D29" s="60">
        <v>75.759749257013283</v>
      </c>
      <c r="E29" s="60">
        <v>63.230149361285825</v>
      </c>
      <c r="F29" s="86"/>
      <c r="G29" s="86"/>
    </row>
    <row r="30" spans="2:7">
      <c r="C30" s="57" t="s">
        <v>72</v>
      </c>
      <c r="D30" s="60">
        <v>58.622669689557441</v>
      </c>
      <c r="E30" s="60">
        <v>58.090240890110564</v>
      </c>
      <c r="F30" s="86"/>
      <c r="G30" s="86"/>
    </row>
    <row r="31" spans="2:7">
      <c r="D31" s="85"/>
      <c r="E31" s="85"/>
      <c r="F31" s="86"/>
      <c r="G31" s="86"/>
    </row>
    <row r="35" spans="11:12">
      <c r="K35" s="61"/>
      <c r="L35" s="61"/>
    </row>
    <row r="36" spans="11:12">
      <c r="K36" s="61"/>
      <c r="L36" s="61"/>
    </row>
    <row r="37" spans="11:12">
      <c r="K37" s="61"/>
      <c r="L37" s="61"/>
    </row>
    <row r="38" spans="11:12">
      <c r="K38" s="61"/>
      <c r="L38" s="61"/>
    </row>
    <row r="39" spans="11:12">
      <c r="K39" s="61"/>
      <c r="L39" s="61"/>
    </row>
    <row r="40" spans="11:12">
      <c r="K40" s="61"/>
      <c r="L40" s="61"/>
    </row>
    <row r="41" spans="11:12">
      <c r="K41" s="61"/>
      <c r="L41" s="61"/>
    </row>
    <row r="42" spans="11:12">
      <c r="K42" s="61"/>
      <c r="L42" s="61"/>
    </row>
    <row r="43" spans="11:12">
      <c r="K43" s="61"/>
      <c r="L43" s="61"/>
    </row>
    <row r="44" spans="11:12">
      <c r="K44" s="61"/>
      <c r="L44" s="61"/>
    </row>
    <row r="45" spans="11:12">
      <c r="K45" s="61"/>
      <c r="L45" s="61"/>
    </row>
    <row r="46" spans="11:12">
      <c r="K46" s="61"/>
      <c r="L46" s="61"/>
    </row>
    <row r="47" spans="11:12">
      <c r="K47" s="61"/>
      <c r="L47" s="61"/>
    </row>
    <row r="48" spans="11:12">
      <c r="K48" s="61"/>
      <c r="L48" s="61"/>
    </row>
    <row r="49" spans="11:12">
      <c r="K49" s="61"/>
      <c r="L49" s="61"/>
    </row>
    <row r="50" spans="11:12">
      <c r="K50" s="61"/>
      <c r="L50" s="61"/>
    </row>
    <row r="51" spans="11:12">
      <c r="K51" s="61"/>
      <c r="L51" s="61"/>
    </row>
    <row r="52" spans="11:12">
      <c r="K52" s="61"/>
      <c r="L52" s="61"/>
    </row>
    <row r="53" spans="11:12">
      <c r="K53" s="61"/>
      <c r="L53" s="61"/>
    </row>
    <row r="54" spans="11:12">
      <c r="K54" s="61"/>
      <c r="L54" s="61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opLeftCell="F1" zoomScaleNormal="100" workbookViewId="0">
      <selection activeCell="J13" sqref="J13"/>
    </sheetView>
  </sheetViews>
  <sheetFormatPr defaultRowHeight="14.4"/>
  <cols>
    <col min="1" max="1" width="3.44140625" style="19" customWidth="1"/>
    <col min="2" max="8" width="8.109375" style="21" customWidth="1"/>
    <col min="19" max="19" width="8.5546875" customWidth="1"/>
  </cols>
  <sheetData>
    <row r="1" spans="2:10" ht="12" customHeight="1"/>
    <row r="2" spans="2:10">
      <c r="J2" s="53" t="s">
        <v>221</v>
      </c>
    </row>
    <row r="3" spans="2:10" ht="36">
      <c r="B3" s="31"/>
      <c r="C3" s="31"/>
      <c r="D3" s="22" t="s">
        <v>73</v>
      </c>
      <c r="E3" s="22" t="s">
        <v>74</v>
      </c>
      <c r="F3" s="22" t="s">
        <v>75</v>
      </c>
      <c r="G3" s="22" t="s">
        <v>76</v>
      </c>
      <c r="H3" s="22" t="s">
        <v>77</v>
      </c>
    </row>
    <row r="4" spans="2:10">
      <c r="B4" s="31">
        <v>1951</v>
      </c>
      <c r="C4" s="31" t="s">
        <v>9</v>
      </c>
      <c r="D4" s="34">
        <v>2.3255813953488373</v>
      </c>
      <c r="E4" s="34">
        <v>89.534883720930239</v>
      </c>
      <c r="F4" s="34">
        <v>4.6511627906976747</v>
      </c>
      <c r="G4" s="34">
        <v>2.3255813953488373</v>
      </c>
      <c r="H4" s="34">
        <v>1.1627906976744187</v>
      </c>
    </row>
    <row r="5" spans="2:10">
      <c r="B5" s="31"/>
      <c r="C5" s="31" t="s">
        <v>10</v>
      </c>
      <c r="D5" s="34">
        <v>12.898040235455399</v>
      </c>
      <c r="E5" s="34">
        <v>76.896527268858904</v>
      </c>
      <c r="F5" s="34">
        <v>5.9454859223186212</v>
      </c>
      <c r="G5" s="34">
        <v>3.2623342237772155</v>
      </c>
      <c r="H5" s="34">
        <v>0.99761234958984424</v>
      </c>
    </row>
    <row r="6" spans="2:10">
      <c r="B6" s="31" t="s">
        <v>78</v>
      </c>
      <c r="C6" s="31"/>
      <c r="D6" s="31"/>
      <c r="E6" s="31"/>
      <c r="F6" s="34"/>
      <c r="G6" s="34"/>
      <c r="H6" s="34"/>
    </row>
    <row r="7" spans="2:10">
      <c r="B7" s="31">
        <v>2024</v>
      </c>
      <c r="C7" s="31" t="s">
        <v>9</v>
      </c>
      <c r="D7" s="34">
        <v>0</v>
      </c>
      <c r="E7" s="34">
        <v>15.65217391304348</v>
      </c>
      <c r="F7" s="34">
        <v>32.173913043478258</v>
      </c>
      <c r="G7" s="34">
        <v>36.521739130434781</v>
      </c>
      <c r="H7" s="34">
        <v>15.65217391304348</v>
      </c>
    </row>
    <row r="8" spans="2:10">
      <c r="B8" s="31"/>
      <c r="C8" s="31" t="s">
        <v>10</v>
      </c>
      <c r="D8" s="34">
        <v>0.49350460846215255</v>
      </c>
      <c r="E8" s="34">
        <v>16.612236011321578</v>
      </c>
      <c r="F8" s="34">
        <v>28.623267290804851</v>
      </c>
      <c r="G8" s="34">
        <v>37.4283329704623</v>
      </c>
      <c r="H8" s="34">
        <v>16.840844763770956</v>
      </c>
    </row>
    <row r="10" spans="2:10">
      <c r="E10" s="55"/>
    </row>
    <row r="11" spans="2:10">
      <c r="E11" s="55"/>
    </row>
    <row r="13" spans="2:10">
      <c r="J13" s="37" t="s">
        <v>11</v>
      </c>
    </row>
    <row r="14" spans="2:10">
      <c r="J14" s="18" t="s">
        <v>79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R17" sqref="R17"/>
    </sheetView>
  </sheetViews>
  <sheetFormatPr defaultColWidth="9" defaultRowHeight="12"/>
  <cols>
    <col min="1" max="1" width="3.44140625" style="21" customWidth="1"/>
    <col min="2" max="3" width="7.109375" style="13" customWidth="1"/>
    <col min="4" max="5" width="10.109375" style="13" customWidth="1"/>
    <col min="6" max="7" width="1.4414062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3" t="s">
        <v>244</v>
      </c>
    </row>
    <row r="3" spans="2:11">
      <c r="B3" s="92"/>
      <c r="C3" s="92"/>
      <c r="D3" s="93" t="s">
        <v>80</v>
      </c>
      <c r="E3" s="93" t="s">
        <v>81</v>
      </c>
      <c r="F3" s="93"/>
      <c r="G3" s="93"/>
      <c r="H3" s="93" t="s">
        <v>82</v>
      </c>
    </row>
    <row r="4" spans="2:11">
      <c r="B4" s="92">
        <v>1977</v>
      </c>
      <c r="C4" s="92" t="s">
        <v>9</v>
      </c>
      <c r="D4" s="92">
        <v>77.2</v>
      </c>
      <c r="E4" s="92">
        <v>36.6</v>
      </c>
      <c r="F4" s="92"/>
      <c r="G4" s="92"/>
      <c r="H4" s="92">
        <v>57.4</v>
      </c>
    </row>
    <row r="5" spans="2:11">
      <c r="B5" s="92"/>
      <c r="C5" s="92" t="s">
        <v>10</v>
      </c>
      <c r="D5" s="92">
        <v>74.599999999999994</v>
      </c>
      <c r="E5" s="94">
        <v>33.5</v>
      </c>
      <c r="F5" s="92"/>
      <c r="G5" s="92"/>
      <c r="H5" s="92">
        <v>53.8</v>
      </c>
    </row>
    <row r="6" spans="2:11">
      <c r="B6" s="92" t="s">
        <v>78</v>
      </c>
      <c r="C6" s="92"/>
      <c r="D6" s="92"/>
      <c r="E6" s="92"/>
      <c r="F6" s="92"/>
      <c r="G6" s="92"/>
      <c r="H6" s="92"/>
    </row>
    <row r="7" spans="2:11">
      <c r="B7" s="92">
        <v>2025</v>
      </c>
      <c r="C7" s="92" t="s">
        <v>9</v>
      </c>
      <c r="D7" s="92">
        <v>75</v>
      </c>
      <c r="E7" s="92">
        <v>68.900000000000006</v>
      </c>
      <c r="F7" s="92"/>
      <c r="G7" s="92"/>
      <c r="H7" s="92">
        <v>72</v>
      </c>
    </row>
    <row r="8" spans="2:11">
      <c r="B8" s="92"/>
      <c r="C8" s="92" t="s">
        <v>10</v>
      </c>
      <c r="D8" s="92">
        <v>71.2</v>
      </c>
      <c r="E8" s="94">
        <v>53.8</v>
      </c>
      <c r="F8" s="92"/>
      <c r="G8" s="92"/>
      <c r="H8" s="92">
        <v>62.5</v>
      </c>
    </row>
    <row r="18" spans="11:11">
      <c r="K18" s="37" t="s">
        <v>83</v>
      </c>
    </row>
    <row r="19" spans="11:11">
      <c r="K19" s="18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topLeftCell="K1" zoomScaleNormal="100" workbookViewId="0">
      <selection activeCell="L16" sqref="L16"/>
    </sheetView>
  </sheetViews>
  <sheetFormatPr defaultRowHeight="14.4"/>
  <cols>
    <col min="1" max="1" width="3.44140625" style="19" customWidth="1"/>
    <col min="2" max="2" width="6.44140625" style="21" customWidth="1"/>
    <col min="3" max="6" width="7.44140625" style="21" customWidth="1"/>
    <col min="7" max="7" width="4.44140625" customWidth="1"/>
    <col min="8" max="8" width="3.88671875" style="21" bestFit="1" customWidth="1"/>
    <col min="9" max="10" width="6.5546875" style="21" customWidth="1"/>
    <col min="11" max="11" width="7.44140625" style="21" customWidth="1"/>
  </cols>
  <sheetData>
    <row r="2" spans="2:29" ht="36">
      <c r="B2" s="31"/>
      <c r="C2" s="22" t="s">
        <v>84</v>
      </c>
      <c r="D2" s="22" t="s">
        <v>85</v>
      </c>
      <c r="E2" s="22" t="s">
        <v>86</v>
      </c>
      <c r="F2" s="22" t="s">
        <v>87</v>
      </c>
      <c r="G2" s="2"/>
      <c r="H2" s="22" t="s">
        <v>88</v>
      </c>
      <c r="I2" s="22" t="s">
        <v>89</v>
      </c>
      <c r="J2" s="22" t="s">
        <v>90</v>
      </c>
      <c r="L2" s="1" t="s">
        <v>215</v>
      </c>
    </row>
    <row r="3" spans="2:29">
      <c r="B3" s="62">
        <v>1861</v>
      </c>
      <c r="C3" s="62">
        <v>90</v>
      </c>
      <c r="D3" s="62">
        <v>69.7</v>
      </c>
      <c r="E3" s="62">
        <v>6</v>
      </c>
      <c r="F3" s="62">
        <v>18.100000000000001</v>
      </c>
      <c r="H3" s="62">
        <v>1861</v>
      </c>
      <c r="I3" s="62">
        <v>4</v>
      </c>
      <c r="J3" s="62">
        <v>12.2</v>
      </c>
    </row>
    <row r="4" spans="2:29">
      <c r="B4" s="63">
        <v>1871</v>
      </c>
      <c r="C4" s="62">
        <v>88</v>
      </c>
      <c r="D4" s="62">
        <v>67.5</v>
      </c>
      <c r="E4" s="62">
        <v>8</v>
      </c>
      <c r="F4" s="62">
        <v>19.2</v>
      </c>
      <c r="H4" s="63">
        <v>1871</v>
      </c>
      <c r="I4" s="62">
        <v>4</v>
      </c>
      <c r="J4" s="62">
        <v>13.3</v>
      </c>
    </row>
    <row r="5" spans="2:29">
      <c r="B5" s="63">
        <v>1881</v>
      </c>
      <c r="C5" s="62">
        <v>86</v>
      </c>
      <c r="D5" s="62">
        <v>65.400000000000006</v>
      </c>
      <c r="E5" s="62">
        <v>8</v>
      </c>
      <c r="F5" s="62">
        <v>20.2</v>
      </c>
      <c r="H5" s="63">
        <v>1881</v>
      </c>
      <c r="I5" s="62">
        <v>6</v>
      </c>
      <c r="J5" s="62">
        <v>14.4</v>
      </c>
    </row>
    <row r="6" spans="2:29">
      <c r="B6" s="63">
        <v>1891</v>
      </c>
      <c r="D6" s="64"/>
      <c r="E6" s="64"/>
      <c r="F6" s="64"/>
      <c r="H6" s="63">
        <v>1891</v>
      </c>
      <c r="I6" s="64"/>
      <c r="J6" s="64"/>
    </row>
    <row r="7" spans="2:29">
      <c r="B7" s="63">
        <v>1901</v>
      </c>
      <c r="C7" s="62">
        <v>82.4</v>
      </c>
      <c r="D7" s="62">
        <v>61.7</v>
      </c>
      <c r="E7" s="62">
        <v>9.8000000000000007</v>
      </c>
      <c r="F7" s="62">
        <v>22.3</v>
      </c>
      <c r="H7" s="63">
        <v>1901</v>
      </c>
      <c r="I7" s="62">
        <v>7.8</v>
      </c>
      <c r="J7" s="62">
        <v>16</v>
      </c>
    </row>
    <row r="8" spans="2:29">
      <c r="B8" s="63">
        <v>1911</v>
      </c>
      <c r="C8" s="62">
        <v>76.900000000000006</v>
      </c>
      <c r="D8" s="62">
        <v>58.4</v>
      </c>
      <c r="E8" s="62">
        <v>11.6</v>
      </c>
      <c r="F8" s="62">
        <v>23.7</v>
      </c>
      <c r="H8" s="63">
        <v>1911</v>
      </c>
      <c r="I8" s="62">
        <v>11.5</v>
      </c>
      <c r="J8" s="62">
        <v>17.899999999999999</v>
      </c>
    </row>
    <row r="9" spans="2:29">
      <c r="B9" s="63">
        <v>1921</v>
      </c>
      <c r="C9" s="62">
        <v>70</v>
      </c>
      <c r="D9" s="62">
        <v>55.7</v>
      </c>
      <c r="E9" s="62">
        <v>18</v>
      </c>
      <c r="F9" s="62">
        <v>24.8</v>
      </c>
      <c r="H9" s="63">
        <v>1921</v>
      </c>
      <c r="I9" s="62">
        <v>12</v>
      </c>
      <c r="J9" s="62">
        <v>19.5</v>
      </c>
    </row>
    <row r="10" spans="2:29">
      <c r="B10" s="63">
        <v>1931</v>
      </c>
      <c r="C10" s="62">
        <v>62.8</v>
      </c>
      <c r="D10" s="62">
        <v>51.7</v>
      </c>
      <c r="E10" s="62">
        <v>23.5</v>
      </c>
      <c r="F10" s="62">
        <v>26.3</v>
      </c>
      <c r="H10" s="63">
        <v>1931</v>
      </c>
      <c r="I10" s="62">
        <v>13.7</v>
      </c>
      <c r="J10" s="62">
        <v>22</v>
      </c>
    </row>
    <row r="11" spans="2:29">
      <c r="B11" s="63">
        <v>1936</v>
      </c>
      <c r="C11" s="62">
        <v>59.2</v>
      </c>
      <c r="D11" s="62">
        <v>49.4</v>
      </c>
      <c r="E11" s="62">
        <v>26.5</v>
      </c>
      <c r="F11" s="62">
        <v>27.3</v>
      </c>
      <c r="H11" s="63">
        <v>1936</v>
      </c>
      <c r="I11" s="62">
        <v>14.3</v>
      </c>
      <c r="J11" s="62">
        <v>23.3</v>
      </c>
    </row>
    <row r="12" spans="2:29">
      <c r="B12" s="63">
        <v>1941</v>
      </c>
      <c r="C12" s="64"/>
      <c r="D12" s="64"/>
      <c r="E12" s="64"/>
      <c r="F12" s="64"/>
      <c r="H12" s="63">
        <v>1941</v>
      </c>
      <c r="I12" s="64"/>
      <c r="J12" s="64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3">
        <v>1951</v>
      </c>
      <c r="C13" s="62">
        <v>39.5</v>
      </c>
      <c r="D13" s="62">
        <v>42.2</v>
      </c>
      <c r="E13" s="62">
        <v>41.9</v>
      </c>
      <c r="F13" s="62">
        <v>32.1</v>
      </c>
      <c r="H13" s="63">
        <v>1951</v>
      </c>
      <c r="I13" s="62">
        <v>18.600000000000001</v>
      </c>
      <c r="J13" s="62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3">
        <v>1961</v>
      </c>
      <c r="C14" s="62">
        <v>26.7</v>
      </c>
      <c r="D14" s="62">
        <v>29</v>
      </c>
      <c r="E14" s="62">
        <v>43.9</v>
      </c>
      <c r="F14" s="62">
        <v>40.4</v>
      </c>
      <c r="H14" s="63">
        <v>1961</v>
      </c>
      <c r="I14" s="62">
        <v>29.4</v>
      </c>
      <c r="J14" s="62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3">
        <v>1971</v>
      </c>
      <c r="C15" s="62">
        <v>13.6</v>
      </c>
      <c r="D15" s="62">
        <v>17.2</v>
      </c>
      <c r="E15" s="62">
        <v>44.6</v>
      </c>
      <c r="F15" s="62">
        <v>44.3</v>
      </c>
      <c r="H15" s="63">
        <v>1971</v>
      </c>
      <c r="I15" s="62">
        <v>41.9</v>
      </c>
      <c r="J15" s="62">
        <v>38.4</v>
      </c>
    </row>
    <row r="16" spans="2:29">
      <c r="B16" s="63">
        <v>1981</v>
      </c>
      <c r="C16" s="62">
        <v>8.6</v>
      </c>
      <c r="D16" s="62">
        <v>11.1</v>
      </c>
      <c r="E16" s="62">
        <v>37.5</v>
      </c>
      <c r="F16" s="62">
        <v>39.5</v>
      </c>
      <c r="H16" s="63">
        <v>1981</v>
      </c>
      <c r="I16" s="62">
        <v>53.8</v>
      </c>
      <c r="J16" s="62">
        <v>49.4</v>
      </c>
      <c r="L16" s="37" t="s">
        <v>91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3">
        <v>1991</v>
      </c>
      <c r="C17" s="62">
        <v>6.5</v>
      </c>
      <c r="D17" s="62">
        <v>7.6</v>
      </c>
      <c r="E17" s="62">
        <v>28.6</v>
      </c>
      <c r="F17" s="62">
        <v>35.6</v>
      </c>
      <c r="H17" s="63">
        <v>1991</v>
      </c>
      <c r="I17" s="62">
        <v>64.8</v>
      </c>
      <c r="J17" s="62">
        <v>56.7</v>
      </c>
      <c r="L17" s="18" t="s">
        <v>239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3">
        <v>2001</v>
      </c>
      <c r="C18" s="62">
        <v>4.8</v>
      </c>
      <c r="D18" s="62">
        <v>5.5</v>
      </c>
      <c r="E18" s="62">
        <v>26.4</v>
      </c>
      <c r="F18" s="62">
        <v>33.5</v>
      </c>
      <c r="H18" s="63">
        <v>2001</v>
      </c>
      <c r="I18" s="62">
        <v>68.8</v>
      </c>
      <c r="J18" s="62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3">
        <v>2011</v>
      </c>
      <c r="C19" s="62">
        <v>4.8</v>
      </c>
      <c r="D19" s="62">
        <v>5.5</v>
      </c>
      <c r="E19" s="62">
        <v>22.9</v>
      </c>
      <c r="F19" s="62">
        <v>27.1</v>
      </c>
      <c r="H19" s="63">
        <v>2011</v>
      </c>
      <c r="I19" s="62">
        <v>72.400000000000006</v>
      </c>
      <c r="J19" s="62">
        <v>67.400000000000006</v>
      </c>
    </row>
    <row r="20" spans="2:29">
      <c r="B20" s="63">
        <v>2021</v>
      </c>
      <c r="C20" s="62">
        <v>3.6</v>
      </c>
      <c r="D20" s="62">
        <v>3.6</v>
      </c>
      <c r="E20" s="62">
        <v>19.2</v>
      </c>
      <c r="F20" s="62">
        <v>24.2</v>
      </c>
      <c r="H20" s="63">
        <v>2021</v>
      </c>
      <c r="I20" s="62">
        <v>77.2</v>
      </c>
      <c r="J20" s="62">
        <v>72.2</v>
      </c>
    </row>
    <row r="21" spans="2:29">
      <c r="B21" s="63">
        <v>2024</v>
      </c>
      <c r="C21" s="64">
        <v>3.3962247962247964</v>
      </c>
      <c r="D21" s="64">
        <v>3.4351130984197469</v>
      </c>
      <c r="E21" s="64">
        <v>18.883075933075933</v>
      </c>
      <c r="F21" s="64">
        <v>24.373506933770937</v>
      </c>
      <c r="H21" s="63">
        <v>2024</v>
      </c>
      <c r="I21" s="64">
        <v>77.720699270699299</v>
      </c>
      <c r="J21" s="64">
        <v>72.19137996780934</v>
      </c>
    </row>
    <row r="23" spans="2:29">
      <c r="C23" s="65"/>
      <c r="D23" s="65"/>
      <c r="E23" s="65"/>
    </row>
    <row r="24" spans="2:29">
      <c r="C24" s="65"/>
      <c r="D24" s="65"/>
      <c r="E24" s="65"/>
    </row>
    <row r="26" spans="2:29">
      <c r="C26" s="66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activeCell="N17" sqref="N17"/>
    </sheetView>
  </sheetViews>
  <sheetFormatPr defaultColWidth="8.5546875" defaultRowHeight="13.2"/>
  <cols>
    <col min="1" max="1" width="3.44140625" style="19" customWidth="1"/>
    <col min="2" max="3" width="7.88671875" style="67" customWidth="1"/>
    <col min="4" max="4" width="8.44140625" style="67" bestFit="1" customWidth="1"/>
    <col min="5" max="5" width="3.44140625" style="67" customWidth="1"/>
    <col min="6" max="8" width="7.5546875" style="67" customWidth="1"/>
    <col min="9" max="9" width="3.5546875" style="67" customWidth="1"/>
    <col min="10" max="12" width="5.5546875" style="78" customWidth="1"/>
    <col min="13" max="16384" width="8.5546875" style="4"/>
  </cols>
  <sheetData>
    <row r="1" spans="1:14" s="6" customFormat="1" ht="24.6" customHeight="1">
      <c r="A1" s="19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11"/>
    </row>
    <row r="2" spans="1:14" s="6" customFormat="1" ht="26.1" customHeight="1">
      <c r="A2" s="19"/>
      <c r="B2" s="208" t="s">
        <v>92</v>
      </c>
      <c r="C2" s="208"/>
      <c r="D2" s="208"/>
      <c r="E2" s="67"/>
      <c r="F2" s="209" t="s">
        <v>93</v>
      </c>
      <c r="G2" s="209"/>
      <c r="H2" s="209"/>
      <c r="I2" s="67"/>
      <c r="J2" s="209" t="s">
        <v>94</v>
      </c>
      <c r="K2" s="209"/>
      <c r="L2" s="209"/>
      <c r="M2" s="11"/>
      <c r="N2" s="53" t="s">
        <v>227</v>
      </c>
    </row>
    <row r="3" spans="1:14" s="6" customFormat="1" ht="6" customHeight="1">
      <c r="A3" s="19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11"/>
    </row>
    <row r="4" spans="1:14" s="6" customFormat="1" ht="14.4">
      <c r="A4" s="19"/>
      <c r="B4" s="68" t="s">
        <v>88</v>
      </c>
      <c r="C4" s="54" t="s">
        <v>9</v>
      </c>
      <c r="D4" s="54" t="s">
        <v>10</v>
      </c>
      <c r="E4" s="69"/>
      <c r="F4" s="68" t="s">
        <v>88</v>
      </c>
      <c r="G4" s="54" t="s">
        <v>9</v>
      </c>
      <c r="H4" s="54" t="s">
        <v>10</v>
      </c>
      <c r="I4" s="67"/>
      <c r="J4" s="68" t="s">
        <v>88</v>
      </c>
      <c r="K4" s="68" t="s">
        <v>9</v>
      </c>
      <c r="L4" s="68" t="s">
        <v>10</v>
      </c>
      <c r="M4" s="11"/>
    </row>
    <row r="5" spans="1:14" s="6" customFormat="1" ht="18" customHeight="1">
      <c r="A5" s="19"/>
      <c r="B5" s="31">
        <v>1961</v>
      </c>
      <c r="C5" s="70">
        <v>13139</v>
      </c>
      <c r="D5" s="70">
        <v>4294004</v>
      </c>
      <c r="E5" s="71"/>
      <c r="F5" s="72">
        <v>1961</v>
      </c>
      <c r="G5" s="70">
        <v>100.959</v>
      </c>
      <c r="H5" s="70">
        <v>50623.569000000003</v>
      </c>
      <c r="I5" s="67"/>
      <c r="J5" s="73">
        <v>1961</v>
      </c>
      <c r="K5" s="74">
        <f>C5/G5</f>
        <v>130.14193880684238</v>
      </c>
      <c r="L5" s="74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0">
        <v>11380</v>
      </c>
      <c r="D6" s="70">
        <v>3607298</v>
      </c>
      <c r="E6" s="71"/>
      <c r="F6" s="72">
        <v>1971</v>
      </c>
      <c r="G6" s="70">
        <v>109.15</v>
      </c>
      <c r="H6" s="70">
        <v>54136.546999999999</v>
      </c>
      <c r="I6" s="67"/>
      <c r="J6" s="73">
        <v>1970</v>
      </c>
      <c r="K6" s="74">
        <f t="shared" ref="K6:K11" si="0">C6/G6</f>
        <v>104.26019239578561</v>
      </c>
      <c r="L6" s="74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0">
        <v>10230</v>
      </c>
      <c r="D7" s="70">
        <v>3269170</v>
      </c>
      <c r="E7" s="71"/>
      <c r="F7" s="72">
        <v>1981</v>
      </c>
      <c r="G7" s="70">
        <v>112.35299999999999</v>
      </c>
      <c r="H7" s="70">
        <v>56556.911</v>
      </c>
      <c r="I7" s="67"/>
      <c r="J7" s="73">
        <v>1982</v>
      </c>
      <c r="K7" s="74">
        <f t="shared" si="0"/>
        <v>91.052308349576791</v>
      </c>
      <c r="L7" s="74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0">
        <v>9180</v>
      </c>
      <c r="D8" s="70">
        <v>3023344</v>
      </c>
      <c r="E8" s="71"/>
      <c r="F8" s="72">
        <v>1991</v>
      </c>
      <c r="G8" s="70">
        <v>115.938</v>
      </c>
      <c r="H8" s="70">
        <v>56778.031000000003</v>
      </c>
      <c r="I8" s="67"/>
      <c r="J8" s="73">
        <v>1990</v>
      </c>
      <c r="K8" s="74">
        <f t="shared" si="0"/>
        <v>79.180251513740103</v>
      </c>
      <c r="L8" s="74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0">
        <v>5925</v>
      </c>
      <c r="D9" s="70">
        <v>2396274</v>
      </c>
      <c r="E9" s="71"/>
      <c r="F9" s="75">
        <v>2001</v>
      </c>
      <c r="G9" s="70">
        <v>119.548</v>
      </c>
      <c r="H9" s="70">
        <v>56995.743999999999</v>
      </c>
      <c r="I9" s="67"/>
      <c r="J9" s="76">
        <v>2000</v>
      </c>
      <c r="K9" s="74">
        <f t="shared" si="0"/>
        <v>49.561682336801951</v>
      </c>
      <c r="L9" s="74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0">
        <v>3554</v>
      </c>
      <c r="D10" s="70">
        <v>1620884</v>
      </c>
      <c r="E10" s="71"/>
      <c r="F10" s="75">
        <v>2011</v>
      </c>
      <c r="G10" s="70">
        <v>126.806</v>
      </c>
      <c r="H10" s="70">
        <v>59433.743999999999</v>
      </c>
      <c r="I10" s="67"/>
      <c r="J10" s="76">
        <v>2010</v>
      </c>
      <c r="K10" s="74">
        <f t="shared" si="0"/>
        <v>28.027064965380188</v>
      </c>
      <c r="L10" s="74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0">
        <v>2288</v>
      </c>
      <c r="D11" s="70">
        <v>1118014</v>
      </c>
      <c r="E11" s="71"/>
      <c r="F11" s="75">
        <v>2021</v>
      </c>
      <c r="G11" s="70">
        <v>123.36</v>
      </c>
      <c r="H11" s="70">
        <v>59030.133000000002</v>
      </c>
      <c r="I11" s="67"/>
      <c r="J11" s="76">
        <v>2020</v>
      </c>
      <c r="K11" s="74">
        <f t="shared" si="0"/>
        <v>18.547341115434502</v>
      </c>
      <c r="L11" s="74">
        <f t="shared" si="1"/>
        <v>18.93971677143265</v>
      </c>
      <c r="M11" s="9"/>
    </row>
    <row r="12" spans="1:14" s="6" customFormat="1" ht="12.75" customHeight="1">
      <c r="A12" s="19"/>
      <c r="B12" s="77"/>
      <c r="C12" s="77"/>
      <c r="D12" s="67"/>
      <c r="E12" s="67"/>
      <c r="F12" s="67"/>
      <c r="G12"/>
      <c r="H12" s="67"/>
      <c r="I12" s="67"/>
      <c r="J12" s="67"/>
      <c r="K12" s="67"/>
      <c r="L12" s="67"/>
      <c r="M12" s="9"/>
    </row>
    <row r="13" spans="1:14" s="6" customFormat="1" ht="12.75" customHeight="1">
      <c r="A13" s="19"/>
      <c r="B13" s="77"/>
      <c r="C13" s="77"/>
      <c r="D13" s="67"/>
      <c r="E13" s="67"/>
      <c r="F13" s="67"/>
      <c r="G13"/>
      <c r="H13" s="67"/>
      <c r="I13" s="67"/>
      <c r="J13" s="67"/>
      <c r="K13" s="67"/>
      <c r="L13" s="67"/>
      <c r="M13" s="9"/>
    </row>
    <row r="14" spans="1:14" s="6" customFormat="1" ht="12.75" customHeight="1">
      <c r="A14" s="19"/>
      <c r="B14" s="77"/>
      <c r="C14" s="77"/>
      <c r="D14" s="67"/>
      <c r="E14" s="67"/>
      <c r="F14" s="67"/>
      <c r="G14"/>
      <c r="H14" s="67"/>
      <c r="I14" s="67"/>
      <c r="J14" s="67"/>
      <c r="K14" s="67"/>
      <c r="L14" s="67"/>
      <c r="M14" s="9"/>
    </row>
    <row r="15" spans="1:14" s="6" customFormat="1" ht="14.4">
      <c r="A15" s="19"/>
      <c r="B15" s="67"/>
      <c r="C15" s="67"/>
      <c r="D15" s="67"/>
      <c r="E15" s="67"/>
      <c r="F15" s="67"/>
      <c r="G15"/>
      <c r="H15" s="67"/>
      <c r="I15" s="67"/>
      <c r="J15" s="78"/>
      <c r="K15" s="78"/>
      <c r="L15" s="78"/>
    </row>
    <row r="16" spans="1:14" ht="14.4">
      <c r="G16"/>
    </row>
    <row r="17" spans="2:14" ht="14.4">
      <c r="G17"/>
      <c r="N17" s="37" t="s">
        <v>95</v>
      </c>
    </row>
    <row r="18" spans="2:14" ht="14.4">
      <c r="G18"/>
      <c r="N18" s="18" t="s">
        <v>12</v>
      </c>
    </row>
    <row r="19" spans="2:14" ht="23.1" customHeight="1">
      <c r="B19" s="208" t="s">
        <v>96</v>
      </c>
      <c r="C19" s="208"/>
      <c r="D19" s="208"/>
      <c r="E19" s="80"/>
      <c r="F19" s="209" t="s">
        <v>93</v>
      </c>
      <c r="G19" s="209"/>
      <c r="H19" s="209"/>
      <c r="I19" s="81"/>
      <c r="J19" s="209" t="s">
        <v>97</v>
      </c>
      <c r="K19" s="209"/>
      <c r="L19" s="209"/>
    </row>
    <row r="20" spans="2:14">
      <c r="J20" s="67"/>
      <c r="K20" s="67"/>
      <c r="L20" s="67"/>
    </row>
    <row r="21" spans="2:14">
      <c r="B21" s="68" t="s">
        <v>88</v>
      </c>
      <c r="C21" s="54" t="s">
        <v>9</v>
      </c>
      <c r="D21" s="54" t="s">
        <v>10</v>
      </c>
      <c r="E21" s="69"/>
      <c r="F21" s="68" t="s">
        <v>88</v>
      </c>
      <c r="G21" s="54" t="s">
        <v>9</v>
      </c>
      <c r="H21" s="54" t="s">
        <v>10</v>
      </c>
      <c r="I21" s="69"/>
      <c r="J21" s="68" t="s">
        <v>88</v>
      </c>
      <c r="K21" s="68" t="s">
        <v>9</v>
      </c>
      <c r="L21" s="68" t="s">
        <v>10</v>
      </c>
    </row>
    <row r="22" spans="2:14">
      <c r="B22" s="72">
        <v>1951</v>
      </c>
      <c r="C22" s="82">
        <v>3700</v>
      </c>
      <c r="D22" s="82">
        <v>1631467</v>
      </c>
      <c r="E22" s="79"/>
      <c r="F22" s="72">
        <v>1951</v>
      </c>
      <c r="G22" s="33">
        <v>94.14</v>
      </c>
      <c r="H22" s="33">
        <v>47515.536999999997</v>
      </c>
      <c r="I22" s="83"/>
      <c r="J22" s="84">
        <v>1951</v>
      </c>
      <c r="K22" s="74">
        <f t="shared" ref="K22:L29" si="2">C22/G22</f>
        <v>39.303165498194176</v>
      </c>
      <c r="L22" s="74">
        <f t="shared" si="2"/>
        <v>34.335442741602606</v>
      </c>
    </row>
    <row r="23" spans="2:14">
      <c r="B23" s="72">
        <v>1961</v>
      </c>
      <c r="C23" s="82">
        <v>5190</v>
      </c>
      <c r="D23" s="82">
        <v>2035039</v>
      </c>
      <c r="E23" s="79"/>
      <c r="F23" s="72">
        <v>1961</v>
      </c>
      <c r="G23" s="33">
        <v>100.959</v>
      </c>
      <c r="H23" s="33">
        <v>50623.569000000003</v>
      </c>
      <c r="I23" s="83"/>
      <c r="J23" s="84">
        <v>1961</v>
      </c>
      <c r="K23" s="74">
        <f t="shared" si="2"/>
        <v>51.407006804742515</v>
      </c>
      <c r="L23" s="74">
        <f t="shared" si="2"/>
        <v>40.199437538668995</v>
      </c>
    </row>
    <row r="24" spans="2:14">
      <c r="B24" s="72">
        <v>1971</v>
      </c>
      <c r="C24" s="82">
        <v>6517</v>
      </c>
      <c r="D24" s="82">
        <v>2389102</v>
      </c>
      <c r="E24" s="79"/>
      <c r="F24" s="72">
        <v>1971</v>
      </c>
      <c r="G24" s="33">
        <v>109.15</v>
      </c>
      <c r="H24" s="33">
        <v>54136.546999999999</v>
      </c>
      <c r="I24" s="83"/>
      <c r="J24" s="84">
        <v>1971</v>
      </c>
      <c r="K24" s="74">
        <f t="shared" si="2"/>
        <v>59.706825469537328</v>
      </c>
      <c r="L24" s="74">
        <f t="shared" si="2"/>
        <v>44.131037762715088</v>
      </c>
    </row>
    <row r="25" spans="2:14">
      <c r="B25" s="72">
        <v>1981</v>
      </c>
      <c r="C25" s="82">
        <v>8059</v>
      </c>
      <c r="D25" s="82">
        <v>3044262</v>
      </c>
      <c r="E25" s="79"/>
      <c r="F25" s="72">
        <v>1981</v>
      </c>
      <c r="G25" s="33">
        <v>112.35299999999999</v>
      </c>
      <c r="H25" s="33">
        <v>56556.911</v>
      </c>
      <c r="I25" s="83"/>
      <c r="J25" s="84">
        <v>1981</v>
      </c>
      <c r="K25" s="74">
        <f t="shared" si="2"/>
        <v>71.729281817129944</v>
      </c>
      <c r="L25" s="74">
        <f t="shared" si="2"/>
        <v>53.826525285300676</v>
      </c>
    </row>
    <row r="26" spans="2:14">
      <c r="B26" s="72">
        <v>1991</v>
      </c>
      <c r="C26" s="82">
        <v>9028</v>
      </c>
      <c r="D26" s="82">
        <v>3161689</v>
      </c>
      <c r="E26" s="79"/>
      <c r="F26" s="72">
        <v>1991</v>
      </c>
      <c r="G26" s="33">
        <v>115.938</v>
      </c>
      <c r="H26" s="33">
        <v>56778.031000000003</v>
      </c>
      <c r="I26" s="83"/>
      <c r="J26" s="84">
        <v>1991</v>
      </c>
      <c r="K26" s="74">
        <f t="shared" si="2"/>
        <v>77.869205954906931</v>
      </c>
      <c r="L26" s="74">
        <f t="shared" si="2"/>
        <v>55.685076504326119</v>
      </c>
    </row>
    <row r="27" spans="2:14">
      <c r="B27" s="75">
        <v>2001</v>
      </c>
      <c r="C27" s="82">
        <v>9940</v>
      </c>
      <c r="D27" s="82">
        <v>3566745</v>
      </c>
      <c r="E27" s="79"/>
      <c r="F27" s="75">
        <v>2001</v>
      </c>
      <c r="G27" s="33">
        <v>119.548</v>
      </c>
      <c r="H27" s="33">
        <v>56995.743999999999</v>
      </c>
      <c r="I27" s="83"/>
      <c r="J27" s="84">
        <v>2001</v>
      </c>
      <c r="K27" s="74">
        <f t="shared" si="2"/>
        <v>83.14651855321712</v>
      </c>
      <c r="L27" s="74">
        <f t="shared" si="2"/>
        <v>62.57914626046464</v>
      </c>
    </row>
    <row r="28" spans="2:14">
      <c r="B28" s="75">
        <v>2011</v>
      </c>
      <c r="C28" s="82">
        <v>12773</v>
      </c>
      <c r="D28" s="82">
        <v>4775856</v>
      </c>
      <c r="E28" s="79"/>
      <c r="F28" s="75">
        <v>2011</v>
      </c>
      <c r="G28" s="33">
        <v>126.806</v>
      </c>
      <c r="H28" s="33">
        <v>59433.743999999999</v>
      </c>
      <c r="I28" s="83"/>
      <c r="J28" s="84">
        <v>2011</v>
      </c>
      <c r="K28" s="74">
        <f t="shared" si="2"/>
        <v>100.72867214485119</v>
      </c>
      <c r="L28" s="74">
        <f t="shared" si="2"/>
        <v>80.35596747867676</v>
      </c>
    </row>
    <row r="29" spans="2:14">
      <c r="B29" s="75">
        <v>2021</v>
      </c>
      <c r="C29" s="82">
        <v>12938</v>
      </c>
      <c r="D29" s="82">
        <v>5144482</v>
      </c>
      <c r="E29" s="79"/>
      <c r="F29" s="75">
        <v>2021</v>
      </c>
      <c r="G29" s="33">
        <v>123.36</v>
      </c>
      <c r="H29" s="33">
        <v>59030.133000000002</v>
      </c>
      <c r="I29" s="83"/>
      <c r="J29" s="84">
        <v>2023</v>
      </c>
      <c r="K29" s="74">
        <f t="shared" si="2"/>
        <v>104.88002594033722</v>
      </c>
      <c r="L29" s="74">
        <f t="shared" si="2"/>
        <v>87.150100102264716</v>
      </c>
    </row>
    <row r="30" spans="2:14" ht="14.4">
      <c r="G30"/>
    </row>
    <row r="31" spans="2:14" ht="14.4">
      <c r="G31"/>
    </row>
    <row r="32" spans="2:14" ht="14.4">
      <c r="G32"/>
    </row>
    <row r="33" spans="7:7" ht="14.4">
      <c r="G33"/>
    </row>
    <row r="34" spans="7:7" ht="14.4">
      <c r="G34"/>
    </row>
    <row r="35" spans="7:7" ht="14.4">
      <c r="G35"/>
    </row>
    <row r="36" spans="7:7" ht="14.4">
      <c r="G36"/>
    </row>
    <row r="37" spans="7:7" ht="14.4">
      <c r="G37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H12" sqref="H12"/>
    </sheetView>
  </sheetViews>
  <sheetFormatPr defaultRowHeight="14.4"/>
  <cols>
    <col min="1" max="1" width="3.44140625" style="19" customWidth="1"/>
    <col min="2" max="2" width="14.5546875" style="21" bestFit="1" customWidth="1"/>
    <col min="3" max="3" width="8.5546875" style="21" customWidth="1"/>
    <col min="4" max="5" width="9.5546875" style="21" customWidth="1"/>
  </cols>
  <sheetData>
    <row r="2" spans="2:8" ht="32.85" customHeight="1">
      <c r="B2" s="31"/>
      <c r="C2" s="31"/>
      <c r="D2" s="95" t="s">
        <v>9</v>
      </c>
      <c r="E2" s="95" t="s">
        <v>10</v>
      </c>
      <c r="H2" s="53" t="s">
        <v>222</v>
      </c>
    </row>
    <row r="3" spans="2:8" ht="24">
      <c r="B3" s="95" t="s">
        <v>98</v>
      </c>
      <c r="C3" s="22" t="s">
        <v>191</v>
      </c>
      <c r="D3" s="96">
        <v>1.4358719739242818</v>
      </c>
      <c r="E3" s="96">
        <v>6.3594478498222431</v>
      </c>
    </row>
    <row r="4" spans="2:8" ht="24">
      <c r="B4" s="95"/>
      <c r="C4" s="22" t="s">
        <v>192</v>
      </c>
      <c r="D4" s="96">
        <v>9.2856802420629219</v>
      </c>
      <c r="E4" s="96">
        <v>14.335683517239115</v>
      </c>
      <c r="F4" s="1"/>
    </row>
    <row r="5" spans="2:8" ht="24">
      <c r="B5" s="95" t="s">
        <v>189</v>
      </c>
      <c r="C5" s="189" t="s">
        <v>190</v>
      </c>
      <c r="D5" s="96">
        <v>14.963020992637516</v>
      </c>
      <c r="E5" s="96">
        <v>10.42</v>
      </c>
      <c r="F5" s="1"/>
    </row>
    <row r="6" spans="2:8" ht="24">
      <c r="B6" s="95" t="s">
        <v>99</v>
      </c>
      <c r="C6" s="22" t="s">
        <v>193</v>
      </c>
      <c r="D6" s="96">
        <v>23.455444495396076</v>
      </c>
      <c r="E6" s="96">
        <v>25.68955238471332</v>
      </c>
      <c r="F6" s="1"/>
    </row>
    <row r="7" spans="2:8">
      <c r="B7" s="95"/>
      <c r="C7" s="95" t="s">
        <v>100</v>
      </c>
      <c r="D7" s="96">
        <v>50.859982295979208</v>
      </c>
      <c r="E7" s="96">
        <v>43.187465639923964</v>
      </c>
      <c r="F7" s="1"/>
    </row>
    <row r="8" spans="2:8">
      <c r="B8" s="30"/>
      <c r="C8" s="30"/>
      <c r="D8" s="30"/>
      <c r="E8" s="30"/>
      <c r="F8" s="1"/>
    </row>
    <row r="9" spans="2:8">
      <c r="B9" s="30"/>
      <c r="C9" s="30"/>
      <c r="D9" s="30"/>
      <c r="E9" s="30"/>
      <c r="F9" s="1"/>
    </row>
    <row r="10" spans="2:8">
      <c r="B10" s="30"/>
      <c r="C10" s="30"/>
      <c r="D10" s="30"/>
      <c r="E10" s="30"/>
      <c r="F10" s="1"/>
    </row>
    <row r="12" spans="2:8">
      <c r="H12" s="37" t="s">
        <v>101</v>
      </c>
    </row>
    <row r="14" spans="2:8">
      <c r="H14" s="17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zoomScaleNormal="100" workbookViewId="0">
      <selection activeCell="K16" sqref="K16"/>
    </sheetView>
  </sheetViews>
  <sheetFormatPr defaultColWidth="8.5546875" defaultRowHeight="14.4"/>
  <cols>
    <col min="1" max="1" width="3.44140625" style="19" customWidth="1"/>
    <col min="2" max="2" width="12.44140625" style="98" customWidth="1"/>
    <col min="3" max="3" width="8.5546875" style="98"/>
    <col min="4" max="9" width="7.5546875" style="98" customWidth="1"/>
    <col min="10" max="16384" width="8.5546875" style="15"/>
  </cols>
  <sheetData>
    <row r="2" spans="2:11">
      <c r="B2" s="108" t="s">
        <v>102</v>
      </c>
      <c r="C2" s="97"/>
      <c r="D2" s="100" t="s">
        <v>103</v>
      </c>
      <c r="E2" s="100" t="s">
        <v>104</v>
      </c>
      <c r="F2" s="100" t="s">
        <v>105</v>
      </c>
      <c r="G2" s="100" t="s">
        <v>106</v>
      </c>
      <c r="H2" s="100" t="s">
        <v>107</v>
      </c>
      <c r="I2" s="100" t="s">
        <v>82</v>
      </c>
      <c r="K2" s="15" t="s">
        <v>223</v>
      </c>
    </row>
    <row r="3" spans="2:11">
      <c r="B3" s="97" t="s">
        <v>108</v>
      </c>
      <c r="C3" s="97" t="s">
        <v>10</v>
      </c>
      <c r="D3" s="99">
        <v>45.434047804201981</v>
      </c>
      <c r="E3" s="99">
        <v>16.87973429416656</v>
      </c>
      <c r="F3" s="99">
        <v>16.035299666734975</v>
      </c>
      <c r="G3" s="99">
        <v>13.994354434822897</v>
      </c>
      <c r="H3" s="99">
        <v>7.6565638000735863</v>
      </c>
      <c r="I3" s="99">
        <v>100</v>
      </c>
    </row>
    <row r="4" spans="2:11" ht="11.1" customHeight="1">
      <c r="B4" s="97"/>
      <c r="C4" s="97" t="s">
        <v>9</v>
      </c>
      <c r="D4" s="99">
        <v>36.724883678364655</v>
      </c>
      <c r="E4" s="99">
        <v>9.4203666419412961</v>
      </c>
      <c r="F4" s="99">
        <v>33.044977698999105</v>
      </c>
      <c r="G4" s="99">
        <v>17.849470652268153</v>
      </c>
      <c r="H4" s="99">
        <v>2.9603013284267918</v>
      </c>
      <c r="I4" s="99">
        <v>100</v>
      </c>
    </row>
    <row r="5" spans="2:11">
      <c r="B5" s="97" t="s">
        <v>78</v>
      </c>
      <c r="C5" s="97"/>
      <c r="D5" s="99"/>
      <c r="E5" s="99"/>
      <c r="F5" s="99"/>
      <c r="G5" s="99"/>
      <c r="H5" s="99"/>
      <c r="I5" s="99"/>
    </row>
    <row r="6" spans="2:11">
      <c r="B6" s="97" t="s">
        <v>109</v>
      </c>
      <c r="C6" s="97" t="s">
        <v>10</v>
      </c>
      <c r="D6" s="99">
        <v>26.799949386308995</v>
      </c>
      <c r="E6" s="99">
        <v>18.575224598253829</v>
      </c>
      <c r="F6" s="99">
        <v>19.815260027837532</v>
      </c>
      <c r="G6" s="99">
        <v>19.865873718840945</v>
      </c>
      <c r="H6" s="99">
        <v>14.943692268758699</v>
      </c>
      <c r="I6" s="99">
        <v>100</v>
      </c>
    </row>
    <row r="7" spans="2:11">
      <c r="B7" s="97"/>
      <c r="C7" s="97" t="s">
        <v>9</v>
      </c>
      <c r="D7" s="99">
        <v>4.0540540540540544</v>
      </c>
      <c r="E7" s="99">
        <v>8.1081081081081088</v>
      </c>
      <c r="F7" s="99">
        <v>32.432432432432435</v>
      </c>
      <c r="G7" s="99">
        <v>39.189189189189186</v>
      </c>
      <c r="H7" s="99">
        <v>16.216216216216218</v>
      </c>
      <c r="I7" s="99">
        <v>100</v>
      </c>
    </row>
    <row r="9" spans="2:11">
      <c r="B9" s="110"/>
      <c r="D9" s="111"/>
      <c r="E9" s="111"/>
      <c r="F9" s="111"/>
      <c r="G9" s="111"/>
      <c r="H9" s="111"/>
      <c r="I9" s="111"/>
    </row>
    <row r="10" spans="2:11">
      <c r="D10" s="112"/>
      <c r="E10" s="112"/>
      <c r="F10" s="112"/>
      <c r="G10" s="112"/>
      <c r="H10" s="112"/>
      <c r="I10" s="112"/>
    </row>
    <row r="11" spans="2:11">
      <c r="D11" s="112"/>
      <c r="E11" s="112"/>
      <c r="F11" s="112"/>
      <c r="G11" s="112"/>
      <c r="H11" s="112"/>
      <c r="I11" s="112"/>
    </row>
    <row r="12" spans="2:11">
      <c r="D12" s="113"/>
      <c r="E12" s="113"/>
      <c r="F12" s="113"/>
      <c r="G12" s="113"/>
      <c r="H12" s="113"/>
      <c r="I12" s="113"/>
    </row>
    <row r="13" spans="2:11">
      <c r="D13" s="112"/>
      <c r="E13" s="112"/>
      <c r="F13" s="112"/>
      <c r="G13" s="112"/>
      <c r="H13" s="112"/>
      <c r="I13" s="112"/>
    </row>
    <row r="14" spans="2:11">
      <c r="D14" s="112"/>
      <c r="E14" s="112"/>
      <c r="F14" s="112"/>
      <c r="G14" s="112"/>
      <c r="H14" s="112"/>
      <c r="I14" s="112"/>
    </row>
    <row r="16" spans="2:11">
      <c r="K16" s="37" t="s">
        <v>110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9"/>
  <sheetViews>
    <sheetView topLeftCell="E4" zoomScaleNormal="100" workbookViewId="0">
      <selection activeCell="K23" sqref="K23"/>
    </sheetView>
  </sheetViews>
  <sheetFormatPr defaultRowHeight="14.4"/>
  <cols>
    <col min="1" max="1" width="3.44140625" style="19" customWidth="1"/>
    <col min="2" max="2" width="13.5546875" style="21" customWidth="1"/>
    <col min="3" max="21" width="7.109375" style="21" customWidth="1"/>
  </cols>
  <sheetData>
    <row r="2" spans="1:22" s="12" customFormat="1" ht="36">
      <c r="A2" s="19"/>
      <c r="B2" s="119" t="s">
        <v>111</v>
      </c>
      <c r="C2" s="90">
        <v>1861</v>
      </c>
      <c r="D2" s="90">
        <v>1871</v>
      </c>
      <c r="E2" s="90">
        <v>1881</v>
      </c>
      <c r="F2" s="90"/>
      <c r="G2" s="90">
        <v>1901</v>
      </c>
      <c r="H2" s="90">
        <v>1911</v>
      </c>
      <c r="I2" s="90">
        <v>1921</v>
      </c>
      <c r="J2" s="90">
        <v>1931</v>
      </c>
      <c r="K2" s="90">
        <v>1936</v>
      </c>
      <c r="L2" s="90"/>
      <c r="M2" s="90">
        <v>1951</v>
      </c>
      <c r="N2" s="90">
        <v>1961</v>
      </c>
      <c r="O2" s="90">
        <v>1971</v>
      </c>
      <c r="P2" s="90">
        <v>1981</v>
      </c>
      <c r="Q2" s="90">
        <v>1991</v>
      </c>
      <c r="R2" s="90">
        <v>2001</v>
      </c>
      <c r="S2" s="90">
        <v>2011</v>
      </c>
      <c r="T2" s="90">
        <v>2021</v>
      </c>
      <c r="U2" s="90">
        <v>2024</v>
      </c>
    </row>
    <row r="3" spans="1:22">
      <c r="B3" s="31" t="s">
        <v>112</v>
      </c>
      <c r="C3" s="103">
        <v>100</v>
      </c>
      <c r="D3" s="103">
        <v>94.167679222357222</v>
      </c>
      <c r="E3" s="103">
        <v>89.671931956257595</v>
      </c>
      <c r="F3" s="103"/>
      <c r="G3" s="103">
        <v>91.737545565006073</v>
      </c>
      <c r="H3" s="103">
        <v>85.176184690157953</v>
      </c>
      <c r="I3" s="103">
        <v>116.03888213851764</v>
      </c>
      <c r="J3" s="103">
        <v>169.62332928311056</v>
      </c>
      <c r="K3" s="103">
        <v>195.99027946537058</v>
      </c>
      <c r="L3" s="103"/>
      <c r="M3" s="103">
        <v>294.28918590522477</v>
      </c>
      <c r="N3" s="103">
        <v>372.17496962332922</v>
      </c>
      <c r="O3" s="103">
        <v>448.48116646415548</v>
      </c>
      <c r="P3" s="103">
        <v>451.88335358444709</v>
      </c>
      <c r="Q3" s="103">
        <v>439.9756986634265</v>
      </c>
      <c r="R3" s="103">
        <v>413.85176184690158</v>
      </c>
      <c r="S3" s="103">
        <v>414.33778857837183</v>
      </c>
      <c r="T3" s="103">
        <v>403.64520048602668</v>
      </c>
      <c r="U3" s="103">
        <v>402.18712029161605</v>
      </c>
    </row>
    <row r="4" spans="1:22">
      <c r="B4" s="31" t="s">
        <v>113</v>
      </c>
      <c r="C4" s="103">
        <v>100</v>
      </c>
      <c r="D4" s="103">
        <v>98.045518837598053</v>
      </c>
      <c r="E4" s="103">
        <v>101.0929664395011</v>
      </c>
      <c r="F4" s="103"/>
      <c r="G4" s="103">
        <v>98.302687411598313</v>
      </c>
      <c r="H4" s="103">
        <v>95.139513951395145</v>
      </c>
      <c r="I4" s="103">
        <v>94.445158801594459</v>
      </c>
      <c r="J4" s="103">
        <v>88.774591744888781</v>
      </c>
      <c r="K4" s="103">
        <v>85.984312716985997</v>
      </c>
      <c r="L4" s="103"/>
      <c r="M4" s="103">
        <v>89.738973897389755</v>
      </c>
      <c r="N4" s="103">
        <v>90.484762761990496</v>
      </c>
      <c r="O4" s="103">
        <v>92.696412498392704</v>
      </c>
      <c r="P4" s="103">
        <v>96.193905104796201</v>
      </c>
      <c r="Q4" s="103">
        <v>102.59740259740262</v>
      </c>
      <c r="R4" s="103">
        <v>110.50533624791051</v>
      </c>
      <c r="S4" s="103">
        <v>119.45480262311948</v>
      </c>
      <c r="T4" s="103">
        <v>115.44297286871546</v>
      </c>
      <c r="U4" s="103">
        <v>115.59727401311561</v>
      </c>
    </row>
    <row r="5" spans="1:22">
      <c r="V5" s="37"/>
    </row>
    <row r="7" spans="1:22">
      <c r="B7" s="31"/>
      <c r="C7" s="31">
        <v>1951</v>
      </c>
      <c r="D7" s="31"/>
      <c r="E7" s="31">
        <v>2024</v>
      </c>
      <c r="F7" s="31"/>
      <c r="I7" s="10" t="s">
        <v>224</v>
      </c>
      <c r="L7" s="102"/>
    </row>
    <row r="8" spans="1:22" ht="26.4" customHeight="1">
      <c r="B8" s="95" t="s">
        <v>114</v>
      </c>
      <c r="C8" s="22" t="s">
        <v>112</v>
      </c>
      <c r="D8" s="22" t="s">
        <v>113</v>
      </c>
      <c r="E8" s="22" t="s">
        <v>112</v>
      </c>
      <c r="F8" s="22" t="s">
        <v>113</v>
      </c>
      <c r="I8" s="210"/>
      <c r="J8" s="210"/>
    </row>
    <row r="9" spans="1:22" ht="35.1" customHeight="1">
      <c r="B9" s="101" t="s">
        <v>115</v>
      </c>
      <c r="C9" s="103"/>
      <c r="D9" s="103"/>
      <c r="E9" s="103"/>
      <c r="F9" s="103"/>
      <c r="H9" s="118"/>
      <c r="I9" s="118"/>
      <c r="J9" s="118"/>
      <c r="K9" s="118"/>
    </row>
    <row r="10" spans="1:22">
      <c r="B10" s="101" t="s">
        <v>116</v>
      </c>
      <c r="C10" s="103"/>
      <c r="D10" s="103"/>
      <c r="E10" s="103"/>
      <c r="F10" s="103"/>
      <c r="H10" s="117"/>
      <c r="I10" s="116"/>
      <c r="J10" s="116"/>
    </row>
    <row r="11" spans="1:22">
      <c r="B11" s="101" t="s">
        <v>117</v>
      </c>
      <c r="C11" s="103">
        <v>5.89</v>
      </c>
      <c r="D11" s="103">
        <v>10.220000000000001</v>
      </c>
      <c r="E11" s="103">
        <v>27.248005801305293</v>
      </c>
      <c r="F11" s="103">
        <v>25.305246209580034</v>
      </c>
      <c r="H11" s="117"/>
      <c r="I11" s="116"/>
      <c r="J11" s="116"/>
    </row>
    <row r="12" spans="1:22">
      <c r="B12" s="114"/>
      <c r="C12" s="115"/>
      <c r="D12" s="115"/>
      <c r="E12" s="116"/>
      <c r="F12" s="116"/>
      <c r="G12" s="116"/>
      <c r="H12" s="117"/>
      <c r="I12" s="116"/>
      <c r="J12" s="116"/>
    </row>
    <row r="13" spans="1:22">
      <c r="C13" s="115"/>
      <c r="D13" s="115"/>
      <c r="E13" s="116"/>
      <c r="F13" s="116"/>
      <c r="G13" s="116"/>
      <c r="H13" s="116"/>
      <c r="I13" s="116"/>
      <c r="J13" s="116"/>
    </row>
    <row r="14" spans="1:22">
      <c r="B14" s="122"/>
      <c r="C14" s="21">
        <v>24220</v>
      </c>
      <c r="D14" s="21">
        <v>69790</v>
      </c>
      <c r="E14"/>
      <c r="F14"/>
    </row>
    <row r="15" spans="1:22">
      <c r="C15" s="21">
        <v>1425</v>
      </c>
      <c r="D15" s="21">
        <v>7137</v>
      </c>
    </row>
    <row r="17" spans="3:9">
      <c r="C17" s="21">
        <f>C15*100/C14</f>
        <v>5.8835672997522712</v>
      </c>
      <c r="D17" s="21">
        <f>D15*100/D14</f>
        <v>10.226393466112624</v>
      </c>
    </row>
    <row r="18" spans="3:9">
      <c r="I18" s="18" t="s">
        <v>184</v>
      </c>
    </row>
    <row r="19" spans="3:9">
      <c r="I19" s="159" t="s">
        <v>183</v>
      </c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M6" sqref="M6"/>
    </sheetView>
  </sheetViews>
  <sheetFormatPr defaultRowHeight="14.4"/>
  <cols>
    <col min="1" max="1" width="3.44140625" style="19" customWidth="1"/>
    <col min="2" max="2" width="8.88671875" style="21"/>
    <col min="3" max="3" width="9.44140625" style="21" bestFit="1" customWidth="1"/>
    <col min="4" max="5" width="8.88671875" style="21"/>
  </cols>
  <sheetData>
    <row r="2" spans="2:7">
      <c r="B2" s="104"/>
      <c r="G2" s="53" t="s">
        <v>225</v>
      </c>
    </row>
    <row r="4" spans="2:7">
      <c r="B4" s="31"/>
      <c r="C4" s="31"/>
      <c r="D4" s="106" t="s">
        <v>118</v>
      </c>
      <c r="E4" s="106" t="s">
        <v>119</v>
      </c>
    </row>
    <row r="5" spans="2:7">
      <c r="B5" s="31">
        <v>1951</v>
      </c>
      <c r="C5" s="31" t="s">
        <v>112</v>
      </c>
      <c r="D5" s="107">
        <v>5.3588386921720259</v>
      </c>
      <c r="E5" s="107">
        <v>1.4652014652014651</v>
      </c>
    </row>
    <row r="6" spans="2:7">
      <c r="B6" s="31"/>
      <c r="C6" s="31" t="s">
        <v>113</v>
      </c>
      <c r="D6" s="107">
        <v>1.7425449040417582</v>
      </c>
      <c r="E6" s="107">
        <v>0.31066185167079308</v>
      </c>
    </row>
    <row r="7" spans="2:7">
      <c r="B7" s="31">
        <v>1991</v>
      </c>
      <c r="C7" s="31" t="s">
        <v>112</v>
      </c>
      <c r="D7" s="107">
        <v>21.053546592489568</v>
      </c>
      <c r="E7" s="107">
        <v>5.2503477051460363</v>
      </c>
    </row>
    <row r="8" spans="2:7">
      <c r="B8" s="31"/>
      <c r="C8" s="31" t="s">
        <v>113</v>
      </c>
      <c r="D8" s="107">
        <v>17.479862975650402</v>
      </c>
      <c r="E8" s="107">
        <v>2.2101128202415121</v>
      </c>
    </row>
    <row r="9" spans="2:7">
      <c r="B9" s="31">
        <v>2024</v>
      </c>
      <c r="C9" s="31" t="s">
        <v>112</v>
      </c>
      <c r="D9" s="107">
        <v>35</v>
      </c>
      <c r="E9" s="107">
        <v>18.899999999999999</v>
      </c>
    </row>
    <row r="10" spans="2:7">
      <c r="B10" s="31"/>
      <c r="C10" s="31" t="s">
        <v>113</v>
      </c>
      <c r="D10" s="107">
        <v>37.200000000000003</v>
      </c>
      <c r="E10" s="107">
        <v>14.4</v>
      </c>
    </row>
    <row r="13" spans="2:7">
      <c r="D13" s="105"/>
    </row>
    <row r="14" spans="2:7">
      <c r="D14" s="105"/>
    </row>
    <row r="15" spans="2:7">
      <c r="D15" s="105"/>
    </row>
    <row r="16" spans="2:7">
      <c r="D16" s="105"/>
      <c r="G16" s="37" t="s">
        <v>11</v>
      </c>
    </row>
    <row r="17" spans="4:7">
      <c r="D17" s="105"/>
      <c r="G17" s="18" t="s">
        <v>240</v>
      </c>
    </row>
    <row r="18" spans="4:7">
      <c r="D18" s="105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O22"/>
  <sheetViews>
    <sheetView zoomScaleNormal="100" workbookViewId="0">
      <selection activeCell="J22" sqref="J22"/>
    </sheetView>
  </sheetViews>
  <sheetFormatPr defaultRowHeight="14.4"/>
  <cols>
    <col min="1" max="1" width="3.44140625" style="19" customWidth="1"/>
    <col min="2" max="2" width="8.88671875" style="21"/>
    <col min="3" max="3" width="9.44140625" style="21" bestFit="1" customWidth="1"/>
    <col min="4" max="7" width="8.88671875" style="21"/>
  </cols>
  <sheetData>
    <row r="2" spans="2:9">
      <c r="B2" s="102" t="s">
        <v>120</v>
      </c>
      <c r="I2" t="s">
        <v>226</v>
      </c>
    </row>
    <row r="4" spans="2:9">
      <c r="B4" s="31"/>
      <c r="C4" s="31"/>
      <c r="D4" s="45" t="s">
        <v>80</v>
      </c>
      <c r="E4" s="45" t="s">
        <v>81</v>
      </c>
      <c r="F4" s="45" t="s">
        <v>82</v>
      </c>
    </row>
    <row r="5" spans="2:9">
      <c r="B5" s="31">
        <v>1951</v>
      </c>
      <c r="C5" s="31" t="s">
        <v>112</v>
      </c>
      <c r="D5" s="34">
        <v>83.37</v>
      </c>
      <c r="E5" s="34">
        <v>21.63</v>
      </c>
      <c r="F5" s="34">
        <v>52.3</v>
      </c>
    </row>
    <row r="6" spans="2:9">
      <c r="B6" s="31"/>
      <c r="C6" s="31" t="s">
        <v>113</v>
      </c>
      <c r="D6" s="34">
        <v>92.93</v>
      </c>
      <c r="E6" s="34">
        <v>34.82</v>
      </c>
      <c r="F6" s="34">
        <v>64.22</v>
      </c>
    </row>
    <row r="7" spans="2:9">
      <c r="B7" s="31" t="s">
        <v>78</v>
      </c>
      <c r="C7" s="31"/>
      <c r="D7" s="31"/>
      <c r="E7" s="31"/>
      <c r="F7" s="31"/>
    </row>
    <row r="8" spans="2:9">
      <c r="B8" s="31">
        <v>2024</v>
      </c>
      <c r="C8" s="31" t="s">
        <v>112</v>
      </c>
      <c r="D8" s="34">
        <v>73.25</v>
      </c>
      <c r="E8" s="34">
        <v>66.66</v>
      </c>
      <c r="F8" s="34">
        <v>69.89</v>
      </c>
    </row>
    <row r="9" spans="2:9">
      <c r="B9" s="31"/>
      <c r="C9" s="31" t="s">
        <v>113</v>
      </c>
      <c r="D9" s="34">
        <v>73.52</v>
      </c>
      <c r="E9" s="34">
        <v>66.010000000000005</v>
      </c>
      <c r="F9" s="34">
        <v>69.83</v>
      </c>
    </row>
    <row r="15" spans="2:9">
      <c r="B15" s="102" t="s">
        <v>121</v>
      </c>
      <c r="I15" s="37" t="s">
        <v>122</v>
      </c>
    </row>
    <row r="16" spans="2:9">
      <c r="I16" s="18" t="s">
        <v>241</v>
      </c>
    </row>
    <row r="18" spans="2:15">
      <c r="B18" s="31"/>
      <c r="C18" s="31">
        <v>1951</v>
      </c>
      <c r="D18" s="31"/>
      <c r="E18" s="31" t="s">
        <v>78</v>
      </c>
      <c r="F18" s="63">
        <v>2024</v>
      </c>
      <c r="G18" s="31"/>
    </row>
    <row r="19" spans="2:15">
      <c r="B19" s="31"/>
      <c r="C19" s="31" t="s">
        <v>112</v>
      </c>
      <c r="D19" s="31" t="s">
        <v>113</v>
      </c>
      <c r="E19" s="31"/>
      <c r="F19" s="31" t="s">
        <v>112</v>
      </c>
      <c r="G19" s="31" t="s">
        <v>113</v>
      </c>
      <c r="N19" s="5"/>
      <c r="O19" s="5"/>
    </row>
    <row r="20" spans="2:15">
      <c r="B20" s="101" t="s">
        <v>123</v>
      </c>
      <c r="C20" s="107">
        <v>5.0999999999999996</v>
      </c>
      <c r="D20" s="107">
        <v>50.1</v>
      </c>
      <c r="E20" s="107"/>
      <c r="F20" s="107">
        <v>1.2648347355254363</v>
      </c>
      <c r="G20" s="107">
        <v>3.8558757035756823</v>
      </c>
      <c r="N20" s="5"/>
      <c r="O20" s="5"/>
    </row>
    <row r="21" spans="2:15">
      <c r="B21" s="101" t="s">
        <v>124</v>
      </c>
      <c r="C21" s="107">
        <v>60.2</v>
      </c>
      <c r="D21" s="107">
        <v>35.4</v>
      </c>
      <c r="E21" s="107"/>
      <c r="F21" s="107">
        <v>15.275077534654992</v>
      </c>
      <c r="G21" s="107">
        <v>19.210753672606671</v>
      </c>
      <c r="N21" s="5"/>
      <c r="O21" s="5"/>
    </row>
    <row r="22" spans="2:15">
      <c r="B22" s="101" t="s">
        <v>99</v>
      </c>
      <c r="C22" s="107">
        <v>34.700000000000003</v>
      </c>
      <c r="D22" s="107">
        <v>14.5</v>
      </c>
      <c r="E22" s="107"/>
      <c r="F22" s="107">
        <v>83.460087729819563</v>
      </c>
      <c r="G22" s="107">
        <v>76.933370623817638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15" sqref="G15"/>
    </sheetView>
  </sheetViews>
  <sheetFormatPr defaultRowHeight="14.4"/>
  <cols>
    <col min="1" max="1" width="3.44140625" style="8" customWidth="1"/>
    <col min="2" max="2" width="6.44140625" style="21" customWidth="1"/>
    <col min="3" max="5" width="9.5546875" style="21" customWidth="1"/>
  </cols>
  <sheetData>
    <row r="1" spans="2:12">
      <c r="B1" s="30"/>
      <c r="C1" s="30"/>
      <c r="D1" s="30"/>
    </row>
    <row r="2" spans="2:12">
      <c r="B2" s="126"/>
      <c r="C2" s="134" t="s">
        <v>115</v>
      </c>
      <c r="D2" s="134" t="s">
        <v>116</v>
      </c>
      <c r="E2" s="134" t="s">
        <v>117</v>
      </c>
      <c r="G2" s="53" t="s">
        <v>228</v>
      </c>
    </row>
    <row r="3" spans="2:12">
      <c r="B3" s="130">
        <v>1881</v>
      </c>
      <c r="C3" s="127">
        <v>24741</v>
      </c>
      <c r="D3" s="33">
        <v>51857</v>
      </c>
      <c r="E3" s="126">
        <v>5590</v>
      </c>
    </row>
    <row r="4" spans="2:12">
      <c r="B4" s="130">
        <v>1901</v>
      </c>
      <c r="C4" s="127">
        <v>23108</v>
      </c>
      <c r="D4" s="33">
        <v>51148</v>
      </c>
      <c r="E4" s="126">
        <v>6661</v>
      </c>
      <c r="L4" s="133"/>
    </row>
    <row r="5" spans="2:12">
      <c r="B5" s="130">
        <v>1911</v>
      </c>
      <c r="C5" s="127">
        <v>23352</v>
      </c>
      <c r="D5" s="33">
        <v>47319</v>
      </c>
      <c r="E5" s="126">
        <v>7250</v>
      </c>
      <c r="L5" s="132"/>
    </row>
    <row r="6" spans="2:12">
      <c r="B6" s="130">
        <v>1921</v>
      </c>
      <c r="C6" s="35">
        <v>21182</v>
      </c>
      <c r="D6" s="35">
        <v>47067</v>
      </c>
      <c r="E6" s="126">
        <v>10120</v>
      </c>
      <c r="L6" s="131"/>
    </row>
    <row r="7" spans="2:12">
      <c r="B7" s="130">
        <v>1931</v>
      </c>
      <c r="C7" s="127">
        <v>52862</v>
      </c>
      <c r="D7" s="33">
        <v>150766</v>
      </c>
      <c r="E7" s="126">
        <v>22447</v>
      </c>
      <c r="L7" s="132"/>
    </row>
    <row r="8" spans="2:12">
      <c r="B8" s="130">
        <v>1936</v>
      </c>
      <c r="C8" s="127">
        <v>53895</v>
      </c>
      <c r="D8" s="33">
        <v>148950</v>
      </c>
      <c r="E8" s="126">
        <v>23125</v>
      </c>
      <c r="L8" s="132"/>
    </row>
    <row r="9" spans="2:12">
      <c r="B9" s="130">
        <v>1951</v>
      </c>
      <c r="C9" s="127">
        <v>20303</v>
      </c>
      <c r="D9" s="33">
        <v>65275</v>
      </c>
      <c r="E9" s="126">
        <v>8562</v>
      </c>
      <c r="L9" s="132"/>
    </row>
    <row r="10" spans="2:12">
      <c r="B10" s="128">
        <v>1961</v>
      </c>
      <c r="C10" s="127">
        <v>19488</v>
      </c>
      <c r="D10" s="33">
        <v>71476</v>
      </c>
      <c r="E10" s="126">
        <v>9995</v>
      </c>
      <c r="L10" s="132"/>
    </row>
    <row r="11" spans="2:12">
      <c r="B11" s="128">
        <v>1971</v>
      </c>
      <c r="C11" s="127">
        <v>22821</v>
      </c>
      <c r="D11" s="33">
        <v>73705</v>
      </c>
      <c r="E11" s="126">
        <v>12624</v>
      </c>
      <c r="L11" s="131"/>
    </row>
    <row r="12" spans="2:12">
      <c r="B12" s="130">
        <v>1981</v>
      </c>
      <c r="C12" s="129">
        <v>20643</v>
      </c>
      <c r="D12" s="35">
        <v>76033</v>
      </c>
      <c r="E12" s="126">
        <v>15677</v>
      </c>
    </row>
    <row r="13" spans="2:12">
      <c r="B13" s="128">
        <v>1991</v>
      </c>
      <c r="C13" s="127">
        <v>15270</v>
      </c>
      <c r="D13" s="33">
        <v>82022</v>
      </c>
      <c r="E13" s="126">
        <v>18646</v>
      </c>
    </row>
    <row r="14" spans="2:12">
      <c r="B14" s="128">
        <v>2001</v>
      </c>
      <c r="C14" s="127">
        <v>15447</v>
      </c>
      <c r="D14" s="33">
        <v>81142</v>
      </c>
      <c r="E14" s="126">
        <v>22959</v>
      </c>
    </row>
    <row r="15" spans="2:12">
      <c r="B15" s="128">
        <v>2011</v>
      </c>
      <c r="C15" s="127">
        <v>17727</v>
      </c>
      <c r="D15" s="33">
        <v>82021</v>
      </c>
      <c r="E15" s="126">
        <v>27058</v>
      </c>
      <c r="G15" s="18" t="s">
        <v>11</v>
      </c>
    </row>
    <row r="16" spans="2:12">
      <c r="B16" s="128">
        <v>2021</v>
      </c>
      <c r="C16" s="127">
        <v>15279</v>
      </c>
      <c r="D16" s="33">
        <v>77602</v>
      </c>
      <c r="E16" s="126">
        <v>30479</v>
      </c>
      <c r="G16" s="17"/>
    </row>
    <row r="17" spans="2:19">
      <c r="B17" s="128">
        <v>2024</v>
      </c>
      <c r="C17" s="127">
        <v>13938</v>
      </c>
      <c r="D17" s="33">
        <v>76944</v>
      </c>
      <c r="E17" s="126">
        <v>31650</v>
      </c>
    </row>
    <row r="21" spans="2:19">
      <c r="C21"/>
      <c r="D21"/>
      <c r="E21"/>
    </row>
    <row r="22" spans="2:19">
      <c r="C22"/>
      <c r="D22" s="125"/>
      <c r="E22" s="125"/>
      <c r="F22" s="125"/>
      <c r="G22" s="125"/>
      <c r="H22" s="125"/>
      <c r="I22" s="125"/>
      <c r="J22" s="188"/>
      <c r="R22" s="124"/>
      <c r="S22" s="124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topLeftCell="K10" zoomScale="115" zoomScaleNormal="115" workbookViewId="0">
      <selection activeCell="O18" sqref="O18"/>
    </sheetView>
  </sheetViews>
  <sheetFormatPr defaultRowHeight="14.4"/>
  <sheetData>
    <row r="2" spans="1:26">
      <c r="A2" s="21" t="s">
        <v>15</v>
      </c>
      <c r="B2" s="21"/>
      <c r="C2" s="21">
        <v>1881</v>
      </c>
      <c r="D2" s="21"/>
      <c r="F2" s="21"/>
      <c r="G2" s="21">
        <v>1951</v>
      </c>
      <c r="H2" s="21"/>
      <c r="J2" s="21"/>
      <c r="K2" s="21">
        <v>2024</v>
      </c>
      <c r="L2" s="21"/>
      <c r="O2" s="53" t="s">
        <v>229</v>
      </c>
    </row>
    <row r="3" spans="1:26">
      <c r="A3" s="31"/>
      <c r="B3" s="31" t="s">
        <v>125</v>
      </c>
      <c r="C3" s="31" t="s">
        <v>126</v>
      </c>
      <c r="D3" s="31" t="s">
        <v>127</v>
      </c>
      <c r="F3" s="31" t="s">
        <v>125</v>
      </c>
      <c r="G3" s="31" t="s">
        <v>126</v>
      </c>
      <c r="H3" s="31" t="s">
        <v>127</v>
      </c>
      <c r="J3" s="31" t="s">
        <v>125</v>
      </c>
      <c r="K3" s="31" t="s">
        <v>126</v>
      </c>
      <c r="L3" s="31" t="s">
        <v>127</v>
      </c>
    </row>
    <row r="4" spans="1:26">
      <c r="A4" s="31" t="s">
        <v>128</v>
      </c>
      <c r="B4" s="168">
        <v>3496</v>
      </c>
      <c r="C4" s="168">
        <v>3430</v>
      </c>
      <c r="D4" s="168">
        <v>6926</v>
      </c>
      <c r="F4" s="31">
        <v>3760</v>
      </c>
      <c r="G4" s="31">
        <v>3508</v>
      </c>
      <c r="H4" s="31">
        <v>7268</v>
      </c>
      <c r="J4" s="169">
        <v>1878</v>
      </c>
      <c r="K4" s="169">
        <v>1835</v>
      </c>
      <c r="L4" s="169">
        <v>3713</v>
      </c>
    </row>
    <row r="5" spans="1:26">
      <c r="A5" s="31" t="s">
        <v>129</v>
      </c>
      <c r="B5" s="168">
        <v>4214</v>
      </c>
      <c r="C5" s="168">
        <v>4189</v>
      </c>
      <c r="D5" s="168">
        <v>8403</v>
      </c>
      <c r="F5" s="31">
        <v>3405</v>
      </c>
      <c r="G5" s="31">
        <v>3345</v>
      </c>
      <c r="H5" s="31">
        <v>6750</v>
      </c>
      <c r="J5" s="169">
        <v>2391</v>
      </c>
      <c r="K5" s="169">
        <v>2170</v>
      </c>
      <c r="L5" s="169">
        <v>4561</v>
      </c>
      <c r="P5" s="158" t="s">
        <v>130</v>
      </c>
      <c r="U5" s="158" t="s">
        <v>131</v>
      </c>
      <c r="Z5" s="158" t="s">
        <v>132</v>
      </c>
    </row>
    <row r="6" spans="1:26">
      <c r="A6" s="31" t="s">
        <v>133</v>
      </c>
      <c r="B6" s="168">
        <v>4549</v>
      </c>
      <c r="C6" s="168">
        <v>4863</v>
      </c>
      <c r="D6" s="168">
        <v>9412</v>
      </c>
      <c r="F6" s="31">
        <v>3881</v>
      </c>
      <c r="G6" s="31">
        <v>3946</v>
      </c>
      <c r="H6" s="31">
        <v>7827</v>
      </c>
      <c r="J6" s="169">
        <v>2911</v>
      </c>
      <c r="K6" s="169">
        <v>2753</v>
      </c>
      <c r="L6" s="169">
        <v>5664</v>
      </c>
    </row>
    <row r="7" spans="1:26">
      <c r="A7" s="31" t="s">
        <v>134</v>
      </c>
      <c r="B7" s="168">
        <v>3269</v>
      </c>
      <c r="C7" s="168">
        <v>3716</v>
      </c>
      <c r="D7" s="168">
        <v>6985</v>
      </c>
      <c r="F7" s="31">
        <v>3656</v>
      </c>
      <c r="G7" s="31">
        <v>3570</v>
      </c>
      <c r="H7" s="31">
        <v>7226</v>
      </c>
      <c r="J7" s="169">
        <v>3258</v>
      </c>
      <c r="K7" s="169">
        <v>2936</v>
      </c>
      <c r="L7" s="169">
        <v>6194</v>
      </c>
    </row>
    <row r="8" spans="1:26">
      <c r="A8" s="31" t="s">
        <v>135</v>
      </c>
      <c r="B8" s="168">
        <v>2993</v>
      </c>
      <c r="C8" s="168">
        <v>3418</v>
      </c>
      <c r="D8" s="168">
        <v>6411</v>
      </c>
      <c r="F8" s="31">
        <v>3984</v>
      </c>
      <c r="G8" s="31">
        <v>3812</v>
      </c>
      <c r="H8" s="31">
        <v>7796</v>
      </c>
      <c r="J8" s="169">
        <v>3190</v>
      </c>
      <c r="K8" s="169">
        <v>2951</v>
      </c>
      <c r="L8" s="169">
        <v>6141</v>
      </c>
    </row>
    <row r="9" spans="1:26">
      <c r="A9" s="31" t="s">
        <v>136</v>
      </c>
      <c r="B9" s="168">
        <v>2492</v>
      </c>
      <c r="C9" s="168">
        <v>3005</v>
      </c>
      <c r="D9" s="168">
        <v>5497</v>
      </c>
      <c r="F9" s="31">
        <v>3944</v>
      </c>
      <c r="G9" s="31">
        <v>3880</v>
      </c>
      <c r="H9" s="31">
        <v>7824</v>
      </c>
      <c r="J9" s="169">
        <v>3168</v>
      </c>
      <c r="K9" s="169">
        <v>2900</v>
      </c>
      <c r="L9" s="169">
        <v>6068</v>
      </c>
    </row>
    <row r="10" spans="1:26">
      <c r="A10" s="31" t="s">
        <v>137</v>
      </c>
      <c r="B10" s="168">
        <v>2411</v>
      </c>
      <c r="C10" s="168">
        <v>2913</v>
      </c>
      <c r="D10" s="168">
        <v>5324</v>
      </c>
      <c r="F10" s="31">
        <v>2996</v>
      </c>
      <c r="G10" s="31">
        <v>2997</v>
      </c>
      <c r="H10" s="31">
        <v>5993</v>
      </c>
      <c r="J10" s="169">
        <v>3114</v>
      </c>
      <c r="K10" s="169">
        <v>2993</v>
      </c>
      <c r="L10" s="169">
        <v>6107</v>
      </c>
    </row>
    <row r="11" spans="1:26">
      <c r="A11" s="31" t="s">
        <v>138</v>
      </c>
      <c r="B11" s="168">
        <v>2497</v>
      </c>
      <c r="C11" s="168">
        <v>2814</v>
      </c>
      <c r="D11" s="168">
        <v>5311</v>
      </c>
      <c r="F11" s="31">
        <v>3929</v>
      </c>
      <c r="G11" s="31">
        <v>3533</v>
      </c>
      <c r="H11" s="31">
        <v>7462</v>
      </c>
      <c r="J11" s="169">
        <v>3217</v>
      </c>
      <c r="K11" s="169">
        <v>3191</v>
      </c>
      <c r="L11" s="169">
        <v>6408</v>
      </c>
    </row>
    <row r="12" spans="1:26">
      <c r="A12" s="31" t="s">
        <v>139</v>
      </c>
      <c r="B12" s="168">
        <v>2711</v>
      </c>
      <c r="C12" s="168">
        <v>2922</v>
      </c>
      <c r="D12" s="168">
        <v>5633</v>
      </c>
      <c r="F12" s="31">
        <v>3933</v>
      </c>
      <c r="G12" s="31">
        <v>3518</v>
      </c>
      <c r="H12" s="31">
        <v>7451</v>
      </c>
      <c r="J12" s="169">
        <v>3544</v>
      </c>
      <c r="K12" s="169">
        <v>3422</v>
      </c>
      <c r="L12" s="169">
        <v>6966</v>
      </c>
    </row>
    <row r="13" spans="1:26">
      <c r="A13" s="31" t="s">
        <v>140</v>
      </c>
      <c r="B13" s="168">
        <v>2360</v>
      </c>
      <c r="C13" s="168">
        <v>2448</v>
      </c>
      <c r="D13" s="168">
        <v>4808</v>
      </c>
      <c r="F13" s="31">
        <v>3293</v>
      </c>
      <c r="G13" s="31">
        <v>3037</v>
      </c>
      <c r="H13" s="31">
        <v>6330</v>
      </c>
      <c r="J13" s="169">
        <v>4226</v>
      </c>
      <c r="K13" s="169">
        <v>4284</v>
      </c>
      <c r="L13" s="169">
        <v>8510</v>
      </c>
    </row>
    <row r="14" spans="1:26">
      <c r="A14" s="31" t="s">
        <v>141</v>
      </c>
      <c r="B14" s="168">
        <v>2227</v>
      </c>
      <c r="C14" s="168">
        <v>2368</v>
      </c>
      <c r="D14" s="168">
        <v>4595</v>
      </c>
      <c r="F14" s="31">
        <v>2544</v>
      </c>
      <c r="G14" s="31">
        <v>2728</v>
      </c>
      <c r="H14" s="31">
        <v>5272</v>
      </c>
      <c r="J14" s="169">
        <v>4971</v>
      </c>
      <c r="K14" s="169">
        <v>5155</v>
      </c>
      <c r="L14" s="169">
        <v>10126</v>
      </c>
    </row>
    <row r="15" spans="1:26">
      <c r="A15" s="31" t="s">
        <v>142</v>
      </c>
      <c r="B15" s="168">
        <v>1872</v>
      </c>
      <c r="C15" s="168">
        <v>1919</v>
      </c>
      <c r="D15" s="168">
        <v>3791</v>
      </c>
      <c r="F15" s="31">
        <v>2053</v>
      </c>
      <c r="G15" s="31">
        <v>2388</v>
      </c>
      <c r="H15" s="31">
        <v>4441</v>
      </c>
      <c r="J15" s="169">
        <v>5254</v>
      </c>
      <c r="K15" s="169">
        <v>5409</v>
      </c>
      <c r="L15" s="169">
        <v>10663</v>
      </c>
    </row>
    <row r="16" spans="1:26">
      <c r="A16" s="31" t="s">
        <v>143</v>
      </c>
      <c r="B16" s="168">
        <v>1742</v>
      </c>
      <c r="C16" s="168">
        <v>1760</v>
      </c>
      <c r="D16" s="168">
        <v>3502</v>
      </c>
      <c r="F16" s="31">
        <v>1818</v>
      </c>
      <c r="G16" s="31">
        <v>2120</v>
      </c>
      <c r="H16" s="31">
        <v>3938</v>
      </c>
      <c r="J16" s="169">
        <v>4862</v>
      </c>
      <c r="K16" s="169">
        <v>4899</v>
      </c>
      <c r="L16" s="169">
        <v>9761</v>
      </c>
    </row>
    <row r="17" spans="1:15">
      <c r="A17" s="31" t="s">
        <v>144</v>
      </c>
      <c r="B17" s="168">
        <v>1239</v>
      </c>
      <c r="C17" s="168">
        <v>1176</v>
      </c>
      <c r="D17" s="168">
        <v>2415</v>
      </c>
      <c r="F17" s="31">
        <v>1476</v>
      </c>
      <c r="G17" s="31">
        <v>1707</v>
      </c>
      <c r="H17" s="31">
        <v>3183</v>
      </c>
      <c r="J17" s="169">
        <v>3893</v>
      </c>
      <c r="K17" s="169">
        <v>4195</v>
      </c>
      <c r="L17" s="169">
        <v>8088</v>
      </c>
    </row>
    <row r="18" spans="1:15">
      <c r="A18" s="31" t="s">
        <v>145</v>
      </c>
      <c r="B18" s="168">
        <v>868</v>
      </c>
      <c r="C18" s="168">
        <v>819</v>
      </c>
      <c r="D18" s="168">
        <v>1687</v>
      </c>
      <c r="F18" s="31">
        <v>1235</v>
      </c>
      <c r="G18" s="31">
        <v>1273</v>
      </c>
      <c r="H18" s="31">
        <v>2508</v>
      </c>
      <c r="J18" s="169">
        <v>3454</v>
      </c>
      <c r="K18" s="169">
        <v>3688</v>
      </c>
      <c r="L18" s="169">
        <v>7142</v>
      </c>
      <c r="O18" s="18" t="s">
        <v>11</v>
      </c>
    </row>
    <row r="19" spans="1:15">
      <c r="A19" s="31" t="s">
        <v>146</v>
      </c>
      <c r="B19" s="168">
        <v>512</v>
      </c>
      <c r="C19" s="168">
        <v>455</v>
      </c>
      <c r="D19" s="168">
        <v>967</v>
      </c>
      <c r="F19" s="31">
        <v>794</v>
      </c>
      <c r="G19" s="31">
        <v>851</v>
      </c>
      <c r="H19" s="31">
        <v>1645</v>
      </c>
      <c r="J19" s="169">
        <v>2917</v>
      </c>
      <c r="K19" s="169">
        <v>3415</v>
      </c>
      <c r="L19" s="169">
        <v>6332</v>
      </c>
    </row>
    <row r="20" spans="1:15">
      <c r="A20" s="31" t="s">
        <v>147</v>
      </c>
      <c r="B20" s="168">
        <v>229</v>
      </c>
      <c r="C20" s="168">
        <v>174</v>
      </c>
      <c r="D20" s="168">
        <v>403</v>
      </c>
      <c r="F20" s="31">
        <v>414</v>
      </c>
      <c r="G20" s="31">
        <v>427</v>
      </c>
      <c r="H20" s="31">
        <v>841</v>
      </c>
      <c r="J20" s="169">
        <v>2168</v>
      </c>
      <c r="K20" s="169">
        <v>2695</v>
      </c>
      <c r="L20" s="169">
        <v>4863</v>
      </c>
    </row>
    <row r="21" spans="1:15">
      <c r="A21" s="31" t="s">
        <v>148</v>
      </c>
      <c r="B21" s="168">
        <v>52</v>
      </c>
      <c r="C21" s="168">
        <v>43</v>
      </c>
      <c r="D21" s="168">
        <v>95</v>
      </c>
      <c r="F21" s="31">
        <v>172</v>
      </c>
      <c r="G21" s="31">
        <v>144</v>
      </c>
      <c r="H21" s="31">
        <v>316</v>
      </c>
      <c r="J21" s="169">
        <v>1263</v>
      </c>
      <c r="K21" s="169">
        <v>2094</v>
      </c>
      <c r="L21" s="169">
        <v>3357</v>
      </c>
    </row>
    <row r="22" spans="1:15">
      <c r="A22" s="31" t="s">
        <v>149</v>
      </c>
      <c r="B22" s="168">
        <v>9</v>
      </c>
      <c r="C22" s="168">
        <v>10</v>
      </c>
      <c r="D22" s="168">
        <v>19</v>
      </c>
      <c r="F22" s="31">
        <v>22</v>
      </c>
      <c r="G22" s="31">
        <v>40</v>
      </c>
      <c r="H22" s="31">
        <v>62</v>
      </c>
      <c r="J22" s="169">
        <v>400</v>
      </c>
      <c r="K22" s="169">
        <v>1048</v>
      </c>
      <c r="L22" s="169">
        <v>1448</v>
      </c>
    </row>
    <row r="23" spans="1:15">
      <c r="A23" s="31" t="s">
        <v>150</v>
      </c>
      <c r="B23" s="168">
        <v>2</v>
      </c>
      <c r="C23" s="168">
        <v>2</v>
      </c>
      <c r="D23" s="168">
        <v>4</v>
      </c>
      <c r="F23" s="31">
        <v>5</v>
      </c>
      <c r="G23" s="31">
        <v>2</v>
      </c>
      <c r="H23" s="31">
        <v>7</v>
      </c>
      <c r="J23" s="169">
        <v>83</v>
      </c>
      <c r="K23" s="169">
        <v>337</v>
      </c>
      <c r="L23" s="169">
        <v>420</v>
      </c>
    </row>
    <row r="24" spans="1:15">
      <c r="A24" s="31"/>
      <c r="B24" s="168"/>
      <c r="C24" s="168"/>
      <c r="D24" s="168"/>
    </row>
    <row r="25" spans="1:15">
      <c r="A25" s="31" t="s">
        <v>151</v>
      </c>
      <c r="B25" s="168">
        <v>0</v>
      </c>
      <c r="C25" s="168">
        <v>0</v>
      </c>
      <c r="D25" s="168">
        <v>0</v>
      </c>
    </row>
    <row r="30" spans="1:15">
      <c r="B30" t="s">
        <v>125</v>
      </c>
      <c r="C30" t="s">
        <v>126</v>
      </c>
      <c r="F30" t="s">
        <v>125</v>
      </c>
      <c r="G30" t="s">
        <v>126</v>
      </c>
      <c r="J30" t="s">
        <v>125</v>
      </c>
      <c r="K30" t="s">
        <v>126</v>
      </c>
    </row>
    <row r="31" spans="1:15">
      <c r="A31" t="s">
        <v>128</v>
      </c>
      <c r="B31">
        <f t="shared" ref="B31:B50" si="0">-100*B4/SUM($B$4:$C$23)</f>
        <v>-4.2536623351340825</v>
      </c>
      <c r="C31">
        <f t="shared" ref="C31:C50" si="1">100*C4/SUM($B$4:$C$23)</f>
        <v>4.1733586411641603</v>
      </c>
      <c r="E31" t="s">
        <v>128</v>
      </c>
      <c r="F31">
        <f t="shared" ref="F31:F50" si="2">-100*F4/SUM($F$4:$G$23)</f>
        <v>-3.9940514127894624</v>
      </c>
      <c r="G31">
        <f t="shared" ref="G31:G50" si="3">100*G4/SUM($F$4:$G$23)</f>
        <v>3.7263649883152752</v>
      </c>
      <c r="I31" t="s">
        <v>128</v>
      </c>
      <c r="J31">
        <f t="shared" ref="J31:J50" si="4">-100*J4/SUM($J$4:$K$23)</f>
        <v>-1.5326608559396728</v>
      </c>
      <c r="K31">
        <f t="shared" ref="K31:K50" si="5">100*K4/SUM($J$4:$K$23)</f>
        <v>1.4975679822413737</v>
      </c>
    </row>
    <row r="32" spans="1:15">
      <c r="A32" t="s">
        <v>129</v>
      </c>
      <c r="B32">
        <f t="shared" si="0"/>
        <v>-5.1272691877159682</v>
      </c>
      <c r="C32">
        <f t="shared" si="1"/>
        <v>5.0968511218182702</v>
      </c>
      <c r="E32" t="s">
        <v>129</v>
      </c>
      <c r="F32">
        <f t="shared" si="2"/>
        <v>-3.6169534735500317</v>
      </c>
      <c r="G32">
        <f t="shared" si="3"/>
        <v>3.5532186105799872</v>
      </c>
      <c r="I32" t="s">
        <v>129</v>
      </c>
      <c r="J32">
        <f t="shared" si="4"/>
        <v>-1.9513270002938008</v>
      </c>
      <c r="K32">
        <f t="shared" si="5"/>
        <v>1.7709659517513792</v>
      </c>
    </row>
    <row r="33" spans="1:11">
      <c r="A33" t="s">
        <v>133</v>
      </c>
      <c r="B33">
        <f t="shared" si="0"/>
        <v>-5.5348712707451213</v>
      </c>
      <c r="C33">
        <f t="shared" si="1"/>
        <v>5.9169221784202071</v>
      </c>
      <c r="E33" t="s">
        <v>133</v>
      </c>
      <c r="F33">
        <f t="shared" si="2"/>
        <v>-4.1225833864457195</v>
      </c>
      <c r="G33">
        <f t="shared" si="3"/>
        <v>4.1916294879966012</v>
      </c>
      <c r="I33" t="s">
        <v>133</v>
      </c>
      <c r="J33">
        <f t="shared" si="4"/>
        <v>-2.3757059380406749</v>
      </c>
      <c r="K33">
        <f t="shared" si="5"/>
        <v>2.2467600300329709</v>
      </c>
    </row>
    <row r="34" spans="1:11">
      <c r="A34" t="s">
        <v>134</v>
      </c>
      <c r="B34">
        <f t="shared" si="0"/>
        <v>-3.9774662967829855</v>
      </c>
      <c r="C34">
        <f t="shared" si="1"/>
        <v>4.5213413150338253</v>
      </c>
      <c r="E34" t="s">
        <v>134</v>
      </c>
      <c r="F34">
        <f t="shared" si="2"/>
        <v>-3.8835776503080517</v>
      </c>
      <c r="G34">
        <f t="shared" si="3"/>
        <v>3.7922243467176546</v>
      </c>
      <c r="I34" t="s">
        <v>134</v>
      </c>
      <c r="J34">
        <f t="shared" si="4"/>
        <v>-2.6588972676525318</v>
      </c>
      <c r="K34">
        <f t="shared" si="5"/>
        <v>2.3961087715861979</v>
      </c>
    </row>
    <row r="35" spans="1:11">
      <c r="A35" t="s">
        <v>135</v>
      </c>
      <c r="B35">
        <f t="shared" si="0"/>
        <v>-3.6416508492723998</v>
      </c>
      <c r="C35">
        <f t="shared" si="1"/>
        <v>4.1587579695332648</v>
      </c>
      <c r="E35" t="s">
        <v>135</v>
      </c>
      <c r="F35">
        <f t="shared" si="2"/>
        <v>-4.2319949012109621</v>
      </c>
      <c r="G35">
        <f t="shared" si="3"/>
        <v>4.049288294030168</v>
      </c>
      <c r="I35" t="s">
        <v>135</v>
      </c>
      <c r="J35">
        <f t="shared" si="4"/>
        <v>-2.6034015604087095</v>
      </c>
      <c r="K35">
        <f t="shared" si="5"/>
        <v>2.4083504717135114</v>
      </c>
    </row>
    <row r="36" spans="1:11">
      <c r="A36" t="s">
        <v>136</v>
      </c>
      <c r="B36">
        <f t="shared" si="0"/>
        <v>-3.0320728086825328</v>
      </c>
      <c r="C36">
        <f t="shared" si="1"/>
        <v>3.6562515209032949</v>
      </c>
      <c r="E36" t="s">
        <v>136</v>
      </c>
      <c r="F36">
        <f t="shared" si="2"/>
        <v>-4.1895049925642658</v>
      </c>
      <c r="G36">
        <f t="shared" si="3"/>
        <v>4.1215211387295518</v>
      </c>
      <c r="I36" t="s">
        <v>136</v>
      </c>
      <c r="J36">
        <f t="shared" si="4"/>
        <v>-2.5854470668886496</v>
      </c>
      <c r="K36">
        <f t="shared" si="5"/>
        <v>2.3667286912806449</v>
      </c>
    </row>
    <row r="37" spans="1:11">
      <c r="A37" t="s">
        <v>137</v>
      </c>
      <c r="B37">
        <f t="shared" si="0"/>
        <v>-2.9335182751739914</v>
      </c>
      <c r="C37">
        <f t="shared" si="1"/>
        <v>3.5443130383997663</v>
      </c>
      <c r="E37" t="s">
        <v>137</v>
      </c>
      <c r="F37">
        <f t="shared" si="2"/>
        <v>-3.1824941576375609</v>
      </c>
      <c r="G37">
        <f t="shared" si="3"/>
        <v>3.1835564053537286</v>
      </c>
      <c r="I37" t="s">
        <v>137</v>
      </c>
      <c r="J37">
        <f t="shared" si="4"/>
        <v>-2.5413769464303204</v>
      </c>
      <c r="K37">
        <f t="shared" si="5"/>
        <v>2.4426272320699898</v>
      </c>
    </row>
    <row r="38" spans="1:11">
      <c r="A38" t="s">
        <v>138</v>
      </c>
      <c r="B38">
        <f t="shared" si="0"/>
        <v>-3.0381564218620722</v>
      </c>
      <c r="C38">
        <f t="shared" si="1"/>
        <v>3.4238574974448825</v>
      </c>
      <c r="E38" t="s">
        <v>138</v>
      </c>
      <c r="F38">
        <f t="shared" si="2"/>
        <v>-4.1735712768217548</v>
      </c>
      <c r="G38">
        <f t="shared" si="3"/>
        <v>3.7529211812194605</v>
      </c>
      <c r="I38" t="s">
        <v>138</v>
      </c>
      <c r="J38">
        <f t="shared" si="4"/>
        <v>-2.6254366206378741</v>
      </c>
      <c r="K38">
        <f t="shared" si="5"/>
        <v>2.6042176737505303</v>
      </c>
    </row>
    <row r="39" spans="1:11">
      <c r="A39" t="s">
        <v>139</v>
      </c>
      <c r="B39">
        <f t="shared" si="0"/>
        <v>-3.2985350659463668</v>
      </c>
      <c r="C39">
        <f t="shared" si="1"/>
        <v>3.5552635421229377</v>
      </c>
      <c r="E39" t="s">
        <v>139</v>
      </c>
      <c r="F39">
        <f t="shared" si="2"/>
        <v>-4.1778202676864247</v>
      </c>
      <c r="G39">
        <f t="shared" si="3"/>
        <v>3.736987465476949</v>
      </c>
      <c r="I39" t="s">
        <v>139</v>
      </c>
      <c r="J39">
        <f t="shared" si="4"/>
        <v>-2.8923056834133125</v>
      </c>
      <c r="K39">
        <f t="shared" si="5"/>
        <v>2.7927398557111611</v>
      </c>
    </row>
    <row r="40" spans="1:11">
      <c r="A40" t="s">
        <v>140</v>
      </c>
      <c r="B40">
        <f t="shared" si="0"/>
        <v>-2.8714654207426875</v>
      </c>
      <c r="C40">
        <f t="shared" si="1"/>
        <v>2.9785370127025845</v>
      </c>
      <c r="E40" t="s">
        <v>140</v>
      </c>
      <c r="F40">
        <f t="shared" si="2"/>
        <v>-3.4979817293392821</v>
      </c>
      <c r="G40">
        <f t="shared" si="3"/>
        <v>3.226046314000425</v>
      </c>
      <c r="I40" t="s">
        <v>140</v>
      </c>
      <c r="J40">
        <f t="shared" si="4"/>
        <v>-3.4488949825351747</v>
      </c>
      <c r="K40">
        <f t="shared" si="5"/>
        <v>3.4962295563607872</v>
      </c>
    </row>
    <row r="41" spans="1:11">
      <c r="A41" t="s">
        <v>141</v>
      </c>
      <c r="B41">
        <f t="shared" si="0"/>
        <v>-2.7096413101669343</v>
      </c>
      <c r="C41">
        <f t="shared" si="1"/>
        <v>2.881199201829951</v>
      </c>
      <c r="E41" t="s">
        <v>141</v>
      </c>
      <c r="F41">
        <f t="shared" si="2"/>
        <v>-2.7023581899298916</v>
      </c>
      <c r="G41">
        <f t="shared" si="3"/>
        <v>2.897811769704695</v>
      </c>
      <c r="I41" t="s">
        <v>141</v>
      </c>
      <c r="J41">
        <f t="shared" si="4"/>
        <v>-4.056899422191754</v>
      </c>
      <c r="K41">
        <f t="shared" si="5"/>
        <v>4.2070642770868014</v>
      </c>
    </row>
    <row r="42" spans="1:11">
      <c r="A42" t="s">
        <v>142</v>
      </c>
      <c r="B42">
        <f t="shared" si="0"/>
        <v>-2.2777047744196235</v>
      </c>
      <c r="C42">
        <f t="shared" si="1"/>
        <v>2.3348907383072954</v>
      </c>
      <c r="E42" t="s">
        <v>142</v>
      </c>
      <c r="F42">
        <f t="shared" si="2"/>
        <v>-2.1807945612916932</v>
      </c>
      <c r="G42">
        <f t="shared" si="3"/>
        <v>2.5366475462077758</v>
      </c>
      <c r="I42" t="s">
        <v>142</v>
      </c>
      <c r="J42">
        <f t="shared" si="4"/>
        <v>-4.2878594979270721</v>
      </c>
      <c r="K42">
        <f t="shared" si="5"/>
        <v>4.4143570659093134</v>
      </c>
    </row>
    <row r="43" spans="1:11">
      <c r="A43" t="s">
        <v>143</v>
      </c>
      <c r="B43">
        <f t="shared" si="0"/>
        <v>-2.119530831751594</v>
      </c>
      <c r="C43">
        <f t="shared" si="1"/>
        <v>2.1414318391979363</v>
      </c>
      <c r="E43" t="s">
        <v>143</v>
      </c>
      <c r="F43">
        <f t="shared" si="2"/>
        <v>-1.9311663479923518</v>
      </c>
      <c r="G43">
        <f t="shared" si="3"/>
        <v>2.2519651582749098</v>
      </c>
      <c r="I43" t="s">
        <v>143</v>
      </c>
      <c r="J43">
        <f t="shared" si="4"/>
        <v>-3.9679430679332746</v>
      </c>
      <c r="K43">
        <f t="shared" si="5"/>
        <v>3.9981392615806484</v>
      </c>
    </row>
    <row r="44" spans="1:11">
      <c r="A44" t="s">
        <v>144</v>
      </c>
      <c r="B44">
        <f t="shared" si="0"/>
        <v>-1.507519345889911</v>
      </c>
      <c r="C44">
        <f t="shared" si="1"/>
        <v>1.430865819827712</v>
      </c>
      <c r="E44" t="s">
        <v>144</v>
      </c>
      <c r="F44">
        <f t="shared" si="2"/>
        <v>-1.5678776290630976</v>
      </c>
      <c r="G44">
        <f t="shared" si="3"/>
        <v>1.8132568514977694</v>
      </c>
      <c r="I44" t="s">
        <v>144</v>
      </c>
      <c r="J44">
        <f t="shared" si="4"/>
        <v>-3.1771292397088109</v>
      </c>
      <c r="K44">
        <f t="shared" si="5"/>
        <v>3.4235954689387262</v>
      </c>
    </row>
    <row r="45" spans="1:11">
      <c r="A45" t="s">
        <v>145</v>
      </c>
      <c r="B45">
        <f t="shared" si="0"/>
        <v>-1.0561152479680731</v>
      </c>
      <c r="C45">
        <f t="shared" si="1"/>
        <v>0.99649583880858517</v>
      </c>
      <c r="E45" t="s">
        <v>145</v>
      </c>
      <c r="F45">
        <f t="shared" si="2"/>
        <v>-1.3118759294667517</v>
      </c>
      <c r="G45">
        <f t="shared" si="3"/>
        <v>1.3522413426811133</v>
      </c>
      <c r="I45" t="s">
        <v>145</v>
      </c>
      <c r="J45">
        <f t="shared" si="4"/>
        <v>-2.8188554826494303</v>
      </c>
      <c r="K45">
        <f t="shared" si="5"/>
        <v>3.0098260046355239</v>
      </c>
    </row>
    <row r="46" spans="1:11">
      <c r="A46" t="s">
        <v>146</v>
      </c>
      <c r="B46">
        <f t="shared" si="0"/>
        <v>-0.62296198958485427</v>
      </c>
      <c r="C46">
        <f t="shared" si="1"/>
        <v>0.55360879933810292</v>
      </c>
      <c r="E46" t="s">
        <v>146</v>
      </c>
      <c r="F46">
        <f t="shared" si="2"/>
        <v>-0.84342468663692371</v>
      </c>
      <c r="G46">
        <f t="shared" si="3"/>
        <v>0.90397280645846612</v>
      </c>
      <c r="I46" t="s">
        <v>146</v>
      </c>
      <c r="J46">
        <f t="shared" si="4"/>
        <v>-2.3806026180916007</v>
      </c>
      <c r="K46">
        <f t="shared" si="5"/>
        <v>2.7870270623184146</v>
      </c>
    </row>
    <row r="47" spans="1:11">
      <c r="A47" t="s">
        <v>147</v>
      </c>
      <c r="B47">
        <f t="shared" si="0"/>
        <v>-0.27862948362291334</v>
      </c>
      <c r="C47">
        <f t="shared" si="1"/>
        <v>0.21170973864797782</v>
      </c>
      <c r="E47" t="s">
        <v>147</v>
      </c>
      <c r="F47">
        <f t="shared" si="2"/>
        <v>-0.43977055449330782</v>
      </c>
      <c r="G47">
        <f t="shared" si="3"/>
        <v>0.45357977480348416</v>
      </c>
      <c r="I47" t="s">
        <v>147</v>
      </c>
      <c r="J47">
        <f t="shared" si="4"/>
        <v>-1.7693337250677375</v>
      </c>
      <c r="K47">
        <f t="shared" si="5"/>
        <v>2.1994254562073583</v>
      </c>
    </row>
    <row r="48" spans="1:11">
      <c r="A48" t="s">
        <v>148</v>
      </c>
      <c r="B48">
        <f t="shared" si="0"/>
        <v>-6.3269577067211757E-2</v>
      </c>
      <c r="C48">
        <f t="shared" si="1"/>
        <v>5.2319073344040491E-2</v>
      </c>
      <c r="E48" t="s">
        <v>148</v>
      </c>
      <c r="F48">
        <f t="shared" si="2"/>
        <v>-0.18270660718079457</v>
      </c>
      <c r="G48">
        <f t="shared" si="3"/>
        <v>0.15296367112810708</v>
      </c>
      <c r="I48" t="s">
        <v>148</v>
      </c>
      <c r="J48">
        <f t="shared" si="4"/>
        <v>-1.0307511507198119</v>
      </c>
      <c r="K48">
        <f t="shared" si="5"/>
        <v>1.7089413377729898</v>
      </c>
    </row>
    <row r="49" spans="1:11">
      <c r="A49" t="s">
        <v>149</v>
      </c>
      <c r="B49">
        <f t="shared" si="0"/>
        <v>-1.0950503723171266E-2</v>
      </c>
      <c r="C49">
        <f t="shared" si="1"/>
        <v>1.2167226359079185E-2</v>
      </c>
      <c r="E49" t="s">
        <v>149</v>
      </c>
      <c r="F49">
        <f t="shared" si="2"/>
        <v>-2.3369449755683024E-2</v>
      </c>
      <c r="G49">
        <f t="shared" si="3"/>
        <v>4.2489908646696412E-2</v>
      </c>
      <c r="I49" t="s">
        <v>149</v>
      </c>
      <c r="J49">
        <f t="shared" si="4"/>
        <v>-0.32644533672836484</v>
      </c>
      <c r="K49">
        <f t="shared" si="5"/>
        <v>0.85528678222831589</v>
      </c>
    </row>
    <row r="50" spans="1:11">
      <c r="A50" t="s">
        <v>150</v>
      </c>
      <c r="B50">
        <f t="shared" si="0"/>
        <v>-2.433445271815837E-3</v>
      </c>
      <c r="C50">
        <f t="shared" si="1"/>
        <v>2.433445271815837E-3</v>
      </c>
      <c r="E50" t="s">
        <v>150</v>
      </c>
      <c r="F50">
        <f t="shared" si="2"/>
        <v>-5.3112385808370514E-3</v>
      </c>
      <c r="G50">
        <f t="shared" si="3"/>
        <v>2.1244954323348204E-3</v>
      </c>
      <c r="I50" t="s">
        <v>150</v>
      </c>
      <c r="J50">
        <f t="shared" si="4"/>
        <v>-6.7737407371135705E-2</v>
      </c>
      <c r="K50">
        <f t="shared" si="5"/>
        <v>0.27503019619364738</v>
      </c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5"/>
  <sheetViews>
    <sheetView topLeftCell="A13" workbookViewId="0">
      <selection activeCell="F19" sqref="F19"/>
    </sheetView>
  </sheetViews>
  <sheetFormatPr defaultRowHeight="14.4"/>
  <sheetData>
    <row r="1" spans="1:41" s="136" customFormat="1" ht="13.2">
      <c r="A1" s="139"/>
      <c r="B1" s="138"/>
      <c r="C1" s="137"/>
      <c r="D1" s="137"/>
      <c r="E1" s="137"/>
      <c r="F1" s="137"/>
      <c r="G1" s="137"/>
      <c r="H1" s="137"/>
      <c r="I1" s="137"/>
      <c r="J1" s="137"/>
      <c r="K1" s="137"/>
      <c r="L1" s="137"/>
    </row>
    <row r="2" spans="1:41" s="136" customFormat="1">
      <c r="A2" s="170"/>
      <c r="B2" s="171" t="s">
        <v>125</v>
      </c>
      <c r="C2" s="171" t="s">
        <v>126</v>
      </c>
      <c r="D2" s="171" t="s">
        <v>152</v>
      </c>
      <c r="E2"/>
      <c r="F2" s="53" t="s">
        <v>230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41" s="135" customFormat="1" ht="13.2">
      <c r="A3" s="172">
        <v>1974</v>
      </c>
      <c r="B3" s="31"/>
      <c r="C3" s="31"/>
      <c r="D3" s="31">
        <v>72</v>
      </c>
    </row>
    <row r="4" spans="1:41">
      <c r="A4" s="45">
        <v>1975</v>
      </c>
      <c r="B4" s="31"/>
      <c r="C4" s="31"/>
      <c r="D4" s="31">
        <v>71.8</v>
      </c>
    </row>
    <row r="5" spans="1:41">
      <c r="A5" s="172">
        <v>1976</v>
      </c>
      <c r="B5" s="31"/>
      <c r="C5" s="31"/>
      <c r="D5" s="31">
        <v>72</v>
      </c>
    </row>
    <row r="6" spans="1:41">
      <c r="A6" s="45">
        <v>1977</v>
      </c>
      <c r="B6" s="31"/>
      <c r="C6" s="31"/>
      <c r="D6" s="31">
        <v>72.400000000000006</v>
      </c>
    </row>
    <row r="7" spans="1:41">
      <c r="A7" s="172">
        <v>1978</v>
      </c>
      <c r="B7" s="31"/>
      <c r="C7" s="31"/>
      <c r="D7" s="31">
        <v>72.900000000000006</v>
      </c>
    </row>
    <row r="8" spans="1:41">
      <c r="A8" s="45">
        <v>1979</v>
      </c>
      <c r="B8" s="31"/>
      <c r="C8" s="31"/>
      <c r="D8" s="31">
        <v>73.251999999999995</v>
      </c>
    </row>
    <row r="9" spans="1:41">
      <c r="A9" s="172">
        <v>1980</v>
      </c>
      <c r="B9" s="31"/>
      <c r="C9" s="31"/>
      <c r="D9" s="31">
        <v>73.549000000000007</v>
      </c>
    </row>
    <row r="10" spans="1:41">
      <c r="A10" s="45">
        <v>1981</v>
      </c>
      <c r="B10" s="31"/>
      <c r="C10" s="31"/>
      <c r="D10" s="31">
        <v>74.099999999999994</v>
      </c>
    </row>
    <row r="11" spans="1:41">
      <c r="A11" s="172">
        <v>1982</v>
      </c>
      <c r="B11" s="31"/>
      <c r="C11" s="31"/>
      <c r="D11" s="31">
        <v>74.272000000000006</v>
      </c>
    </row>
    <row r="12" spans="1:41">
      <c r="A12" s="45">
        <v>1983</v>
      </c>
      <c r="B12" s="31"/>
      <c r="C12" s="31"/>
      <c r="D12" s="31">
        <v>74.085999999999999</v>
      </c>
    </row>
    <row r="13" spans="1:41">
      <c r="A13" s="172">
        <v>1984</v>
      </c>
      <c r="B13" s="31"/>
      <c r="C13" s="31"/>
      <c r="D13" s="31">
        <v>74.757999999999996</v>
      </c>
    </row>
    <row r="14" spans="1:41">
      <c r="A14" s="45">
        <v>1985</v>
      </c>
      <c r="B14" s="31"/>
      <c r="C14" s="31"/>
      <c r="D14" s="31">
        <v>75.099999999999994</v>
      </c>
    </row>
    <row r="15" spans="1:41">
      <c r="A15" s="172">
        <v>1986</v>
      </c>
      <c r="B15" s="31"/>
      <c r="C15" s="31"/>
      <c r="D15" s="31">
        <v>75.349999999999994</v>
      </c>
    </row>
    <row r="16" spans="1:41">
      <c r="A16" s="45">
        <v>1987</v>
      </c>
      <c r="B16" s="31"/>
      <c r="C16" s="31"/>
      <c r="D16" s="31">
        <v>75.8</v>
      </c>
    </row>
    <row r="17" spans="1:6">
      <c r="A17" s="172">
        <v>1988</v>
      </c>
      <c r="B17" s="31"/>
      <c r="C17" s="31"/>
      <c r="D17" s="31">
        <v>76.164000000000001</v>
      </c>
    </row>
    <row r="18" spans="1:6">
      <c r="A18" s="45">
        <v>1989</v>
      </c>
      <c r="B18" s="31"/>
      <c r="C18" s="31"/>
      <c r="D18" s="31">
        <v>76.400000000000006</v>
      </c>
    </row>
    <row r="19" spans="1:6">
      <c r="A19" s="172">
        <v>1990</v>
      </c>
      <c r="B19" s="31"/>
      <c r="C19" s="31"/>
      <c r="D19" s="31">
        <v>76.5</v>
      </c>
      <c r="F19" s="18" t="s">
        <v>186</v>
      </c>
    </row>
    <row r="20" spans="1:6">
      <c r="A20" s="45">
        <v>1991</v>
      </c>
      <c r="B20" s="31"/>
      <c r="C20" s="31"/>
      <c r="D20" s="31">
        <v>76.822999999999993</v>
      </c>
    </row>
    <row r="21" spans="1:6">
      <c r="A21" s="172">
        <v>1992</v>
      </c>
      <c r="B21" s="31"/>
      <c r="C21" s="31"/>
      <c r="D21" s="31">
        <v>76.209000000000003</v>
      </c>
    </row>
    <row r="22" spans="1:6">
      <c r="A22" s="45">
        <v>1993</v>
      </c>
      <c r="B22" s="31"/>
      <c r="C22" s="31"/>
      <c r="D22" s="31">
        <v>76.7</v>
      </c>
    </row>
    <row r="23" spans="1:6">
      <c r="A23" s="172">
        <v>1994</v>
      </c>
      <c r="B23" s="31"/>
      <c r="C23" s="31"/>
      <c r="D23" s="31">
        <v>76.873000000000005</v>
      </c>
    </row>
    <row r="24" spans="1:6">
      <c r="A24" s="45">
        <v>1995</v>
      </c>
      <c r="B24" s="31"/>
      <c r="C24" s="31"/>
      <c r="D24" s="31">
        <v>77.099999999999994</v>
      </c>
    </row>
    <row r="25" spans="1:6">
      <c r="A25" s="172">
        <v>1996</v>
      </c>
      <c r="B25" s="31"/>
      <c r="C25" s="31"/>
      <c r="D25" s="31">
        <v>76.8</v>
      </c>
    </row>
    <row r="26" spans="1:6">
      <c r="A26" s="45">
        <v>1997</v>
      </c>
      <c r="B26" s="31"/>
      <c r="C26" s="31"/>
      <c r="D26" s="31">
        <v>77.400000000000006</v>
      </c>
    </row>
    <row r="27" spans="1:6">
      <c r="A27" s="172">
        <v>1998</v>
      </c>
      <c r="B27" s="31"/>
      <c r="C27" s="31"/>
      <c r="D27" s="31">
        <v>77.7</v>
      </c>
    </row>
    <row r="28" spans="1:6">
      <c r="A28" s="45">
        <v>1999</v>
      </c>
      <c r="B28" s="31"/>
      <c r="C28" s="31"/>
      <c r="D28" s="31">
        <v>78</v>
      </c>
    </row>
    <row r="29" spans="1:6">
      <c r="A29" s="172">
        <v>2000</v>
      </c>
      <c r="B29" s="31"/>
      <c r="C29" s="31"/>
      <c r="D29" s="31">
        <v>78.176000000000002</v>
      </c>
    </row>
    <row r="30" spans="1:6">
      <c r="A30" s="45">
        <v>2001</v>
      </c>
      <c r="B30" s="31"/>
      <c r="C30" s="31"/>
      <c r="D30" s="31">
        <v>78.5</v>
      </c>
    </row>
    <row r="31" spans="1:6">
      <c r="A31" s="172">
        <v>2002</v>
      </c>
      <c r="B31" s="31">
        <v>74.8</v>
      </c>
      <c r="C31" s="31">
        <v>82.2</v>
      </c>
      <c r="D31" s="31">
        <v>78.5</v>
      </c>
    </row>
    <row r="32" spans="1:6">
      <c r="A32" s="45">
        <v>2003</v>
      </c>
      <c r="B32" s="31">
        <v>75.8</v>
      </c>
      <c r="C32" s="31">
        <v>82.7</v>
      </c>
      <c r="D32" s="31">
        <v>79.2</v>
      </c>
    </row>
    <row r="33" spans="1:4">
      <c r="A33" s="172">
        <v>2004</v>
      </c>
      <c r="B33" s="31">
        <v>76.900000000000006</v>
      </c>
      <c r="C33" s="31">
        <v>82.9</v>
      </c>
      <c r="D33" s="31">
        <v>79.900000000000006</v>
      </c>
    </row>
    <row r="34" spans="1:4">
      <c r="A34" s="45">
        <v>2005</v>
      </c>
      <c r="B34" s="31">
        <v>76.400000000000006</v>
      </c>
      <c r="C34" s="31">
        <v>83.1</v>
      </c>
      <c r="D34" s="31">
        <v>79.7</v>
      </c>
    </row>
    <row r="35" spans="1:4">
      <c r="A35" s="172">
        <v>2006</v>
      </c>
      <c r="B35" s="31">
        <v>77.7</v>
      </c>
      <c r="C35" s="31">
        <v>83.5</v>
      </c>
      <c r="D35" s="31">
        <v>80.5</v>
      </c>
    </row>
    <row r="36" spans="1:4">
      <c r="A36" s="45">
        <v>2007</v>
      </c>
      <c r="B36" s="31">
        <v>77.2</v>
      </c>
      <c r="C36" s="31">
        <v>83.9</v>
      </c>
      <c r="D36" s="31">
        <v>80.5</v>
      </c>
    </row>
    <row r="37" spans="1:4">
      <c r="A37" s="172">
        <v>2008</v>
      </c>
      <c r="B37" s="31">
        <v>78.599999999999994</v>
      </c>
      <c r="C37" s="31">
        <v>83.6</v>
      </c>
      <c r="D37" s="31">
        <v>81.099999999999994</v>
      </c>
    </row>
    <row r="38" spans="1:4">
      <c r="A38" s="45">
        <v>2009</v>
      </c>
      <c r="B38" s="31">
        <v>78.099999999999994</v>
      </c>
      <c r="C38" s="31">
        <v>84.2</v>
      </c>
      <c r="D38" s="31">
        <v>81.099999999999994</v>
      </c>
    </row>
    <row r="39" spans="1:4">
      <c r="A39" s="172">
        <v>2010</v>
      </c>
      <c r="B39" s="31">
        <v>78.3</v>
      </c>
      <c r="C39" s="31">
        <v>84.4</v>
      </c>
      <c r="D39" s="31">
        <v>81.3</v>
      </c>
    </row>
    <row r="40" spans="1:4">
      <c r="A40" s="45">
        <v>2011</v>
      </c>
      <c r="B40" s="31">
        <v>78.599999999999994</v>
      </c>
      <c r="C40" s="31">
        <v>85</v>
      </c>
      <c r="D40" s="31">
        <v>81.7</v>
      </c>
    </row>
    <row r="41" spans="1:4">
      <c r="A41" s="172">
        <v>2012</v>
      </c>
      <c r="B41" s="31">
        <v>79.7</v>
      </c>
      <c r="C41" s="31">
        <v>84.3</v>
      </c>
      <c r="D41" s="31">
        <v>81.900000000000006</v>
      </c>
    </row>
    <row r="42" spans="1:4">
      <c r="A42" s="45">
        <v>2013</v>
      </c>
      <c r="B42" s="31">
        <v>79.7</v>
      </c>
      <c r="C42" s="31">
        <v>84.6</v>
      </c>
      <c r="D42" s="31">
        <v>82.1</v>
      </c>
    </row>
    <row r="43" spans="1:4">
      <c r="A43" s="172">
        <v>2014</v>
      </c>
      <c r="B43" s="31">
        <v>79.7</v>
      </c>
      <c r="C43" s="31">
        <v>84.6</v>
      </c>
      <c r="D43" s="31">
        <v>82.1</v>
      </c>
    </row>
    <row r="44" spans="1:4">
      <c r="A44" s="45">
        <v>2015</v>
      </c>
      <c r="B44" s="31">
        <v>78.7</v>
      </c>
      <c r="C44" s="31">
        <v>83.6</v>
      </c>
      <c r="D44" s="31">
        <v>81.099999999999994</v>
      </c>
    </row>
    <row r="45" spans="1:4">
      <c r="A45" s="172">
        <v>2016</v>
      </c>
      <c r="B45" s="31">
        <v>79.400000000000006</v>
      </c>
      <c r="C45" s="31">
        <v>85.1</v>
      </c>
      <c r="D45" s="31">
        <v>82.2</v>
      </c>
    </row>
    <row r="46" spans="1:4">
      <c r="A46" s="45">
        <v>2017</v>
      </c>
      <c r="B46" s="31">
        <v>79.8</v>
      </c>
      <c r="C46" s="31">
        <v>84.3</v>
      </c>
      <c r="D46" s="31">
        <v>82</v>
      </c>
    </row>
    <row r="47" spans="1:4">
      <c r="A47" s="172">
        <v>2018</v>
      </c>
      <c r="B47" s="31">
        <v>79.099999999999994</v>
      </c>
      <c r="C47" s="31">
        <v>85.2</v>
      </c>
      <c r="D47" s="31">
        <v>82.1</v>
      </c>
    </row>
    <row r="48" spans="1:4">
      <c r="A48" s="45">
        <v>2019</v>
      </c>
      <c r="B48" s="31">
        <v>79.900000000000006</v>
      </c>
      <c r="C48" s="31">
        <v>85.6</v>
      </c>
      <c r="D48" s="31">
        <v>82.7</v>
      </c>
    </row>
    <row r="49" spans="1:4">
      <c r="A49" s="172">
        <v>2020</v>
      </c>
      <c r="B49" s="31">
        <v>78.400000000000006</v>
      </c>
      <c r="C49" s="31">
        <v>83.5</v>
      </c>
      <c r="D49" s="31">
        <v>80.900000000000006</v>
      </c>
    </row>
    <row r="50" spans="1:4">
      <c r="A50" s="45">
        <v>2021</v>
      </c>
      <c r="B50" s="31">
        <v>80.3</v>
      </c>
      <c r="C50" s="31">
        <v>84.4</v>
      </c>
      <c r="D50" s="31">
        <v>82.3</v>
      </c>
    </row>
    <row r="51" spans="1:4">
      <c r="A51" s="172">
        <v>2022</v>
      </c>
      <c r="B51" s="31">
        <v>80.5</v>
      </c>
      <c r="C51" s="31">
        <v>84.2</v>
      </c>
      <c r="D51" s="31">
        <v>82.3</v>
      </c>
    </row>
    <row r="52" spans="1:4">
      <c r="A52" s="45">
        <v>2023</v>
      </c>
      <c r="B52" s="31">
        <v>81.400000000000006</v>
      </c>
      <c r="C52" s="31">
        <v>85.1</v>
      </c>
      <c r="D52" s="31">
        <v>83.2</v>
      </c>
    </row>
    <row r="53" spans="1:4">
      <c r="A53" s="172">
        <v>2024</v>
      </c>
      <c r="B53" s="31">
        <v>80.900000000000006</v>
      </c>
      <c r="C53" s="31">
        <v>84.7</v>
      </c>
      <c r="D53" s="31">
        <v>82.8</v>
      </c>
    </row>
    <row r="54" spans="1:4">
      <c r="A54" s="45">
        <v>2025</v>
      </c>
      <c r="B54" s="31">
        <v>82.5</v>
      </c>
      <c r="C54" s="31">
        <v>85</v>
      </c>
      <c r="D54" s="31">
        <v>83.7</v>
      </c>
    </row>
    <row r="55" spans="1:4">
      <c r="A55" s="21" t="s">
        <v>153</v>
      </c>
      <c r="B55" s="21"/>
      <c r="C55" s="21"/>
      <c r="D55" s="21"/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topLeftCell="A4" workbookViewId="0">
      <selection activeCell="F19" sqref="F19"/>
    </sheetView>
  </sheetViews>
  <sheetFormatPr defaultRowHeight="14.4"/>
  <sheetData>
    <row r="2" spans="1:6" ht="24.6">
      <c r="A2" s="31"/>
      <c r="B2" s="106" t="s">
        <v>154</v>
      </c>
      <c r="C2" s="173" t="s">
        <v>155</v>
      </c>
      <c r="F2" s="53" t="s">
        <v>231</v>
      </c>
    </row>
    <row r="3" spans="1:6">
      <c r="A3" s="31">
        <v>1952</v>
      </c>
      <c r="B3" s="31">
        <v>1.82</v>
      </c>
      <c r="C3" s="31">
        <v>28.77</v>
      </c>
    </row>
    <row r="4" spans="1:6">
      <c r="A4" s="31">
        <v>1953</v>
      </c>
      <c r="B4" s="31">
        <v>1.87</v>
      </c>
      <c r="C4" s="31">
        <v>28.7</v>
      </c>
    </row>
    <row r="5" spans="1:6">
      <c r="A5" s="31">
        <v>1954</v>
      </c>
      <c r="B5" s="31">
        <v>1.85</v>
      </c>
      <c r="C5" s="31">
        <v>28.51</v>
      </c>
    </row>
    <row r="6" spans="1:6">
      <c r="A6" s="31">
        <v>1955</v>
      </c>
      <c r="B6" s="31">
        <v>1.77</v>
      </c>
      <c r="C6" s="31">
        <v>28.35</v>
      </c>
    </row>
    <row r="7" spans="1:6">
      <c r="A7" s="31">
        <v>1956</v>
      </c>
      <c r="B7" s="31">
        <v>1.7</v>
      </c>
      <c r="C7" s="31">
        <v>28.25</v>
      </c>
    </row>
    <row r="8" spans="1:6">
      <c r="A8" s="31">
        <v>1957</v>
      </c>
      <c r="B8" s="31">
        <v>1.65</v>
      </c>
      <c r="C8" s="31">
        <v>28.66</v>
      </c>
    </row>
    <row r="9" spans="1:6">
      <c r="A9" s="31">
        <v>1958</v>
      </c>
      <c r="B9" s="31">
        <v>1.65</v>
      </c>
      <c r="C9" s="31">
        <v>28.24</v>
      </c>
    </row>
    <row r="10" spans="1:6">
      <c r="A10" s="31">
        <v>1959</v>
      </c>
      <c r="B10" s="31">
        <v>1.75</v>
      </c>
      <c r="C10" s="31">
        <v>27.93</v>
      </c>
    </row>
    <row r="11" spans="1:6">
      <c r="A11" s="31">
        <v>1960</v>
      </c>
      <c r="B11" s="31">
        <v>1.73</v>
      </c>
      <c r="C11" s="31">
        <v>28.37</v>
      </c>
    </row>
    <row r="12" spans="1:6">
      <c r="A12" s="31">
        <v>1961</v>
      </c>
      <c r="B12" s="31">
        <v>1.89</v>
      </c>
      <c r="C12" s="31">
        <v>28.22</v>
      </c>
    </row>
    <row r="13" spans="1:6">
      <c r="A13" s="31">
        <v>1962</v>
      </c>
      <c r="B13" s="31">
        <v>1.91</v>
      </c>
      <c r="C13" s="31">
        <v>28.02</v>
      </c>
    </row>
    <row r="14" spans="1:6">
      <c r="A14" s="31">
        <v>1963</v>
      </c>
      <c r="B14" s="31">
        <v>2.08</v>
      </c>
      <c r="C14" s="31">
        <v>27.97</v>
      </c>
    </row>
    <row r="15" spans="1:6">
      <c r="A15" s="31">
        <v>1964</v>
      </c>
      <c r="B15" s="31">
        <v>2.2999999999999998</v>
      </c>
      <c r="C15" s="31">
        <v>27.83</v>
      </c>
    </row>
    <row r="16" spans="1:6">
      <c r="A16" s="31">
        <v>1965</v>
      </c>
      <c r="B16" s="31">
        <v>2.16</v>
      </c>
      <c r="C16" s="31">
        <v>27.65</v>
      </c>
    </row>
    <row r="17" spans="1:6">
      <c r="A17" s="31">
        <v>1966</v>
      </c>
      <c r="B17" s="31">
        <v>2.2200000000000002</v>
      </c>
      <c r="C17" s="31">
        <v>27.62</v>
      </c>
    </row>
    <row r="18" spans="1:6">
      <c r="A18" s="31">
        <v>1967</v>
      </c>
      <c r="B18" s="31">
        <v>2.12</v>
      </c>
      <c r="C18" s="31">
        <v>27.59</v>
      </c>
    </row>
    <row r="19" spans="1:6">
      <c r="A19" s="31">
        <v>1968</v>
      </c>
      <c r="B19" s="31">
        <v>2.12</v>
      </c>
      <c r="C19" s="31">
        <v>27.56</v>
      </c>
      <c r="F19" s="18" t="s">
        <v>187</v>
      </c>
    </row>
    <row r="20" spans="1:6">
      <c r="A20" s="31">
        <v>1969</v>
      </c>
      <c r="B20" s="31">
        <v>2.2200000000000002</v>
      </c>
      <c r="C20" s="31">
        <v>27.61</v>
      </c>
    </row>
    <row r="21" spans="1:6">
      <c r="A21" s="31">
        <v>1970</v>
      </c>
      <c r="B21" s="31">
        <v>2.21</v>
      </c>
      <c r="C21" s="31">
        <v>27.5</v>
      </c>
    </row>
    <row r="22" spans="1:6">
      <c r="A22" s="31">
        <v>1971</v>
      </c>
      <c r="B22" s="31">
        <v>2.11</v>
      </c>
      <c r="C22" s="31">
        <v>27.38</v>
      </c>
    </row>
    <row r="23" spans="1:6">
      <c r="A23" s="31">
        <v>1972</v>
      </c>
      <c r="B23" s="31">
        <v>2.12</v>
      </c>
      <c r="C23" s="31">
        <v>27.03</v>
      </c>
    </row>
    <row r="24" spans="1:6">
      <c r="A24" s="31">
        <v>1973</v>
      </c>
      <c r="B24" s="31">
        <v>2.04</v>
      </c>
      <c r="C24" s="31">
        <v>26.99</v>
      </c>
    </row>
    <row r="25" spans="1:6">
      <c r="A25" s="31">
        <v>1974</v>
      </c>
      <c r="B25" s="31">
        <v>2.0299999999999998</v>
      </c>
      <c r="C25" s="31">
        <v>26.88</v>
      </c>
    </row>
    <row r="26" spans="1:6">
      <c r="A26" s="31">
        <v>1975</v>
      </c>
      <c r="B26" s="31">
        <v>1.92</v>
      </c>
      <c r="C26" s="31">
        <v>26.88</v>
      </c>
    </row>
    <row r="27" spans="1:6">
      <c r="A27" s="31">
        <v>1976</v>
      </c>
      <c r="B27" s="31">
        <v>1.76</v>
      </c>
      <c r="C27" s="31">
        <v>26.93</v>
      </c>
    </row>
    <row r="28" spans="1:6">
      <c r="A28" s="31">
        <v>1977</v>
      </c>
      <c r="B28" s="31">
        <v>1.65</v>
      </c>
      <c r="C28" s="31">
        <v>26.97</v>
      </c>
    </row>
    <row r="29" spans="1:6">
      <c r="A29" s="31">
        <v>1978</v>
      </c>
      <c r="B29" s="31">
        <v>1.69</v>
      </c>
      <c r="C29" s="31">
        <v>26.94</v>
      </c>
    </row>
    <row r="30" spans="1:6">
      <c r="A30" s="31">
        <v>1979</v>
      </c>
      <c r="B30" s="31">
        <v>1.4</v>
      </c>
      <c r="C30" s="31">
        <v>26.67</v>
      </c>
    </row>
    <row r="31" spans="1:6">
      <c r="A31" s="31">
        <v>1980</v>
      </c>
      <c r="B31" s="31">
        <v>1.37</v>
      </c>
      <c r="C31" s="31">
        <v>26.73</v>
      </c>
    </row>
    <row r="32" spans="1:6">
      <c r="A32" s="31">
        <v>1981</v>
      </c>
      <c r="B32" s="31">
        <v>1.18</v>
      </c>
      <c r="C32" s="31">
        <v>27.24</v>
      </c>
    </row>
    <row r="33" spans="1:3">
      <c r="A33" s="31">
        <v>1982</v>
      </c>
      <c r="B33" s="31">
        <v>1.28</v>
      </c>
      <c r="C33" s="31">
        <v>27.45</v>
      </c>
    </row>
    <row r="34" spans="1:3">
      <c r="A34" s="31">
        <v>1983</v>
      </c>
      <c r="B34" s="31">
        <v>1.25</v>
      </c>
      <c r="C34" s="31">
        <v>27.11</v>
      </c>
    </row>
    <row r="35" spans="1:3">
      <c r="A35" s="31">
        <v>1984</v>
      </c>
      <c r="B35" s="31">
        <v>1.18</v>
      </c>
      <c r="C35" s="31">
        <v>27.52</v>
      </c>
    </row>
    <row r="36" spans="1:3">
      <c r="A36" s="31">
        <v>1985</v>
      </c>
      <c r="B36" s="31">
        <v>1.1599999999999999</v>
      </c>
      <c r="C36" s="31">
        <v>27.89</v>
      </c>
    </row>
    <row r="37" spans="1:3">
      <c r="A37" s="31">
        <v>1986</v>
      </c>
      <c r="B37" s="31">
        <v>1.1299999999999999</v>
      </c>
      <c r="C37" s="31">
        <v>27.79</v>
      </c>
    </row>
    <row r="38" spans="1:3">
      <c r="A38" s="31">
        <v>1987</v>
      </c>
      <c r="B38" s="31">
        <v>1.1499999999999999</v>
      </c>
      <c r="C38" s="31">
        <v>28.25</v>
      </c>
    </row>
    <row r="39" spans="1:3">
      <c r="A39" s="31">
        <v>1988</v>
      </c>
      <c r="B39" s="31">
        <v>1.22</v>
      </c>
      <c r="C39" s="31">
        <v>28.58</v>
      </c>
    </row>
    <row r="40" spans="1:3">
      <c r="A40" s="31">
        <v>1989</v>
      </c>
      <c r="B40" s="31">
        <v>1.1000000000000001</v>
      </c>
      <c r="C40" s="31">
        <v>28.55</v>
      </c>
    </row>
    <row r="41" spans="1:3">
      <c r="A41" s="31">
        <v>1990</v>
      </c>
      <c r="B41" s="31">
        <v>1.18</v>
      </c>
      <c r="C41" s="31">
        <v>29.11</v>
      </c>
    </row>
    <row r="42" spans="1:3">
      <c r="A42" s="31">
        <v>1991</v>
      </c>
      <c r="B42" s="31">
        <v>1.1499999999999999</v>
      </c>
      <c r="C42" s="31">
        <v>29.24</v>
      </c>
    </row>
    <row r="43" spans="1:3">
      <c r="A43" s="31">
        <v>1992</v>
      </c>
      <c r="B43" s="31">
        <v>1.1000000000000001</v>
      </c>
      <c r="C43" s="31">
        <v>29.25</v>
      </c>
    </row>
    <row r="44" spans="1:3">
      <c r="A44" s="31">
        <v>1993</v>
      </c>
      <c r="B44" s="31">
        <v>1.01</v>
      </c>
      <c r="C44" s="31">
        <v>29.16</v>
      </c>
    </row>
    <row r="45" spans="1:3">
      <c r="A45" s="31">
        <v>1994</v>
      </c>
      <c r="B45" s="31">
        <v>1.08</v>
      </c>
      <c r="C45" s="31">
        <v>29.38</v>
      </c>
    </row>
    <row r="46" spans="1:3">
      <c r="A46" s="31">
        <v>1995</v>
      </c>
      <c r="B46" s="31">
        <v>1.1000000000000001</v>
      </c>
      <c r="C46" s="31">
        <v>30.03</v>
      </c>
    </row>
    <row r="47" spans="1:3">
      <c r="A47" s="31">
        <v>1996</v>
      </c>
      <c r="B47" s="31">
        <v>1.19</v>
      </c>
      <c r="C47" s="31">
        <v>30.17</v>
      </c>
    </row>
    <row r="48" spans="1:3">
      <c r="A48" s="31">
        <v>1997</v>
      </c>
      <c r="B48" s="31">
        <v>1.0900000000000001</v>
      </c>
      <c r="C48" s="31">
        <v>29.9</v>
      </c>
    </row>
    <row r="49" spans="1:3">
      <c r="A49" s="31">
        <v>1998</v>
      </c>
      <c r="B49" s="31">
        <v>1.17</v>
      </c>
      <c r="C49" s="31">
        <v>30.41</v>
      </c>
    </row>
    <row r="50" spans="1:3">
      <c r="A50" s="31">
        <v>1999</v>
      </c>
      <c r="B50" s="31">
        <v>1.19</v>
      </c>
      <c r="C50" s="31">
        <v>30.43</v>
      </c>
    </row>
    <row r="51" spans="1:3">
      <c r="A51" s="31">
        <v>2000</v>
      </c>
      <c r="B51" s="31">
        <v>1.28</v>
      </c>
      <c r="C51" s="31">
        <v>30.42</v>
      </c>
    </row>
    <row r="52" spans="1:3">
      <c r="A52" s="31">
        <v>2001</v>
      </c>
      <c r="B52" s="31">
        <v>1.22</v>
      </c>
      <c r="C52" s="31">
        <v>30.84</v>
      </c>
    </row>
    <row r="53" spans="1:3">
      <c r="A53" s="31">
        <v>2002</v>
      </c>
      <c r="B53" s="31">
        <v>1.25</v>
      </c>
      <c r="C53" s="31">
        <v>30.38</v>
      </c>
    </row>
    <row r="54" spans="1:3">
      <c r="A54" s="31">
        <v>2003</v>
      </c>
      <c r="B54" s="31">
        <v>1.28</v>
      </c>
      <c r="C54" s="31">
        <v>30.92</v>
      </c>
    </row>
    <row r="55" spans="1:3">
      <c r="A55" s="31">
        <v>2004</v>
      </c>
      <c r="B55" s="31">
        <v>1.33</v>
      </c>
      <c r="C55" s="31">
        <v>30.93</v>
      </c>
    </row>
    <row r="56" spans="1:3">
      <c r="A56" s="31">
        <v>2005</v>
      </c>
      <c r="B56" s="31">
        <v>1.34</v>
      </c>
      <c r="C56" s="31">
        <v>30.65</v>
      </c>
    </row>
    <row r="57" spans="1:3">
      <c r="A57" s="31">
        <v>2006</v>
      </c>
      <c r="B57" s="31">
        <v>1.44</v>
      </c>
      <c r="C57" s="31">
        <v>31.12</v>
      </c>
    </row>
    <row r="58" spans="1:3">
      <c r="A58" s="31">
        <v>2007</v>
      </c>
      <c r="B58" s="31">
        <v>1.47</v>
      </c>
      <c r="C58" s="31">
        <v>30.9</v>
      </c>
    </row>
    <row r="59" spans="1:3">
      <c r="A59" s="31">
        <v>2008</v>
      </c>
      <c r="B59" s="31">
        <v>1.57</v>
      </c>
      <c r="C59" s="31">
        <v>30.81</v>
      </c>
    </row>
    <row r="60" spans="1:3">
      <c r="A60" s="31">
        <v>2009</v>
      </c>
      <c r="B60" s="31">
        <v>1.62</v>
      </c>
      <c r="C60" s="31">
        <v>30.99</v>
      </c>
    </row>
    <row r="61" spans="1:3">
      <c r="A61" s="31">
        <v>2010</v>
      </c>
      <c r="B61" s="31">
        <v>1.62</v>
      </c>
      <c r="C61" s="31">
        <v>30.72</v>
      </c>
    </row>
    <row r="62" spans="1:3">
      <c r="A62" s="31">
        <v>2011</v>
      </c>
      <c r="B62" s="31">
        <v>1.6</v>
      </c>
      <c r="C62" s="31">
        <v>31.07</v>
      </c>
    </row>
    <row r="63" spans="1:3">
      <c r="A63" s="31">
        <v>2012</v>
      </c>
      <c r="B63" s="31">
        <v>1.57</v>
      </c>
      <c r="C63" s="31">
        <v>31.18</v>
      </c>
    </row>
    <row r="64" spans="1:3">
      <c r="A64" s="31">
        <v>2013</v>
      </c>
      <c r="B64" s="31">
        <v>1.44</v>
      </c>
      <c r="C64" s="31">
        <v>31.23</v>
      </c>
    </row>
    <row r="65" spans="1:3">
      <c r="A65" s="31">
        <v>2014</v>
      </c>
      <c r="B65" s="31">
        <v>1.54</v>
      </c>
      <c r="C65" s="31">
        <v>31.68</v>
      </c>
    </row>
    <row r="66" spans="1:3">
      <c r="A66" s="31">
        <v>2015</v>
      </c>
      <c r="B66" s="31">
        <v>1.41</v>
      </c>
      <c r="C66" s="31">
        <v>31.55</v>
      </c>
    </row>
    <row r="67" spans="1:3">
      <c r="A67" s="31">
        <v>2016</v>
      </c>
      <c r="B67" s="31">
        <v>1.42</v>
      </c>
      <c r="C67" s="31">
        <v>31.64</v>
      </c>
    </row>
    <row r="68" spans="1:3">
      <c r="A68" s="31">
        <v>2017</v>
      </c>
      <c r="B68" s="31">
        <v>1.35</v>
      </c>
      <c r="C68" s="31">
        <v>32.1</v>
      </c>
    </row>
    <row r="69" spans="1:3">
      <c r="A69" s="31">
        <v>2018</v>
      </c>
      <c r="B69" s="31">
        <v>1.39</v>
      </c>
      <c r="C69" s="31">
        <v>32.020000000000003</v>
      </c>
    </row>
    <row r="70" spans="1:3">
      <c r="A70" s="31">
        <v>2019</v>
      </c>
      <c r="B70" s="31">
        <v>1.31</v>
      </c>
      <c r="C70" s="31">
        <v>32.14</v>
      </c>
    </row>
    <row r="71" spans="1:3">
      <c r="A71" s="31">
        <v>2020</v>
      </c>
      <c r="B71" s="31">
        <v>1.23</v>
      </c>
      <c r="C71" s="31">
        <v>32.28</v>
      </c>
    </row>
    <row r="72" spans="1:3">
      <c r="A72" s="31">
        <v>2021</v>
      </c>
      <c r="B72" s="31">
        <v>1.21</v>
      </c>
      <c r="C72" s="31">
        <v>32.06</v>
      </c>
    </row>
    <row r="73" spans="1:3">
      <c r="A73" s="31">
        <v>2022</v>
      </c>
      <c r="B73" s="31">
        <v>1.27</v>
      </c>
      <c r="C73" s="31">
        <v>32.33</v>
      </c>
    </row>
    <row r="74" spans="1:3">
      <c r="A74" s="31">
        <v>2023</v>
      </c>
      <c r="B74" s="31">
        <v>1.17</v>
      </c>
      <c r="C74" s="31">
        <v>32.53</v>
      </c>
    </row>
    <row r="75" spans="1:3">
      <c r="A75" s="31">
        <v>2024</v>
      </c>
      <c r="B75" s="31">
        <v>1.05</v>
      </c>
      <c r="C75" s="31">
        <v>32.22</v>
      </c>
    </row>
    <row r="76" spans="1:3">
      <c r="A76" s="31">
        <v>2025</v>
      </c>
      <c r="B76" s="31">
        <v>1.1200000000000001</v>
      </c>
      <c r="C76" s="31">
        <v>32.369999999999997</v>
      </c>
    </row>
    <row r="77" spans="1:3">
      <c r="A77" s="21" t="s">
        <v>156</v>
      </c>
      <c r="B77" s="21"/>
      <c r="C77" s="2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workbookViewId="0">
      <selection activeCell="J17" sqref="J17"/>
    </sheetView>
  </sheetViews>
  <sheetFormatPr defaultRowHeight="14.4"/>
  <cols>
    <col min="1" max="1" width="7.44140625" style="140" customWidth="1"/>
    <col min="2" max="4" width="9.44140625" style="140" customWidth="1"/>
    <col min="5" max="5" width="7.44140625" style="140" customWidth="1"/>
    <col min="6" max="6" width="12.88671875" style="140" customWidth="1"/>
    <col min="7" max="10" width="9.44140625" style="140" customWidth="1"/>
  </cols>
  <sheetData>
    <row r="2" spans="1:12">
      <c r="A2" s="211" t="s">
        <v>157</v>
      </c>
      <c r="B2" s="213" t="s">
        <v>158</v>
      </c>
      <c r="C2" s="213"/>
      <c r="D2" s="213"/>
      <c r="E2" s="174"/>
      <c r="F2" s="213" t="s">
        <v>159</v>
      </c>
      <c r="G2" s="213"/>
      <c r="H2" s="213"/>
      <c r="I2" s="213"/>
      <c r="J2" s="214" t="s">
        <v>160</v>
      </c>
    </row>
    <row r="3" spans="1:12" ht="48">
      <c r="A3" s="212"/>
      <c r="B3" s="175" t="s">
        <v>73</v>
      </c>
      <c r="C3" s="175" t="s">
        <v>161</v>
      </c>
      <c r="D3" s="175" t="s">
        <v>82</v>
      </c>
      <c r="E3" s="175"/>
      <c r="F3" s="176" t="s">
        <v>162</v>
      </c>
      <c r="G3" s="176" t="s">
        <v>75</v>
      </c>
      <c r="H3" s="176" t="s">
        <v>76</v>
      </c>
      <c r="I3" s="176" t="s">
        <v>163</v>
      </c>
      <c r="J3" s="215"/>
      <c r="L3" s="53" t="s">
        <v>188</v>
      </c>
    </row>
    <row r="4" spans="1:12">
      <c r="A4" s="177">
        <v>1951</v>
      </c>
      <c r="B4" s="178">
        <v>2235</v>
      </c>
      <c r="C4" s="178">
        <v>11611</v>
      </c>
      <c r="D4" s="178">
        <v>13846</v>
      </c>
      <c r="E4" s="178"/>
      <c r="F4" s="178">
        <v>64431</v>
      </c>
      <c r="G4" s="178">
        <v>4438</v>
      </c>
      <c r="H4" s="178">
        <v>2290</v>
      </c>
      <c r="I4" s="178">
        <v>521</v>
      </c>
      <c r="J4" s="179">
        <v>85526</v>
      </c>
    </row>
    <row r="5" spans="1:12">
      <c r="A5" s="177">
        <v>1961</v>
      </c>
      <c r="B5" s="178">
        <v>1561</v>
      </c>
      <c r="C5" s="178">
        <v>9202</v>
      </c>
      <c r="D5" s="178">
        <v>10763</v>
      </c>
      <c r="E5" s="178"/>
      <c r="F5" s="178">
        <v>69430</v>
      </c>
      <c r="G5" s="178">
        <v>8302</v>
      </c>
      <c r="H5" s="178">
        <v>3538</v>
      </c>
      <c r="I5" s="178">
        <v>918</v>
      </c>
      <c r="J5" s="179">
        <v>92951</v>
      </c>
      <c r="L5" s="142"/>
    </row>
    <row r="6" spans="1:12">
      <c r="A6" s="177">
        <v>1971</v>
      </c>
      <c r="B6" s="178">
        <v>1084</v>
      </c>
      <c r="C6" s="178">
        <v>25176</v>
      </c>
      <c r="D6" s="178">
        <v>26260</v>
      </c>
      <c r="E6" s="178"/>
      <c r="F6" s="178">
        <v>50793</v>
      </c>
      <c r="G6" s="178">
        <v>15167</v>
      </c>
      <c r="H6" s="178">
        <v>6254</v>
      </c>
      <c r="I6" s="178">
        <v>1241</v>
      </c>
      <c r="J6" s="179">
        <v>99266</v>
      </c>
    </row>
    <row r="7" spans="1:12">
      <c r="A7" s="177">
        <v>1981</v>
      </c>
      <c r="B7" s="178">
        <v>771</v>
      </c>
      <c r="C7" s="178">
        <v>14837</v>
      </c>
      <c r="D7" s="178">
        <v>15608</v>
      </c>
      <c r="E7" s="178"/>
      <c r="F7" s="178">
        <v>49674</v>
      </c>
      <c r="G7" s="178">
        <v>26634</v>
      </c>
      <c r="H7" s="178">
        <v>11595</v>
      </c>
      <c r="I7" s="178">
        <v>2153</v>
      </c>
      <c r="J7" s="179">
        <v>105664</v>
      </c>
    </row>
    <row r="8" spans="1:12">
      <c r="A8" s="177">
        <v>1991</v>
      </c>
      <c r="B8" s="179">
        <v>616</v>
      </c>
      <c r="C8" s="179">
        <v>8525</v>
      </c>
      <c r="D8" s="179">
        <v>9141</v>
      </c>
      <c r="E8" s="179"/>
      <c r="F8" s="179">
        <v>40804</v>
      </c>
      <c r="G8" s="179">
        <v>36209</v>
      </c>
      <c r="H8" s="179">
        <v>20482</v>
      </c>
      <c r="I8" s="179">
        <v>3483</v>
      </c>
      <c r="J8" s="179">
        <v>110119</v>
      </c>
    </row>
    <row r="9" spans="1:12">
      <c r="A9" s="177">
        <v>2001</v>
      </c>
      <c r="B9" s="179">
        <v>546</v>
      </c>
      <c r="C9" s="179">
        <v>7322</v>
      </c>
      <c r="D9" s="179">
        <v>7868</v>
      </c>
      <c r="E9" s="179"/>
      <c r="F9" s="179">
        <v>31754</v>
      </c>
      <c r="G9" s="179">
        <v>37688</v>
      </c>
      <c r="H9" s="179">
        <v>28366</v>
      </c>
      <c r="I9" s="179">
        <v>7356</v>
      </c>
      <c r="J9" s="179">
        <v>113032</v>
      </c>
    </row>
    <row r="10" spans="1:12">
      <c r="A10" s="177">
        <v>2011</v>
      </c>
      <c r="B10" s="179">
        <v>529</v>
      </c>
      <c r="C10" s="179">
        <v>7382</v>
      </c>
      <c r="D10" s="179">
        <v>7911</v>
      </c>
      <c r="E10" s="179"/>
      <c r="F10" s="179">
        <v>25056</v>
      </c>
      <c r="G10" s="179">
        <v>39721</v>
      </c>
      <c r="H10" s="179">
        <v>34214</v>
      </c>
      <c r="I10" s="179">
        <v>12643</v>
      </c>
      <c r="J10" s="179">
        <v>119545</v>
      </c>
    </row>
    <row r="11" spans="1:12">
      <c r="A11" s="177">
        <v>2021</v>
      </c>
      <c r="B11" s="178">
        <v>468</v>
      </c>
      <c r="C11" s="178">
        <v>3466</v>
      </c>
      <c r="D11" s="178">
        <v>3934</v>
      </c>
      <c r="E11" s="178"/>
      <c r="F11" s="178">
        <v>16591</v>
      </c>
      <c r="G11" s="178">
        <v>37238</v>
      </c>
      <c r="H11" s="116">
        <v>40755</v>
      </c>
      <c r="I11" s="116">
        <v>16720</v>
      </c>
      <c r="J11" s="178">
        <v>115238</v>
      </c>
    </row>
    <row r="12" spans="1:12">
      <c r="A12" s="180">
        <v>2024</v>
      </c>
      <c r="B12" s="181">
        <v>443</v>
      </c>
      <c r="C12" s="181">
        <v>3213</v>
      </c>
      <c r="D12" s="181">
        <v>3656</v>
      </c>
      <c r="E12" s="181"/>
      <c r="F12" s="181">
        <v>14774</v>
      </c>
      <c r="G12" s="181">
        <v>36716</v>
      </c>
      <c r="H12" s="200">
        <v>42139</v>
      </c>
      <c r="I12" s="200">
        <v>17968</v>
      </c>
      <c r="J12" s="181">
        <v>115253</v>
      </c>
    </row>
    <row r="16" spans="1:12">
      <c r="L16" s="18" t="s">
        <v>164</v>
      </c>
    </row>
    <row r="17" spans="1:12">
      <c r="J17" s="141"/>
      <c r="L17" s="159" t="s">
        <v>242</v>
      </c>
    </row>
    <row r="18" spans="1:12">
      <c r="L18" s="159"/>
    </row>
    <row r="19" spans="1:12" ht="36">
      <c r="A19" s="21"/>
      <c r="B19" s="183" t="s">
        <v>73</v>
      </c>
      <c r="C19" s="183" t="s">
        <v>165</v>
      </c>
      <c r="D19" s="183" t="s">
        <v>75</v>
      </c>
      <c r="E19" s="183" t="s">
        <v>76</v>
      </c>
      <c r="F19" s="183" t="s">
        <v>77</v>
      </c>
    </row>
    <row r="20" spans="1:12">
      <c r="A20" s="177">
        <v>1951</v>
      </c>
      <c r="B20" s="21">
        <f t="shared" ref="B20:B28" si="0">B4*100/$J4</f>
        <v>2.6132404181184667</v>
      </c>
      <c r="C20" s="182">
        <f t="shared" ref="C20:C28" si="1">(C4+F4)*100/$J4</f>
        <v>88.910974440521017</v>
      </c>
      <c r="D20" s="21">
        <f t="shared" ref="D20:D28" si="2">G4*100/$J4</f>
        <v>5.1890653134719269</v>
      </c>
      <c r="E20" s="21">
        <f t="shared" ref="E20:E28" si="3">H4*100/$J4</f>
        <v>2.6775483478708231</v>
      </c>
      <c r="F20" s="21">
        <f t="shared" ref="F20:F28" si="4">I4*100/$J4</f>
        <v>0.60917148001777233</v>
      </c>
    </row>
    <row r="21" spans="1:12">
      <c r="A21" s="177">
        <v>1961</v>
      </c>
      <c r="B21" s="21">
        <f t="shared" si="0"/>
        <v>1.6793794579939969</v>
      </c>
      <c r="C21" s="182">
        <f t="shared" si="1"/>
        <v>84.595109251110799</v>
      </c>
      <c r="D21" s="21">
        <f t="shared" si="2"/>
        <v>8.9315876106765923</v>
      </c>
      <c r="E21" s="21">
        <f t="shared" si="3"/>
        <v>3.8063065486116341</v>
      </c>
      <c r="F21" s="21">
        <f t="shared" si="4"/>
        <v>0.98761713160697573</v>
      </c>
    </row>
    <row r="22" spans="1:12">
      <c r="A22" s="177">
        <v>1971</v>
      </c>
      <c r="B22" s="21">
        <f t="shared" si="0"/>
        <v>1.0920153929845062</v>
      </c>
      <c r="C22" s="182">
        <f t="shared" si="1"/>
        <v>76.530735599298851</v>
      </c>
      <c r="D22" s="21">
        <f t="shared" si="2"/>
        <v>15.27914895331735</v>
      </c>
      <c r="E22" s="21">
        <f t="shared" si="3"/>
        <v>6.3002437894143011</v>
      </c>
      <c r="F22" s="21">
        <f t="shared" si="4"/>
        <v>1.2501762939979448</v>
      </c>
    </row>
    <row r="23" spans="1:12">
      <c r="A23" s="177">
        <v>1981</v>
      </c>
      <c r="B23" s="21">
        <f t="shared" si="0"/>
        <v>0.72967141126589941</v>
      </c>
      <c r="C23" s="182">
        <f t="shared" si="1"/>
        <v>61.052960327074501</v>
      </c>
      <c r="D23" s="21">
        <f t="shared" si="2"/>
        <v>25.206314354936403</v>
      </c>
      <c r="E23" s="21">
        <f t="shared" si="3"/>
        <v>10.973463052695337</v>
      </c>
      <c r="F23" s="21">
        <f t="shared" si="4"/>
        <v>2.037590854027862</v>
      </c>
    </row>
    <row r="24" spans="1:12">
      <c r="A24" s="177">
        <v>1991</v>
      </c>
      <c r="B24" s="21">
        <f t="shared" si="0"/>
        <v>0.55939483649506438</v>
      </c>
      <c r="C24" s="182">
        <f t="shared" si="1"/>
        <v>44.796084236144537</v>
      </c>
      <c r="D24" s="21">
        <f t="shared" si="2"/>
        <v>32.881700705600302</v>
      </c>
      <c r="E24" s="21">
        <f t="shared" si="3"/>
        <v>18.599878313460891</v>
      </c>
      <c r="F24" s="21">
        <f t="shared" si="4"/>
        <v>3.1629419082992034</v>
      </c>
    </row>
    <row r="25" spans="1:12">
      <c r="A25" s="177">
        <v>2001</v>
      </c>
      <c r="B25" s="21">
        <f t="shared" si="0"/>
        <v>0.48304904805718735</v>
      </c>
      <c r="C25" s="182">
        <f t="shared" si="1"/>
        <v>34.570741029089106</v>
      </c>
      <c r="D25" s="21">
        <f t="shared" si="2"/>
        <v>33.342770188973034</v>
      </c>
      <c r="E25" s="21">
        <f t="shared" si="3"/>
        <v>25.095548163351971</v>
      </c>
      <c r="F25" s="21">
        <f t="shared" si="4"/>
        <v>6.5078915705286997</v>
      </c>
    </row>
    <row r="26" spans="1:12">
      <c r="A26" s="177">
        <v>2011</v>
      </c>
      <c r="B26" s="21">
        <f t="shared" si="0"/>
        <v>0.44251118825546865</v>
      </c>
      <c r="C26" s="182">
        <f t="shared" si="1"/>
        <v>27.134551842402441</v>
      </c>
      <c r="D26" s="21">
        <f t="shared" si="2"/>
        <v>33.226818352921491</v>
      </c>
      <c r="E26" s="21">
        <f t="shared" si="3"/>
        <v>28.62018486762307</v>
      </c>
      <c r="F26" s="21">
        <f t="shared" si="4"/>
        <v>10.575933748797524</v>
      </c>
    </row>
    <row r="27" spans="1:12">
      <c r="A27" s="177">
        <v>2021</v>
      </c>
      <c r="B27" s="21">
        <f t="shared" si="0"/>
        <v>0.40611603811242819</v>
      </c>
      <c r="C27" s="182">
        <f t="shared" si="1"/>
        <v>17.404849094916607</v>
      </c>
      <c r="D27" s="21">
        <f t="shared" si="2"/>
        <v>32.313993647928633</v>
      </c>
      <c r="E27" s="21">
        <f t="shared" si="3"/>
        <v>35.365938318957291</v>
      </c>
      <c r="F27" s="21">
        <f t="shared" si="4"/>
        <v>14.509102900085042</v>
      </c>
    </row>
    <row r="28" spans="1:12">
      <c r="A28" s="177">
        <v>2024</v>
      </c>
      <c r="B28" s="21">
        <f t="shared" si="0"/>
        <v>0.38437177340286155</v>
      </c>
      <c r="C28" s="182">
        <f t="shared" si="1"/>
        <v>15.606535187804223</v>
      </c>
      <c r="D28" s="21">
        <f t="shared" si="2"/>
        <v>31.856871404648903</v>
      </c>
      <c r="E28" s="21">
        <f t="shared" si="3"/>
        <v>36.562171917433822</v>
      </c>
      <c r="F28" s="21">
        <f t="shared" si="4"/>
        <v>15.590049716710194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A16" zoomScale="80" zoomScaleNormal="80" workbookViewId="0">
      <selection activeCell="L33" sqref="L33"/>
    </sheetView>
  </sheetViews>
  <sheetFormatPr defaultRowHeight="14.4"/>
  <cols>
    <col min="1" max="1" width="14.88671875" customWidth="1"/>
    <col min="3" max="3" width="9.109375" customWidth="1"/>
    <col min="4" max="4" width="8.88671875" customWidth="1"/>
    <col min="5" max="5" width="9.88671875" customWidth="1"/>
    <col min="6" max="6" width="10.1093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57"/>
      <c r="B3" s="19"/>
      <c r="C3" s="19"/>
      <c r="D3" s="19"/>
      <c r="E3" s="19"/>
      <c r="F3" s="19"/>
      <c r="G3" s="19"/>
      <c r="H3" s="19"/>
      <c r="I3" s="19"/>
    </row>
    <row r="4" spans="1:11" ht="42.9" customHeight="1">
      <c r="A4" s="21"/>
      <c r="B4" s="156" t="s">
        <v>166</v>
      </c>
      <c r="C4" s="156"/>
      <c r="D4" s="156"/>
      <c r="E4" s="155"/>
      <c r="F4" s="216" t="s">
        <v>167</v>
      </c>
      <c r="G4" s="216"/>
      <c r="H4" s="216"/>
      <c r="I4" s="154"/>
    </row>
    <row r="5" spans="1:11" ht="31.65" customHeight="1">
      <c r="A5" s="160" t="s">
        <v>168</v>
      </c>
      <c r="B5" s="145" t="s">
        <v>169</v>
      </c>
      <c r="C5" s="145" t="s">
        <v>170</v>
      </c>
      <c r="D5" s="145" t="s">
        <v>171</v>
      </c>
      <c r="E5" s="145"/>
      <c r="F5" s="145" t="s">
        <v>172</v>
      </c>
      <c r="G5" s="145" t="s">
        <v>173</v>
      </c>
      <c r="H5" s="145" t="s">
        <v>170</v>
      </c>
      <c r="I5" s="153"/>
    </row>
    <row r="6" spans="1:11">
      <c r="A6" s="69">
        <v>1961</v>
      </c>
      <c r="B6" s="148">
        <v>13.138999999999999</v>
      </c>
      <c r="C6" s="148">
        <v>8.1440000000000001</v>
      </c>
      <c r="D6" s="148">
        <v>8.43</v>
      </c>
      <c r="E6" s="152"/>
      <c r="F6" s="147">
        <v>110.83</v>
      </c>
      <c r="G6" s="146">
        <v>212.78</v>
      </c>
      <c r="H6" s="146">
        <v>140.61000000000001</v>
      </c>
      <c r="I6" s="143"/>
      <c r="K6" s="10" t="s">
        <v>185</v>
      </c>
    </row>
    <row r="7" spans="1:11">
      <c r="A7" s="69">
        <v>1970</v>
      </c>
      <c r="B7" s="148">
        <v>11.38</v>
      </c>
      <c r="C7" s="148">
        <v>7.8250000000000002</v>
      </c>
      <c r="D7" s="148">
        <v>8.2829999999999995</v>
      </c>
      <c r="E7" s="151"/>
      <c r="F7" s="147">
        <v>100.44</v>
      </c>
      <c r="G7" s="146">
        <v>201.54</v>
      </c>
      <c r="H7" s="146">
        <v>128.79</v>
      </c>
      <c r="I7" s="143"/>
    </row>
    <row r="8" spans="1:11">
      <c r="A8" s="69">
        <v>1982</v>
      </c>
      <c r="B8" s="148">
        <v>10.23</v>
      </c>
      <c r="C8" s="148">
        <v>7.8170000000000002</v>
      </c>
      <c r="D8" s="148">
        <v>6.1959999999999997</v>
      </c>
      <c r="E8" s="151"/>
      <c r="F8" s="147">
        <v>100.01</v>
      </c>
      <c r="G8" s="146">
        <v>199.94</v>
      </c>
      <c r="H8" s="146">
        <v>133.02000000000001</v>
      </c>
      <c r="I8" s="143"/>
    </row>
    <row r="9" spans="1:11">
      <c r="A9" s="69">
        <v>1990</v>
      </c>
      <c r="B9" s="148">
        <v>9.18</v>
      </c>
      <c r="C9" s="148">
        <v>7.3559999999999999</v>
      </c>
      <c r="D9" s="148">
        <v>4.5839999999999996</v>
      </c>
      <c r="E9" s="151"/>
      <c r="F9" s="147">
        <v>96.59</v>
      </c>
      <c r="G9" s="146">
        <v>201.33</v>
      </c>
      <c r="H9" s="146">
        <v>118.25</v>
      </c>
      <c r="I9" s="143"/>
    </row>
    <row r="10" spans="1:11">
      <c r="A10" s="69">
        <v>2000</v>
      </c>
      <c r="B10" s="150">
        <v>6.5949999999999998</v>
      </c>
      <c r="C10" s="148">
        <v>4.7409999999999997</v>
      </c>
      <c r="D10" s="148">
        <v>2.827</v>
      </c>
      <c r="E10" s="151"/>
      <c r="F10" s="147">
        <v>71.180000000000007</v>
      </c>
      <c r="G10" s="146">
        <v>190.83</v>
      </c>
      <c r="H10" s="146">
        <v>72.83</v>
      </c>
      <c r="I10" s="143"/>
    </row>
    <row r="11" spans="1:11">
      <c r="A11" s="69">
        <v>2010</v>
      </c>
      <c r="B11" s="150">
        <v>3.5539999999999998</v>
      </c>
      <c r="C11" s="150">
        <v>3.0350000000000001</v>
      </c>
      <c r="D11" s="150">
        <v>1.48</v>
      </c>
      <c r="E11" s="149"/>
      <c r="F11" s="147">
        <v>55.59</v>
      </c>
      <c r="G11" s="146">
        <v>119.36</v>
      </c>
      <c r="H11" s="146">
        <v>85.85</v>
      </c>
      <c r="I11" s="143"/>
    </row>
    <row r="12" spans="1:11">
      <c r="A12" s="184">
        <v>2020</v>
      </c>
      <c r="B12" s="163">
        <v>2.5030000000000001</v>
      </c>
      <c r="C12" s="163">
        <v>1.911</v>
      </c>
      <c r="D12" s="164">
        <v>1.4750000000000001</v>
      </c>
      <c r="E12" s="165"/>
      <c r="F12" s="166">
        <v>61.6</v>
      </c>
      <c r="G12" s="167">
        <v>118.92</v>
      </c>
      <c r="H12" s="167">
        <v>72.62</v>
      </c>
      <c r="I12" s="143"/>
    </row>
    <row r="13" spans="1:11">
      <c r="A13" s="21"/>
      <c r="B13" s="21"/>
      <c r="C13" s="21"/>
      <c r="D13" s="21"/>
      <c r="E13" s="21"/>
      <c r="F13" s="21"/>
      <c r="G13" s="21"/>
      <c r="H13" s="21"/>
      <c r="I13" s="143"/>
    </row>
    <row r="14" spans="1:11">
      <c r="A14" s="21"/>
      <c r="B14" s="21"/>
      <c r="C14" s="21"/>
      <c r="D14" s="21"/>
      <c r="E14" s="21"/>
      <c r="F14" s="21"/>
      <c r="G14" s="21"/>
      <c r="H14" s="21"/>
      <c r="I14" s="143"/>
    </row>
    <row r="15" spans="1:11" ht="34.200000000000003">
      <c r="A15" s="160" t="s">
        <v>168</v>
      </c>
      <c r="B15" s="161" t="s">
        <v>174</v>
      </c>
      <c r="C15" s="161" t="s">
        <v>170</v>
      </c>
      <c r="D15" s="161" t="s">
        <v>171</v>
      </c>
      <c r="E15" s="160" t="s">
        <v>168</v>
      </c>
      <c r="F15" s="161" t="s">
        <v>175</v>
      </c>
      <c r="G15" s="31"/>
      <c r="H15" s="161" t="s">
        <v>176</v>
      </c>
      <c r="I15" s="187" t="s">
        <v>177</v>
      </c>
    </row>
    <row r="16" spans="1:11">
      <c r="A16" s="69">
        <v>1961</v>
      </c>
      <c r="B16" s="144">
        <f>+B6</f>
        <v>13.138999999999999</v>
      </c>
      <c r="C16" s="144">
        <f>+C6</f>
        <v>8.1440000000000001</v>
      </c>
      <c r="D16" s="144">
        <f>+D6</f>
        <v>8.43</v>
      </c>
      <c r="E16" s="69">
        <v>1961</v>
      </c>
      <c r="F16" s="144">
        <f t="shared" ref="F16:G22" si="0">+F6</f>
        <v>110.83</v>
      </c>
      <c r="G16" s="144">
        <f t="shared" si="0"/>
        <v>212.78</v>
      </c>
      <c r="H16" s="185">
        <f t="shared" ref="H16:H22" si="1">+G16-F16</f>
        <v>101.95</v>
      </c>
      <c r="I16" s="144">
        <f t="shared" ref="I16:I22" si="2">+H6</f>
        <v>140.61000000000001</v>
      </c>
    </row>
    <row r="17" spans="1:11">
      <c r="A17" s="69">
        <v>1970</v>
      </c>
      <c r="B17" s="144">
        <f t="shared" ref="B17:D17" si="3">+B7</f>
        <v>11.38</v>
      </c>
      <c r="C17" s="144">
        <f t="shared" si="3"/>
        <v>7.8250000000000002</v>
      </c>
      <c r="D17" s="144">
        <f t="shared" si="3"/>
        <v>8.2829999999999995</v>
      </c>
      <c r="E17" s="69">
        <v>1970</v>
      </c>
      <c r="F17" s="144">
        <f t="shared" si="0"/>
        <v>100.44</v>
      </c>
      <c r="G17" s="144">
        <f t="shared" si="0"/>
        <v>201.54</v>
      </c>
      <c r="H17" s="185">
        <f t="shared" si="1"/>
        <v>101.1</v>
      </c>
      <c r="I17" s="144">
        <f t="shared" si="2"/>
        <v>128.79</v>
      </c>
    </row>
    <row r="18" spans="1:11">
      <c r="A18" s="69">
        <v>1982</v>
      </c>
      <c r="B18" s="144">
        <f t="shared" ref="B18:D18" si="4">+B8</f>
        <v>10.23</v>
      </c>
      <c r="C18" s="144">
        <f t="shared" si="4"/>
        <v>7.8170000000000002</v>
      </c>
      <c r="D18" s="144">
        <f t="shared" si="4"/>
        <v>6.1959999999999997</v>
      </c>
      <c r="E18" s="69">
        <v>1982</v>
      </c>
      <c r="F18" s="144">
        <f t="shared" si="0"/>
        <v>100.01</v>
      </c>
      <c r="G18" s="144">
        <f t="shared" si="0"/>
        <v>199.94</v>
      </c>
      <c r="H18" s="185">
        <f t="shared" si="1"/>
        <v>99.929999999999993</v>
      </c>
      <c r="I18" s="144">
        <f t="shared" si="2"/>
        <v>133.02000000000001</v>
      </c>
    </row>
    <row r="19" spans="1:11">
      <c r="A19" s="69">
        <v>1990</v>
      </c>
      <c r="B19" s="144">
        <f t="shared" ref="B19:D19" si="5">+B9</f>
        <v>9.18</v>
      </c>
      <c r="C19" s="144">
        <f t="shared" si="5"/>
        <v>7.3559999999999999</v>
      </c>
      <c r="D19" s="144">
        <f t="shared" si="5"/>
        <v>4.5839999999999996</v>
      </c>
      <c r="E19" s="69">
        <v>1990</v>
      </c>
      <c r="F19" s="144">
        <f t="shared" si="0"/>
        <v>96.59</v>
      </c>
      <c r="G19" s="144">
        <f t="shared" si="0"/>
        <v>201.33</v>
      </c>
      <c r="H19" s="185">
        <f t="shared" si="1"/>
        <v>104.74000000000001</v>
      </c>
      <c r="I19" s="144">
        <f t="shared" si="2"/>
        <v>118.25</v>
      </c>
    </row>
    <row r="20" spans="1:11">
      <c r="A20" s="69">
        <v>2000</v>
      </c>
      <c r="B20" s="144">
        <f t="shared" ref="B20:D20" si="6">+B10</f>
        <v>6.5949999999999998</v>
      </c>
      <c r="C20" s="144">
        <f t="shared" si="6"/>
        <v>4.7409999999999997</v>
      </c>
      <c r="D20" s="144">
        <f t="shared" si="6"/>
        <v>2.827</v>
      </c>
      <c r="E20" s="69">
        <v>2000</v>
      </c>
      <c r="F20" s="144">
        <f t="shared" si="0"/>
        <v>71.180000000000007</v>
      </c>
      <c r="G20" s="144">
        <f t="shared" si="0"/>
        <v>190.83</v>
      </c>
      <c r="H20" s="185">
        <f t="shared" si="1"/>
        <v>119.65</v>
      </c>
      <c r="I20" s="144">
        <f t="shared" si="2"/>
        <v>72.83</v>
      </c>
    </row>
    <row r="21" spans="1:11">
      <c r="A21" s="69">
        <v>2010</v>
      </c>
      <c r="B21" s="144">
        <f t="shared" ref="B21:D21" si="7">+B11</f>
        <v>3.5539999999999998</v>
      </c>
      <c r="C21" s="144">
        <f t="shared" si="7"/>
        <v>3.0350000000000001</v>
      </c>
      <c r="D21" s="144">
        <f t="shared" si="7"/>
        <v>1.48</v>
      </c>
      <c r="E21" s="69">
        <v>2010</v>
      </c>
      <c r="F21" s="144">
        <f t="shared" si="0"/>
        <v>55.59</v>
      </c>
      <c r="G21" s="144">
        <f t="shared" si="0"/>
        <v>119.36</v>
      </c>
      <c r="H21" s="185">
        <f t="shared" si="1"/>
        <v>63.769999999999996</v>
      </c>
      <c r="I21" s="144">
        <f t="shared" si="2"/>
        <v>85.85</v>
      </c>
    </row>
    <row r="22" spans="1:11">
      <c r="A22" s="184">
        <v>2020</v>
      </c>
      <c r="B22" s="144">
        <f t="shared" ref="B22:D22" si="8">+B12</f>
        <v>2.5030000000000001</v>
      </c>
      <c r="C22" s="144">
        <f t="shared" si="8"/>
        <v>1.911</v>
      </c>
      <c r="D22" s="144">
        <f t="shared" si="8"/>
        <v>1.4750000000000001</v>
      </c>
      <c r="E22" s="184">
        <v>2020</v>
      </c>
      <c r="F22" s="162">
        <f t="shared" si="0"/>
        <v>61.6</v>
      </c>
      <c r="G22" s="162">
        <f t="shared" si="0"/>
        <v>118.92</v>
      </c>
      <c r="H22" s="186">
        <f t="shared" si="1"/>
        <v>57.32</v>
      </c>
      <c r="I22" s="162">
        <f t="shared" si="2"/>
        <v>72.62</v>
      </c>
    </row>
    <row r="23" spans="1:11">
      <c r="I23" s="143"/>
    </row>
    <row r="24" spans="1:11">
      <c r="I24" s="143"/>
    </row>
    <row r="25" spans="1:11">
      <c r="I25" s="143"/>
      <c r="K25" s="18" t="s">
        <v>178</v>
      </c>
    </row>
    <row r="26" spans="1:11">
      <c r="I26" s="143"/>
      <c r="K26" s="18" t="s">
        <v>179</v>
      </c>
    </row>
    <row r="27" spans="1:11">
      <c r="I27" s="143"/>
      <c r="K27" s="18" t="s">
        <v>180</v>
      </c>
    </row>
  </sheetData>
  <mergeCells count="1"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H26" sqref="H26"/>
    </sheetView>
  </sheetViews>
  <sheetFormatPr defaultRowHeight="14.4"/>
  <sheetData>
    <row r="2" spans="1:8">
      <c r="B2" t="s">
        <v>194</v>
      </c>
      <c r="H2" s="53" t="s">
        <v>232</v>
      </c>
    </row>
    <row r="3" spans="1:8">
      <c r="B3" t="s">
        <v>80</v>
      </c>
      <c r="C3" t="s">
        <v>81</v>
      </c>
      <c r="D3" t="s">
        <v>82</v>
      </c>
    </row>
    <row r="4" spans="1:8">
      <c r="A4" s="190">
        <v>1977</v>
      </c>
      <c r="B4" s="191">
        <v>77.2</v>
      </c>
      <c r="C4" s="191">
        <v>36.6</v>
      </c>
      <c r="D4" s="191">
        <v>57.4</v>
      </c>
    </row>
    <row r="5" spans="1:8">
      <c r="A5" s="190">
        <v>1978</v>
      </c>
      <c r="B5" s="191">
        <v>76.5</v>
      </c>
      <c r="C5" s="191">
        <v>36.1</v>
      </c>
      <c r="D5" s="191">
        <v>58.1</v>
      </c>
    </row>
    <row r="6" spans="1:8">
      <c r="A6" s="190">
        <v>1979</v>
      </c>
      <c r="B6" s="191">
        <v>79.5</v>
      </c>
      <c r="C6" s="191">
        <v>35</v>
      </c>
      <c r="D6" s="191">
        <v>57.7</v>
      </c>
    </row>
    <row r="7" spans="1:8">
      <c r="A7" s="190">
        <v>1980</v>
      </c>
      <c r="B7" s="191">
        <v>75.3</v>
      </c>
      <c r="C7" s="191">
        <v>41.3</v>
      </c>
      <c r="D7" s="191">
        <v>58.4</v>
      </c>
    </row>
    <row r="8" spans="1:8">
      <c r="A8" s="192">
        <v>1981</v>
      </c>
      <c r="B8" s="191">
        <v>75.599999999999994</v>
      </c>
      <c r="C8" s="191">
        <v>42.4</v>
      </c>
      <c r="D8" s="191">
        <v>59.4</v>
      </c>
    </row>
    <row r="9" spans="1:8">
      <c r="A9" s="190">
        <v>1982</v>
      </c>
      <c r="B9" s="191">
        <v>75.099999999999994</v>
      </c>
      <c r="C9" s="191">
        <v>41</v>
      </c>
      <c r="D9" s="191">
        <v>58.7</v>
      </c>
    </row>
    <row r="10" spans="1:8">
      <c r="A10" s="190">
        <v>1983</v>
      </c>
      <c r="B10" s="191">
        <v>73</v>
      </c>
      <c r="C10" s="191">
        <v>42.4</v>
      </c>
      <c r="D10" s="191">
        <v>58.2</v>
      </c>
    </row>
    <row r="11" spans="1:8">
      <c r="A11" s="190">
        <v>1984</v>
      </c>
      <c r="B11" s="191">
        <v>73.099999999999994</v>
      </c>
      <c r="C11" s="191">
        <v>41.2</v>
      </c>
      <c r="D11" s="191">
        <v>57.6</v>
      </c>
    </row>
    <row r="12" spans="1:8">
      <c r="A12" s="190">
        <v>1985</v>
      </c>
      <c r="B12" s="191">
        <v>71.7</v>
      </c>
      <c r="C12" s="191">
        <v>41.1</v>
      </c>
      <c r="D12" s="191">
        <v>56.9</v>
      </c>
    </row>
    <row r="13" spans="1:8">
      <c r="A13" s="190">
        <v>1986</v>
      </c>
      <c r="B13" s="191">
        <v>73.2</v>
      </c>
      <c r="C13" s="191">
        <v>42.6</v>
      </c>
      <c r="D13" s="191">
        <v>58.3</v>
      </c>
    </row>
    <row r="14" spans="1:8">
      <c r="A14" s="190">
        <v>1987</v>
      </c>
      <c r="B14" s="191">
        <v>73.400000000000006</v>
      </c>
      <c r="C14" s="191">
        <v>43.5</v>
      </c>
      <c r="D14" s="191">
        <v>58.7</v>
      </c>
    </row>
    <row r="15" spans="1:8">
      <c r="A15" s="190">
        <v>1988</v>
      </c>
      <c r="B15" s="191">
        <v>73.8</v>
      </c>
      <c r="C15" s="191">
        <v>44.7</v>
      </c>
      <c r="D15" s="191">
        <v>58</v>
      </c>
    </row>
    <row r="16" spans="1:8">
      <c r="A16" s="190">
        <v>1989</v>
      </c>
      <c r="B16" s="191">
        <v>70.400000000000006</v>
      </c>
      <c r="C16" s="191">
        <v>47</v>
      </c>
      <c r="D16" s="191">
        <v>58.9</v>
      </c>
    </row>
    <row r="17" spans="1:24">
      <c r="A17" s="190">
        <v>1990</v>
      </c>
      <c r="B17" s="191">
        <v>72.3</v>
      </c>
      <c r="C17" s="191">
        <v>49</v>
      </c>
      <c r="D17" s="191">
        <v>60.9</v>
      </c>
    </row>
    <row r="18" spans="1:24">
      <c r="A18" s="192">
        <v>1991</v>
      </c>
      <c r="B18" s="191">
        <v>73.7</v>
      </c>
      <c r="C18" s="191">
        <v>50.5</v>
      </c>
      <c r="D18" s="191">
        <v>62.4</v>
      </c>
    </row>
    <row r="19" spans="1:24">
      <c r="A19" s="190" t="s">
        <v>195</v>
      </c>
      <c r="B19" s="191">
        <v>70.5</v>
      </c>
      <c r="C19" s="191">
        <v>50</v>
      </c>
      <c r="D19" s="191">
        <v>59.3</v>
      </c>
    </row>
    <row r="20" spans="1:24">
      <c r="A20" s="193">
        <v>1993</v>
      </c>
      <c r="B20" s="191">
        <v>79.3</v>
      </c>
      <c r="C20" s="191">
        <v>53.2</v>
      </c>
      <c r="D20" s="191">
        <v>66.5</v>
      </c>
    </row>
    <row r="21" spans="1:24">
      <c r="A21" s="193">
        <v>1994</v>
      </c>
      <c r="B21" s="191">
        <v>78.2</v>
      </c>
      <c r="C21" s="191">
        <v>52.6</v>
      </c>
      <c r="D21" s="191">
        <v>65.7</v>
      </c>
      <c r="H21" s="198" t="s">
        <v>196</v>
      </c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</row>
    <row r="22" spans="1:24">
      <c r="A22" s="193">
        <v>1995</v>
      </c>
      <c r="B22" s="191">
        <v>77.099999999999994</v>
      </c>
      <c r="C22" s="191">
        <v>52.2</v>
      </c>
      <c r="D22" s="191">
        <v>64.900000000000006</v>
      </c>
      <c r="H22" s="217" t="s">
        <v>197</v>
      </c>
      <c r="I22" s="217"/>
      <c r="J22" s="217"/>
      <c r="K22" s="217"/>
      <c r="L22" s="217"/>
      <c r="M22" s="217"/>
      <c r="N22" s="217"/>
      <c r="O22" s="218"/>
      <c r="P22" s="218"/>
      <c r="Q22" s="218"/>
      <c r="R22" s="218"/>
      <c r="S22" s="218"/>
      <c r="T22" s="218"/>
      <c r="U22" s="218"/>
      <c r="V22" s="218"/>
      <c r="W22" s="218"/>
      <c r="X22" s="218"/>
    </row>
    <row r="23" spans="1:24">
      <c r="A23" s="193">
        <v>1996</v>
      </c>
      <c r="B23" s="191">
        <v>78.3</v>
      </c>
      <c r="C23" s="191">
        <v>53.1</v>
      </c>
      <c r="D23" s="191">
        <v>65.900000000000006</v>
      </c>
    </row>
    <row r="24" spans="1:24">
      <c r="A24" s="193">
        <v>1997</v>
      </c>
      <c r="B24" s="191">
        <v>78.3</v>
      </c>
      <c r="C24" s="191">
        <v>54.2</v>
      </c>
      <c r="D24" s="191">
        <v>66.400000000000006</v>
      </c>
    </row>
    <row r="25" spans="1:24">
      <c r="A25" s="193">
        <v>1998</v>
      </c>
      <c r="B25" s="191">
        <v>76.8</v>
      </c>
      <c r="C25" s="191">
        <v>55.2</v>
      </c>
      <c r="D25" s="191">
        <v>66.2</v>
      </c>
    </row>
    <row r="26" spans="1:24">
      <c r="A26" s="193">
        <v>1999</v>
      </c>
      <c r="B26" s="191">
        <v>77.599999999999994</v>
      </c>
      <c r="C26" s="191">
        <v>54.6</v>
      </c>
      <c r="D26" s="191">
        <v>66.3</v>
      </c>
    </row>
    <row r="27" spans="1:24">
      <c r="A27" s="193">
        <v>2000</v>
      </c>
      <c r="B27" s="191">
        <v>79</v>
      </c>
      <c r="C27" s="191">
        <v>58.3</v>
      </c>
      <c r="D27" s="191">
        <v>68.8</v>
      </c>
    </row>
    <row r="28" spans="1:24">
      <c r="A28" s="194">
        <v>2001</v>
      </c>
      <c r="B28" s="191">
        <v>81</v>
      </c>
      <c r="C28" s="191">
        <v>58.6</v>
      </c>
      <c r="D28" s="191">
        <v>70</v>
      </c>
    </row>
    <row r="29" spans="1:24">
      <c r="A29" s="193">
        <v>2002</v>
      </c>
      <c r="B29" s="191">
        <v>82.8</v>
      </c>
      <c r="C29" s="191">
        <v>58.2</v>
      </c>
      <c r="D29" s="191">
        <v>70.7</v>
      </c>
    </row>
    <row r="30" spans="1:24">
      <c r="A30" s="193">
        <v>2003</v>
      </c>
      <c r="B30" s="191">
        <v>74</v>
      </c>
      <c r="C30" s="191">
        <v>60.8</v>
      </c>
      <c r="D30" s="191">
        <v>67.5</v>
      </c>
    </row>
    <row r="31" spans="1:24">
      <c r="A31" s="193" t="s">
        <v>198</v>
      </c>
      <c r="B31" s="191">
        <v>75.3</v>
      </c>
      <c r="C31" s="191">
        <v>58.6</v>
      </c>
      <c r="D31" s="191">
        <v>67.2</v>
      </c>
    </row>
    <row r="32" spans="1:24">
      <c r="A32" s="193">
        <v>2005</v>
      </c>
      <c r="B32" s="191">
        <v>74.2</v>
      </c>
      <c r="C32" s="191">
        <v>58.2</v>
      </c>
      <c r="D32" s="191">
        <v>66.400000000000006</v>
      </c>
    </row>
    <row r="33" spans="1:4">
      <c r="A33" s="193">
        <v>2006</v>
      </c>
      <c r="B33" s="191">
        <v>75.099999999999994</v>
      </c>
      <c r="C33" s="191">
        <v>58.6</v>
      </c>
      <c r="D33" s="191">
        <v>67</v>
      </c>
    </row>
    <row r="34" spans="1:4">
      <c r="A34" s="193">
        <v>2007</v>
      </c>
      <c r="B34" s="191">
        <v>76.400000000000006</v>
      </c>
      <c r="C34" s="191">
        <v>59.7</v>
      </c>
      <c r="D34" s="191">
        <v>68.2</v>
      </c>
    </row>
    <row r="35" spans="1:4">
      <c r="A35" s="193">
        <v>2008</v>
      </c>
      <c r="B35" s="191">
        <v>75.599999999999994</v>
      </c>
      <c r="C35" s="191">
        <v>59.9</v>
      </c>
      <c r="D35" s="191">
        <v>67.8</v>
      </c>
    </row>
    <row r="36" spans="1:4">
      <c r="A36" s="193">
        <v>2009</v>
      </c>
      <c r="B36" s="191">
        <v>74.400000000000006</v>
      </c>
      <c r="C36" s="191">
        <v>59</v>
      </c>
      <c r="D36" s="191">
        <v>66.8</v>
      </c>
    </row>
    <row r="37" spans="1:4">
      <c r="A37" s="193">
        <v>2010</v>
      </c>
      <c r="B37" s="191">
        <v>74.3</v>
      </c>
      <c r="C37" s="191">
        <v>60.3</v>
      </c>
      <c r="D37" s="191">
        <v>67.3</v>
      </c>
    </row>
    <row r="38" spans="1:4">
      <c r="A38" s="195" t="s">
        <v>199</v>
      </c>
      <c r="B38" s="191">
        <v>72.900000000000006</v>
      </c>
      <c r="C38" s="191">
        <v>60.8</v>
      </c>
      <c r="D38" s="191">
        <v>66.900000000000006</v>
      </c>
    </row>
    <row r="39" spans="1:4">
      <c r="A39" s="196" t="s">
        <v>200</v>
      </c>
      <c r="B39" s="191">
        <v>71.2</v>
      </c>
      <c r="C39" s="191">
        <v>61.5</v>
      </c>
      <c r="D39" s="191">
        <v>66.3</v>
      </c>
    </row>
    <row r="40" spans="1:4">
      <c r="A40" s="196" t="s">
        <v>201</v>
      </c>
      <c r="B40" s="191">
        <v>70.599999999999994</v>
      </c>
      <c r="C40" s="191">
        <v>60.6</v>
      </c>
      <c r="D40" s="191">
        <v>65.599999999999994</v>
      </c>
    </row>
    <row r="41" spans="1:4">
      <c r="A41" s="196" t="s">
        <v>202</v>
      </c>
      <c r="B41" s="191">
        <v>71.5</v>
      </c>
      <c r="C41" s="191">
        <v>60.8</v>
      </c>
      <c r="D41" s="191">
        <v>66.2</v>
      </c>
    </row>
    <row r="42" spans="1:4">
      <c r="A42" s="196" t="s">
        <v>203</v>
      </c>
      <c r="B42" s="191">
        <v>70.900000000000006</v>
      </c>
      <c r="C42" s="191">
        <v>61.4</v>
      </c>
      <c r="D42" s="191">
        <v>66.2</v>
      </c>
    </row>
    <row r="43" spans="1:4">
      <c r="A43" s="196" t="s">
        <v>204</v>
      </c>
      <c r="B43" s="197">
        <v>71.059122505418941</v>
      </c>
      <c r="C43" s="197">
        <v>61.805140466228323</v>
      </c>
      <c r="D43" s="197">
        <v>66.430848943802317</v>
      </c>
    </row>
    <row r="44" spans="1:4">
      <c r="A44" s="196" t="s">
        <v>205</v>
      </c>
      <c r="B44" s="191">
        <v>71.47733547512675</v>
      </c>
      <c r="C44" s="191">
        <v>62.668206467162079</v>
      </c>
      <c r="D44" s="191">
        <v>67.072481957954182</v>
      </c>
    </row>
    <row r="45" spans="1:4">
      <c r="A45" s="196" t="s">
        <v>206</v>
      </c>
      <c r="B45" s="191">
        <v>71.367165</v>
      </c>
      <c r="C45" s="191">
        <v>63.888818999999998</v>
      </c>
      <c r="D45" s="191">
        <v>67.627609000000007</v>
      </c>
    </row>
    <row r="46" spans="1:4">
      <c r="A46" s="196" t="s">
        <v>207</v>
      </c>
      <c r="B46" s="191">
        <v>72.583152999999996</v>
      </c>
      <c r="C46" s="191">
        <v>63.996136999999997</v>
      </c>
      <c r="D46" s="191">
        <v>68.283743999999999</v>
      </c>
    </row>
    <row r="47" spans="1:4">
      <c r="A47" s="196" t="s">
        <v>208</v>
      </c>
      <c r="B47" s="191">
        <v>70.432995000000005</v>
      </c>
      <c r="C47" s="191">
        <v>62.571033999999997</v>
      </c>
      <c r="D47" s="191">
        <v>66.494401999999994</v>
      </c>
    </row>
    <row r="48" spans="1:4">
      <c r="A48" s="196" t="s">
        <v>209</v>
      </c>
      <c r="B48" s="191">
        <v>69.929238999999995</v>
      </c>
      <c r="C48" s="191">
        <v>63.161695999999999</v>
      </c>
      <c r="D48" s="191">
        <v>66.543633999999997</v>
      </c>
    </row>
    <row r="49" spans="1:4">
      <c r="A49" s="196" t="s">
        <v>210</v>
      </c>
      <c r="B49" s="191">
        <v>73.503056000000001</v>
      </c>
      <c r="C49" s="191">
        <v>66.038421999999997</v>
      </c>
      <c r="D49" s="191">
        <v>69.775191000000007</v>
      </c>
    </row>
    <row r="50" spans="1:4">
      <c r="A50" s="196" t="s">
        <v>211</v>
      </c>
      <c r="B50" s="191">
        <v>75.375422</v>
      </c>
      <c r="C50" s="191">
        <v>68.117643999999999</v>
      </c>
      <c r="D50" s="191">
        <v>71.754611999999995</v>
      </c>
    </row>
    <row r="51" spans="1:4">
      <c r="A51" s="196" t="s">
        <v>212</v>
      </c>
      <c r="B51" s="191">
        <v>75.895055999999997</v>
      </c>
      <c r="C51" s="191">
        <v>68.360313000000005</v>
      </c>
      <c r="D51" s="191">
        <v>72.141064</v>
      </c>
    </row>
    <row r="52" spans="1:4">
      <c r="A52" s="196" t="s">
        <v>213</v>
      </c>
      <c r="B52" s="191">
        <v>74.981831</v>
      </c>
      <c r="C52" s="191">
        <v>68.902981999999994</v>
      </c>
      <c r="D52" s="191">
        <v>71.957071999999997</v>
      </c>
    </row>
  </sheetData>
  <mergeCells count="1">
    <mergeCell ref="H22:X22"/>
  </mergeCells>
  <pageMargins left="0.7" right="0.7" top="0.75" bottom="0.75" header="0.3" footer="0.3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5B3BAE-2A6A-425D-ABDC-55C75D7DC325}">
  <ds:schemaRefs>
    <ds:schemaRef ds:uri="http://schemas.microsoft.com/office/2006/documentManagement/types"/>
    <ds:schemaRef ds:uri="http://purl.org/dc/elements/1.1/"/>
    <ds:schemaRef ds:uri="http://purl.org/dc/dcmitype/"/>
    <ds:schemaRef ds:uri="633c7600-75e8-4485-bf3a-2b882dd4d974"/>
    <ds:schemaRef ds:uri="http://purl.org/dc/terms/"/>
    <ds:schemaRef ds:uri="3a1ff754-36f3-4d66-bfea-29f5a64ff94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0005E84-14A7-4042-B8F5-5691390B6B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2026-10-05T13:34:21Z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