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6" r:id="rId21"/>
    <sheet name="App_7" sheetId="77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 localSheetId="20">#REF!</definedName>
    <definedName name="AVAR37">#REF!</definedName>
    <definedName name="CoherenceInterval" localSheetId="20">#REF!</definedName>
    <definedName name="CoherenceInterval">[2]HiddenSettings!$B$4</definedName>
    <definedName name="crescita_naturale" localSheetId="19">#REF!</definedName>
    <definedName name="crescita_naturale" localSheetId="20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 localSheetId="20">#REF!</definedName>
    <definedName name="ds">#REF!</definedName>
    <definedName name="Filters" localSheetId="20">#REF!</definedName>
    <definedName name="Filters">[3]Filters!$A$2:$C$21</definedName>
    <definedName name="indicatori_di_struttura" localSheetId="19">#REF!</definedName>
    <definedName name="indicatori_di_struttura" localSheetId="20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 localSheetId="20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 localSheetId="20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 localSheetId="20">#REF!</definedName>
    <definedName name="qqq">#REF!</definedName>
    <definedName name="quoziente_di_mortalità" localSheetId="19">#REF!</definedName>
    <definedName name="quoziente_di_mortalità" localSheetId="20">#REF!</definedName>
    <definedName name="quoziente_di_mortalità">#REF!</definedName>
    <definedName name="quoziente_di_natalità" localSheetId="19">#REF!</definedName>
    <definedName name="quoziente_di_natalità" localSheetId="20">#REF!</definedName>
    <definedName name="quoziente_di_natalità">#REF!</definedName>
    <definedName name="quoziente_di_nuzialità" localSheetId="19">#REF!</definedName>
    <definedName name="quoziente_di_nuzialità" localSheetId="20">#REF!</definedName>
    <definedName name="quoziente_di_nuzialità">#REF!</definedName>
    <definedName name="saldo_migratorio_altro_motivo_" localSheetId="19">#REF!</definedName>
    <definedName name="saldo_migratorio_altro_motivo_" localSheetId="20">#REF!</definedName>
    <definedName name="saldo_migratorio_altro_motivo_">#REF!</definedName>
    <definedName name="saldo_migratorio_con_l_estero" localSheetId="19">#REF!</definedName>
    <definedName name="saldo_migratorio_con_l_estero" localSheetId="20">#REF!</definedName>
    <definedName name="saldo_migratorio_con_l_estero">#REF!</definedName>
    <definedName name="saldo_migratorio_interno" localSheetId="19">#REF!</definedName>
    <definedName name="saldo_migratorio_interno" localSheetId="20">#REF!</definedName>
    <definedName name="saldo_migratorio_interno">#REF!</definedName>
    <definedName name="saldo_migratorio_totale" localSheetId="19">#REF!</definedName>
    <definedName name="saldo_migratorio_totale" localSheetId="20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 localSheetId="20">#REF!</definedName>
    <definedName name="SenatoEleVot">#REF!</definedName>
    <definedName name="speranza_di_vita" localSheetId="19">#REF!</definedName>
    <definedName name="speranza_di_vita" localSheetId="20">#REF!</definedName>
    <definedName name="speranza_di_vita">#REF!</definedName>
    <definedName name="Structure" localSheetId="20">#REF!</definedName>
    <definedName name="Structure">[3]Structure!$C$2:$L$108</definedName>
    <definedName name="struttura_popolazione" localSheetId="19">#REF!</definedName>
    <definedName name="struttura_popolazione" localSheetId="20">#REF!</definedName>
    <definedName name="struttura_popolazione">#REF!</definedName>
    <definedName name="tasso_di_crescita_totale" localSheetId="19">#REF!</definedName>
    <definedName name="tasso_di_crescita_totale" localSheetId="20">#REF!</definedName>
    <definedName name="tasso_di_crescita_totale">#REF!</definedName>
    <definedName name="tasso_di_fecondità_totale" localSheetId="19">#REF!</definedName>
    <definedName name="tasso_di_fecondità_totale" localSheetId="20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" i="64" l="1"/>
  <c r="I3" i="64"/>
  <c r="I20" i="76" l="1"/>
  <c r="G20" i="76"/>
  <c r="F20" i="76"/>
  <c r="D20" i="76"/>
  <c r="C20" i="76"/>
  <c r="B20" i="76"/>
  <c r="I19" i="76"/>
  <c r="G19" i="76"/>
  <c r="H19" i="76" s="1"/>
  <c r="F19" i="76"/>
  <c r="D19" i="76"/>
  <c r="C19" i="76"/>
  <c r="B19" i="76"/>
  <c r="I18" i="76"/>
  <c r="G18" i="76"/>
  <c r="F18" i="76"/>
  <c r="D18" i="76"/>
  <c r="C18" i="76"/>
  <c r="B18" i="76"/>
  <c r="I17" i="76"/>
  <c r="G17" i="76"/>
  <c r="F17" i="76"/>
  <c r="D17" i="76"/>
  <c r="C17" i="76"/>
  <c r="B17" i="76"/>
  <c r="I16" i="76"/>
  <c r="G16" i="76"/>
  <c r="F16" i="76"/>
  <c r="D16" i="76"/>
  <c r="C16" i="76"/>
  <c r="B16" i="76"/>
  <c r="I15" i="76"/>
  <c r="G15" i="76"/>
  <c r="F15" i="76"/>
  <c r="D15" i="76"/>
  <c r="C15" i="76"/>
  <c r="B15" i="76"/>
  <c r="I14" i="76"/>
  <c r="G14" i="76"/>
  <c r="F14" i="76"/>
  <c r="D14" i="76"/>
  <c r="C14" i="76"/>
  <c r="B14" i="76"/>
  <c r="H18" i="76" l="1"/>
  <c r="H20" i="76"/>
  <c r="H14" i="76"/>
  <c r="H17" i="76"/>
  <c r="H16" i="76"/>
  <c r="H15" i="76"/>
  <c r="B20" i="74"/>
  <c r="C20" i="74"/>
  <c r="D20" i="74"/>
  <c r="E20" i="74"/>
  <c r="F20" i="74"/>
  <c r="B21" i="74"/>
  <c r="C21" i="74"/>
  <c r="D21" i="74"/>
  <c r="E21" i="74"/>
  <c r="F21" i="74"/>
  <c r="B22" i="74"/>
  <c r="C22" i="74"/>
  <c r="D22" i="74"/>
  <c r="E22" i="74"/>
  <c r="F22" i="74"/>
  <c r="B23" i="74"/>
  <c r="C23" i="74"/>
  <c r="D23" i="74"/>
  <c r="E23" i="74"/>
  <c r="F23" i="74"/>
  <c r="B24" i="74"/>
  <c r="C24" i="74"/>
  <c r="D24" i="74"/>
  <c r="E24" i="74"/>
  <c r="F24" i="74"/>
  <c r="B25" i="74"/>
  <c r="C25" i="74"/>
  <c r="D25" i="74"/>
  <c r="E25" i="74"/>
  <c r="F25" i="74"/>
  <c r="B26" i="74"/>
  <c r="C26" i="74"/>
  <c r="D26" i="74"/>
  <c r="E26" i="74"/>
  <c r="F26" i="74"/>
  <c r="B27" i="74"/>
  <c r="C27" i="74"/>
  <c r="D27" i="74"/>
  <c r="E27" i="74"/>
  <c r="F27" i="74"/>
  <c r="B28" i="74"/>
  <c r="C28" i="74"/>
  <c r="D28" i="74"/>
  <c r="E28" i="74"/>
  <c r="F28" i="74"/>
  <c r="B31" i="71"/>
  <c r="C31" i="71"/>
  <c r="F31" i="71"/>
  <c r="G31" i="71"/>
  <c r="J31" i="71"/>
  <c r="K31" i="71"/>
  <c r="B32" i="71"/>
  <c r="C32" i="71"/>
  <c r="F32" i="71"/>
  <c r="G32" i="71"/>
  <c r="J32" i="71"/>
  <c r="K32" i="71"/>
  <c r="B33" i="71"/>
  <c r="C33" i="71"/>
  <c r="F33" i="71"/>
  <c r="G33" i="71"/>
  <c r="J33" i="71"/>
  <c r="K33" i="71"/>
  <c r="B34" i="71"/>
  <c r="C34" i="71"/>
  <c r="F34" i="71"/>
  <c r="G34" i="71"/>
  <c r="J34" i="71"/>
  <c r="K34" i="71"/>
  <c r="B35" i="71"/>
  <c r="C35" i="71"/>
  <c r="F35" i="71"/>
  <c r="G35" i="71"/>
  <c r="J35" i="71"/>
  <c r="K35" i="71"/>
  <c r="B36" i="71"/>
  <c r="C36" i="71"/>
  <c r="F36" i="71"/>
  <c r="G36" i="71"/>
  <c r="J36" i="71"/>
  <c r="K36" i="71"/>
  <c r="B37" i="71"/>
  <c r="C37" i="71"/>
  <c r="F37" i="71"/>
  <c r="G37" i="71"/>
  <c r="J37" i="71"/>
  <c r="K37" i="71"/>
  <c r="B38" i="71"/>
  <c r="C38" i="71"/>
  <c r="F38" i="71"/>
  <c r="G38" i="71"/>
  <c r="J38" i="71"/>
  <c r="K38" i="71"/>
  <c r="B39" i="71"/>
  <c r="C39" i="71"/>
  <c r="F39" i="71"/>
  <c r="G39" i="71"/>
  <c r="J39" i="71"/>
  <c r="K39" i="71"/>
  <c r="B40" i="71"/>
  <c r="C40" i="71"/>
  <c r="F40" i="71"/>
  <c r="G40" i="71"/>
  <c r="J40" i="71"/>
  <c r="K40" i="71"/>
  <c r="B41" i="71"/>
  <c r="C41" i="71"/>
  <c r="F41" i="71"/>
  <c r="G41" i="71"/>
  <c r="J41" i="71"/>
  <c r="K41" i="71"/>
  <c r="B42" i="71"/>
  <c r="C42" i="71"/>
  <c r="F42" i="71"/>
  <c r="G42" i="71"/>
  <c r="J42" i="71"/>
  <c r="K42" i="71"/>
  <c r="B43" i="71"/>
  <c r="C43" i="71"/>
  <c r="F43" i="71"/>
  <c r="G43" i="71"/>
  <c r="J43" i="71"/>
  <c r="K43" i="71"/>
  <c r="B44" i="71"/>
  <c r="C44" i="71"/>
  <c r="F44" i="71"/>
  <c r="G44" i="71"/>
  <c r="J44" i="71"/>
  <c r="K44" i="71"/>
  <c r="B45" i="71"/>
  <c r="C45" i="71"/>
  <c r="F45" i="71"/>
  <c r="G45" i="71"/>
  <c r="J45" i="71"/>
  <c r="K45" i="71"/>
  <c r="B46" i="71"/>
  <c r="C46" i="71"/>
  <c r="F46" i="71"/>
  <c r="G46" i="71"/>
  <c r="J46" i="71"/>
  <c r="K46" i="71"/>
  <c r="B47" i="71"/>
  <c r="C47" i="71"/>
  <c r="F47" i="71"/>
  <c r="G47" i="71"/>
  <c r="J47" i="71"/>
  <c r="K47" i="71"/>
  <c r="B48" i="71"/>
  <c r="C48" i="71"/>
  <c r="F48" i="71"/>
  <c r="G48" i="71"/>
  <c r="J48" i="71"/>
  <c r="K48" i="71"/>
  <c r="B49" i="71"/>
  <c r="C49" i="71"/>
  <c r="F49" i="71"/>
  <c r="G49" i="71"/>
  <c r="J49" i="71"/>
  <c r="K49" i="71"/>
  <c r="B50" i="71"/>
  <c r="C50" i="71"/>
  <c r="F50" i="71"/>
  <c r="G50" i="71"/>
  <c r="J50" i="71"/>
  <c r="K50" i="71"/>
  <c r="L22" i="61"/>
  <c r="L23" i="61"/>
  <c r="L24" i="61"/>
  <c r="L25" i="61"/>
  <c r="L26" i="61"/>
  <c r="L27" i="61"/>
  <c r="L28" i="61"/>
  <c r="L29" i="61"/>
  <c r="E3" i="2" l="1"/>
  <c r="L7" i="61" l="1"/>
  <c r="L11" i="61" l="1"/>
  <c r="L10" i="61"/>
  <c r="L9" i="61"/>
  <c r="L8" i="61"/>
  <c r="L6" i="61"/>
  <c r="L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<sst xmlns="http://schemas.openxmlformats.org/spreadsheetml/2006/main" count="428" uniqueCount="256">
  <si>
    <t>Il Piemonte</t>
  </si>
  <si>
    <t>FIGURA 3. INDICE DI VECCHIAIA IN PIEMONTE E IN ITALIA. ANNI 1881-2024. Valori percentuali (a)</t>
  </si>
  <si>
    <t>FIGURA 4. SPERANZA DI VITA ALLA NASCITA PER REGIONE. ANNI 1974 e 2025 (a). Valori in anni</t>
  </si>
  <si>
    <t>FIGURA 6. POPOLAZIONE CON ALMENO 6 ANNI PER LIVELLO DI ISTRUZIONE IN PIEMONTE E IN ITALIA. ANNI 1951 E 2024. Valori percentuali (a)</t>
  </si>
  <si>
    <t>FIGURA 8. POPOLAZIONE ATTIVA IN CONDIZIONE PROFESSIONALE IN PIEMONTE E IN ITALIA. Anni 1861-2024 Valori percentuali (a)</t>
  </si>
  <si>
    <t>FIGURA 12. POPOLAZIONE TOTALE (sinistra) E ULTRA 65ENNE (destra) A TORINO E NEGLI ALTRI COMUNI DEL PIEMONTE. ANNI 1861 – 2024. Numeri indice 1861=100 e valori per 100 abitanti (a)</t>
  </si>
  <si>
    <t>App_1</t>
  </si>
  <si>
    <t>App_2</t>
  </si>
  <si>
    <t>App_3</t>
  </si>
  <si>
    <t>App_4</t>
  </si>
  <si>
    <t>App_5</t>
  </si>
  <si>
    <t xml:space="preserve"> POPOLAZIONE RESIDENTE IN ETÀ DI 6 ANNI E OLTRE PER GRADO DI ISTRUZIONE. PIEMONTE. Censimenti dal 1951 a 2011, 2021, 2024</t>
  </si>
  <si>
    <t>App_6</t>
  </si>
  <si>
    <t>AZIENDE E RELATIVE SUPERFICI PER UBICAZIONE DEL CENTRO AZIENDALE IN PIEMONTE (Universo Italia). Censimenti Agricoltura 1961-2020</t>
  </si>
  <si>
    <t>Piemonte</t>
  </si>
  <si>
    <t>Italia</t>
  </si>
  <si>
    <t>Fonte: Istat, Censimenti della popolazione</t>
  </si>
  <si>
    <t>(a) Dati ai confini dell’epoca</t>
  </si>
  <si>
    <t>PIEMONTE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</si>
  <si>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</si>
  <si>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</si>
  <si>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</si>
  <si>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</si>
  <si>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</si>
  <si>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</si>
  <si>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</si>
  <si>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</si>
  <si>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</si>
  <si>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</si>
  <si>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</si>
  <si>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</si>
  <si>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</si>
  <si>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</si>
  <si>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</si>
  <si>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</si>
  <si>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</si>
  <si>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</si>
  <si>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Lazio</t>
  </si>
  <si>
    <t>ITALIA</t>
  </si>
  <si>
    <t>Abruzzo</t>
  </si>
  <si>
    <t>V. d'Aosta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</si>
  <si>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</si>
  <si>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</si>
  <si>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</si>
  <si>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</si>
  <si>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</si>
  <si>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</si>
  <si>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</si>
  <si>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</si>
  <si>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</si>
  <si>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</si>
  <si>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</si>
  <si>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</si>
  <si>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</si>
  <si>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</si>
  <si>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</si>
  <si>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</si>
  <si>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</si>
  <si>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</si>
  <si>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</si>
  <si>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</si>
  <si>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</si>
  <si>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</si>
  <si>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</si>
  <si>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</si>
  <si>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</si>
  <si>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>ABR</t>
  </si>
  <si>
    <t>SAR</t>
  </si>
  <si>
    <t>MOL</t>
  </si>
  <si>
    <t>BAS</t>
  </si>
  <si>
    <t>CAM</t>
  </si>
  <si>
    <t>PUG</t>
  </si>
  <si>
    <t>SIC</t>
  </si>
  <si>
    <t>CAL</t>
  </si>
  <si>
    <t>Analfabeta</t>
  </si>
  <si>
    <t>Alfabeta  (max lic.elem.)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</si>
  <si>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</si>
  <si>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</si>
  <si>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</si>
  <si>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</si>
  <si>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</si>
  <si>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</si>
  <si>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</si>
  <si>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</si>
  <si>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</si>
  <si>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Agric-Piem</t>
  </si>
  <si>
    <t>Agric-ITA</t>
  </si>
  <si>
    <t>Ind-Piem</t>
  </si>
  <si>
    <t>Ind-ITA</t>
  </si>
  <si>
    <t>Anni</t>
  </si>
  <si>
    <t>Servizi-Piemonte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</si>
  <si>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</si>
  <si>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</si>
  <si>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</si>
  <si>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</si>
  <si>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</si>
  <si>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</si>
  <si>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</si>
  <si>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</si>
  <si>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</si>
  <si>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</si>
  <si>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</si>
  <si>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</si>
  <si>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</si>
  <si>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</si>
  <si>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</si>
  <si>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</si>
  <si>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</si>
  <si>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</si>
  <si>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</si>
  <si>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</si>
  <si>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</si>
  <si>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Torino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</si>
  <si>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</si>
  <si>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</si>
  <si>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</si>
  <si>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</si>
  <si>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</si>
  <si>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</si>
  <si>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</si>
  <si>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</si>
  <si>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</si>
  <si>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</si>
  <si>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a) 1951 dati ai confini dell’epoca e popolazione di 10 anni ed oltre in condizione professionale; 2024 occupati e popolazione 15-64; occupati per settore di attività nel 2024 stimati</t>
  </si>
  <si>
    <t>Agricoltura</t>
  </si>
  <si>
    <t>Industria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</si>
  <si>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</si>
  <si>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</si>
  <si>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</si>
  <si>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</si>
  <si>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</si>
  <si>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</si>
  <si>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</si>
  <si>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</si>
  <si>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</si>
  <si>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</si>
  <si>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</si>
  <si>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</si>
  <si>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</si>
  <si>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</si>
  <si>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</si>
  <si>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</si>
  <si>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</si>
  <si>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</si>
  <si>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</si>
  <si>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</si>
  <si>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</si>
  <si>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</si>
  <si>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</si>
  <si>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</si>
  <si>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</si>
  <si>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</si>
  <si>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</si>
  <si>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</si>
  <si>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</si>
  <si>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</si>
  <si>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</si>
  <si>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</si>
  <si>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</si>
  <si>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</si>
  <si>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</si>
  <si>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</si>
  <si>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Analfabeti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</si>
  <si>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</si>
  <si>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</si>
  <si>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</si>
  <si>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</si>
  <si>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</si>
  <si>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</si>
  <si>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</si>
  <si>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</si>
  <si>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di cui in proprietà (b)</t>
  </si>
  <si>
    <t>di cui con bestiame</t>
  </si>
  <si>
    <t>Agricola utilizzata (SAU)</t>
  </si>
  <si>
    <t xml:space="preserve">TOTALE 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</si>
  <si>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</si>
  <si>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</si>
  <si>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</si>
  <si>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</si>
  <si>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(a) Rapporto tra le persone di 65 anni e oltre e quelle tra 0 e 14 anni; dati ai confini dell’epoca</t>
  </si>
  <si>
    <t>FIGURA 4. SPERANZA DI VITA ALLA NASCITA PER REGIONE. Anni 1974 e 2025 (a). Valori in anni</t>
  </si>
  <si>
    <t>Fonte: Istat, Rilevazione sui decessi</t>
  </si>
  <si>
    <t>(a) 1951 dati ai confini dell’epoca; 2024 popolazione di 9 anni e più</t>
  </si>
  <si>
    <t xml:space="preserve">Fonte: Istat, Censimenti della popolazione </t>
  </si>
  <si>
    <t>(a) Dal 1861 al 1991 i dati sono riportati ai confini del 1991. Dal 2001 i confini sono quelli dell’epoca</t>
  </si>
  <si>
    <t>FIGURA 12. POPOLAZIONE TOTALE (SINISTRA) E ULTRA 65ENNE (DESTRA) A TORINO E NEGLI ALTRI COMUNI DEL PIEMONTE. Anni 1861 – 2024. Numeri indice 1861=100 e valori per 100 abitanti (a)</t>
  </si>
  <si>
    <t>Fonte: Ministero Agricoltura Industria e Commercio (fino al 1921); Istat (dal 1931), Censimento della popolazione</t>
  </si>
  <si>
    <r>
      <t>(a)</t>
    </r>
    <r>
      <rPr>
        <sz val="7"/>
        <color theme="1"/>
        <rFont val="Times New Roman"/>
        <family val="1"/>
      </rPr>
      <t> </t>
    </r>
    <r>
      <rPr>
        <sz val="7.5"/>
        <color theme="1"/>
        <rFont val="Arial"/>
        <family val="2"/>
      </rPr>
      <t>Dati ai confini dell’epoca. Sono inclusi gli occupati e i disoccupati ed escluse le persone in cerca di prima occupazione. 
L’età è: dal 1861 al 1961 di 10 anni e più, dal 1971 al 1991 di 14 anni e più, dal 2001 di 15 anni e più. Fino al 1961 viene ripresa la ricostruzione effettuata da C. D'Agata (1965).
Per gli anni successivi (fino al 2021) si fa riferimento ai dati censuari, così come pubblicati; 2024 stima basata sulla composizione degli occupati di contabilità nazionale</t>
    </r>
  </si>
  <si>
    <t>Fonte: Istat, Contabilità Nazionale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</si>
  <si>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</si>
  <si>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</si>
  <si>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PIEMONTE. Censimenti dal 1951 a 2011, 2021, 2024 (a)</t>
  </si>
  <si>
    <t>FIGURA 8. POPOLAZIONE ATTIVA IN CONDIZIONE PROFESSIONALE PER SETTORE DI ATTIVITÀ IN PIEMONTE E IN ITALIA. Anni 1861-2024. Valori percentuali (a)</t>
  </si>
  <si>
    <t>Altro</t>
  </si>
  <si>
    <t>Piemonte (1861=100, sc. destra)</t>
  </si>
  <si>
    <t>Italia (1861=100, sc. destra)</t>
  </si>
  <si>
    <t>PIL PRO CAPITE
(ordinato 2024)</t>
  </si>
  <si>
    <t>Piemonte (milioni)</t>
  </si>
  <si>
    <t>Bassa tec</t>
  </si>
  <si>
    <t>Alta tec</t>
  </si>
  <si>
    <t>industria</t>
  </si>
  <si>
    <t xml:space="preserve">
Altra</t>
  </si>
  <si>
    <t>Intensivi conos</t>
  </si>
  <si>
    <t>numero</t>
  </si>
  <si>
    <t>Appendice 6. AZIENDE IN MIGLIAIA (SINISTRA) E RELATIVE SUPERFICI IN MIGLIAIA DI ETTARI (DESTRA) PER UBICAZIONE DEL CENTRO AZIENDALE IN PIEMONTE (Universo Italia). Censimenti Agricoltura 1961-2020 (a)</t>
  </si>
  <si>
    <t>TOTALE AZIENDE (migliaia)</t>
  </si>
  <si>
    <t>Sup. Agr. utilizzata (SAU) (migliaia di ettari)</t>
  </si>
  <si>
    <t>Altra superficie aziendale (migliaia di ettari)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</si>
  <si>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</si>
  <si>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</si>
  <si>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</si>
  <si>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</si>
  <si>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</si>
  <si>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</si>
  <si>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</si>
  <si>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</si>
  <si>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</si>
  <si>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</si>
  <si>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</si>
  <si>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</si>
  <si>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</si>
  <si>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</si>
  <si>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</si>
  <si>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</si>
  <si>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</si>
  <si>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</si>
  <si>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</si>
  <si>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</si>
  <si>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</si>
  <si>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10. ADDETTI EXTRA-AGRICOLI PER MACRO-SETTORE IN PIEMONTE E IN ITALIA. ANNO 2023. Composizione percentuale</t>
  </si>
  <si>
    <t>FIGURA 11. COMUNI DEL PIEMONTE (SINISTRA) E QUOTE DI COMUNI E POPOLAZIONE (DESTRA) PER QUINTI DELL’INDICE DI FRAGILITÀ. Anno 2022. Quinti e valori percentuali</t>
  </si>
  <si>
    <t>FIGURA 13. DIPLOMATI E LAUREATI A TORINO E NEGLI ALTRI COMUNI DEL PIEMONTE. ANNI 1951, 1991, 2024 Valori per 100 residenti di 6 anni e più (a)</t>
  </si>
  <si>
    <t>FIGURA 11.  COMUNI DEL PIEMONTE (SINISTRA) E QUOTE DI COMUNI E POPOLAZIONE (DESTRA) PER QUINTI DELL’INDICE DI FRAGILITÀ. Anno 2022. Quinti e valori percentuali</t>
  </si>
  <si>
    <t>FIGURA 14.  OCCUPATI SULLA POPOLAZIONE IN ETÀ LAVORATIVA, PER GENERE (SINISTRA) E PER SETTORE DI ATTIVITÀ (DESTRA) A TORINO E NEGLI ALTRI COMUNI DEL PIEMONTE. Anni 1951 e 2024. Valori percentuali (a)</t>
  </si>
  <si>
    <t>FIGURA 1. POPOLAZIONE RESIDENTE IN PIEMONTE E IN ITALIA. Anni 1861-2024. Valori assoluti e indici base 1861=100 (a)</t>
  </si>
  <si>
    <t>FIGURA 1. TASSO DI CRESCITA NATURALE, MIGRATORIO E TOTALE DELLA POPOLAZIONE IN PIEMONTE (SINISTRA) E CONFRONTO CON L’ITALIA (DESTRA). Anni 1926-2024 e media 2020-2024. Valori per 1.000 (a)</t>
  </si>
  <si>
    <t>FIGURA 3. INDICE DI VECCHIAIA IN PIEMONTE E IN ITALIA. Anni 1881-2024. Valori percentuali (a)</t>
  </si>
  <si>
    <t>FIGURA 2. TASSO DI CRESCITA NATURALE, MIGRATORIO E TOTALE DELLA POPOLAZIONE IN PIEMONTE (SINISTRA) E CONFRONTO CON L’ITALIA (DESTRA). Anni 1926-2024 e media 2020-2024. Valori per 1.000 (a)</t>
  </si>
  <si>
    <t>FIGURA 5. ANDAMENTO DEL PIL (SINISTRA) IN PIEMONTE E IN ITALIA, E LIVELLI DEL PIL PRO CAPITE NELLE REGIONI (DESTRA). Anni 1980-2024. Numeri indice 1980=100 e Italia=100, su dati in volume (a)</t>
  </si>
  <si>
    <t>FIGURA 6. POPOLAZIONE CON ALMENO 6 ANNI PER LIVELLO DI ISTRUZIONE IN PIEMONTE E IN ITALIA. Anni 1951 e 2024. Valori percentuali (a)</t>
  </si>
  <si>
    <t xml:space="preserve">FIGURA 9. AZIENDE AGRICOLE (SINISTRA) E UNITÀ LOCALI DELLE IMPRESE DI INDUSTRIA E SERVIZI (DESTRA) IN PIEMONTE E IN ITALIA. Anni 1961-2020 e 1951-2023. Valori per 1.000 abitanti (a) </t>
  </si>
  <si>
    <t>FIGURA 9. AZIENDE AGRICOLE (SINISTRA) E UNITÀ LOCALI DELLE IMPRESE DI INDUSTRIA E SERVIZI (DESTRA) IN PIEMONTE E IN ITALIA. Anni 1961-2020 e 1951-2023. Valori per 1.000 abitanti (a)</t>
  </si>
  <si>
    <t>FIGURA 10. ADDETTI EXTRA-AGRICOLI PER MACRO-SETTORE IN PIEMONTE E IN ITALIA. Anno 2023. Composizione percentuale</t>
  </si>
  <si>
    <t>FIGURA 14. OCCUPATI SULLA POPOLAZIONE IN ETÀ LAVORATIVA, PER GENERE (SINISTRA) E PER SETTORE DI ATTIVITÀ (DESTRA) A TORINO E NEGLI ALTRI COMUNI DEL PIEMONTE. Anni 1951 e 2024. Valori percentuali (a)</t>
  </si>
  <si>
    <t xml:space="preserve">POPOLAZIONE PER GRANDI CLASSI DI ETÀ. PIEMONTE. Anni 1881-2024. Valori assoluti </t>
  </si>
  <si>
    <t>PIRAMIDI PER ETÀ E PER GENERE. PIEMONTE. Anni 1881, 1951 E 2024. Valori percentuali</t>
  </si>
  <si>
    <t xml:space="preserve">Appendice 1. POPOLAZIONE PER GRANDI CLASSI DI ETÀ. PIEMONTE. Anni 1881-2024. Valori assoluti </t>
  </si>
  <si>
    <t>Appendice 2. PIRAMIDI PER ETÀ E PER GENERE. PIEMONTE. Anni 1881, 1951 E 2024. Valori percentuali</t>
  </si>
  <si>
    <t xml:space="preserve">Appendice 3. SPERANZA DI VITA ALLA NASCITA. PIEMONTE. Anni 1974-2025. Valori assoluti </t>
  </si>
  <si>
    <t xml:space="preserve">Appendice 4. NUMERO MEDIO DI FIGLI PER DONNA (TFT) E ETÀ MEDIA AL PARTO. PIEMONTE. Anni 1952-2025. Valori assoluti </t>
  </si>
  <si>
    <t xml:space="preserve">SPERANZA DI VITA ALLA NASCITA. PIEMONTE. Anni 1974-2025. Valori assoluti </t>
  </si>
  <si>
    <t xml:space="preserve"> NUMERO MEDIO DI FIGLI PER DONNA (TFT) E ETÀ MEDIA AL PARTO. PIEMONTE. Anni 1952-2025. Valori assoluti </t>
  </si>
  <si>
    <t>TASSO DI OCCUPAZIONE 15-64 ANNI. PIEMONTE. Anni 1977-2025. Percentuali</t>
  </si>
  <si>
    <t>Appendice 7. TASSO DI OCCUPAZIONE 15-64 ANNI. PIEMONTE. Anni 1977-2025. Percentuali</t>
  </si>
  <si>
    <t>(a) Serie 1980-1994 (SEC1995) raccordate al valore 1995 stimato sulla base del SEC2010.</t>
  </si>
  <si>
    <t xml:space="preserve">FIGURA 7. TASSO DI OCCUPAZIONE (15-64 ANNI) PER GENERE IN PIEMONTE E IN ITALIA. Anni 1977 e 2025. Valori percentuali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</si>
</sst>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#,##0.00_ ;\-#,##0.00\ "/>
    <numFmt numFmtId="175" formatCode="_-* #,##0.0\ _€_-;\-* #,##0.0\ _€_-;_-* &quot;-&quot;?\ _€_-;_-@_-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rgb="FF0070C0"/>
      <name val="Calibri"/>
      <family val="2"/>
    </font>
    <font>
      <sz val="11"/>
      <color rgb="FF000000"/>
      <name val="Calibri"/>
      <family val="2"/>
    </font>
    <font>
      <sz val="9"/>
      <color rgb="FFFF0000"/>
      <name val="Aptos Narrow"/>
      <family val="2"/>
    </font>
    <font>
      <sz val="9"/>
      <color rgb="FFFF0000"/>
      <name val="Calibri"/>
      <family val="2"/>
      <scheme val="minor"/>
    </font>
    <font>
      <sz val="11"/>
      <color rgb="FF000000"/>
      <name val="Aptos Narrow"/>
      <family val="2"/>
    </font>
    <font>
      <sz val="8"/>
      <color rgb="FF000000"/>
      <name val="Arial Narrow"/>
      <family val="2"/>
    </font>
    <font>
      <sz val="10"/>
      <color rgb="FF000000"/>
      <name val="Arial"/>
      <family val="2"/>
    </font>
    <font>
      <sz val="11"/>
      <name val="Aptos Narrow"/>
      <family val="2"/>
    </font>
    <font>
      <sz val="11"/>
      <name val="Aptos Narrow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7"/>
      <color theme="1"/>
      <name val="Arial Narrow"/>
      <family val="2"/>
    </font>
    <font>
      <sz val="7.5"/>
      <color theme="1"/>
      <name val="Times New Roman"/>
      <family val="1"/>
    </font>
    <font>
      <b/>
      <sz val="9"/>
      <name val="Calibri"/>
      <family val="2"/>
      <scheme val="minor"/>
    </font>
    <font>
      <sz val="7"/>
      <color theme="1"/>
      <name val="Times New Roman"/>
      <family val="1"/>
    </font>
    <font>
      <sz val="9"/>
      <color theme="1" tint="0.34998626667073579"/>
      <name val="Calibri"/>
      <family val="2"/>
      <scheme val="minor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7"/>
      <color rgb="FF0070C0"/>
      <name val="Arial"/>
      <family val="2"/>
    </font>
    <font>
      <b/>
      <sz val="7"/>
      <color rgb="FFED0000"/>
      <name val="Arial"/>
      <family val="2"/>
    </font>
    <font>
      <b/>
      <sz val="7"/>
      <color rgb="FF7F3F0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8">
    <xf numFmtId="0" fontId="0" fillId="0" borderId="0"/>
    <xf numFmtId="0" fontId="2" fillId="0" borderId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5" fillId="0" borderId="0" applyNumberFormat="0" applyFill="0" applyBorder="0" applyAlignment="0" applyProtection="0"/>
    <xf numFmtId="0" fontId="8" fillId="16" borderId="1" applyNumberFormat="0" applyAlignment="0" applyProtection="0"/>
    <xf numFmtId="0" fontId="9" fillId="0" borderId="2" applyNumberFormat="0" applyFill="0" applyAlignment="0" applyProtection="0"/>
    <xf numFmtId="0" fontId="10" fillId="17" borderId="3" applyNumberFormat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1" borderId="0" applyNumberFormat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7" borderId="1" applyNumberFormat="0" applyAlignment="0" applyProtection="0"/>
    <xf numFmtId="41" fontId="2" fillId="0" borderId="0" applyFont="0" applyFill="0" applyBorder="0" applyAlignment="0" applyProtection="0"/>
    <xf numFmtId="0" fontId="12" fillId="22" borderId="0" applyNumberFormat="0" applyBorder="0" applyAlignment="0" applyProtection="0"/>
    <xf numFmtId="0" fontId="5" fillId="0" borderId="0"/>
    <xf numFmtId="0" fontId="2" fillId="23" borderId="4" applyNumberFormat="0" applyFont="0" applyAlignment="0" applyProtection="0"/>
    <xf numFmtId="169" fontId="2" fillId="0" borderId="0" applyFont="0" applyFill="0" applyBorder="0" applyAlignment="0" applyProtection="0"/>
    <xf numFmtId="0" fontId="13" fillId="16" borderId="5" applyNumberFormat="0" applyAlignment="0" applyProtection="0"/>
    <xf numFmtId="49" fontId="14" fillId="0" borderId="6">
      <alignment vertical="center" wrapText="1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4" fillId="0" borderId="0"/>
    <xf numFmtId="41" fontId="2" fillId="0" borderId="0" applyFont="0" applyFill="0" applyBorder="0" applyAlignment="0" applyProtection="0"/>
    <xf numFmtId="0" fontId="26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33" fillId="25" borderId="0" applyNumberFormat="0" applyBorder="0" applyAlignment="0" applyProtection="0"/>
    <xf numFmtId="0" fontId="34" fillId="27" borderId="14" applyNumberFormat="0" applyAlignment="0" applyProtection="0"/>
    <xf numFmtId="0" fontId="35" fillId="28" borderId="15" applyNumberFormat="0" applyAlignment="0" applyProtection="0"/>
    <xf numFmtId="0" fontId="36" fillId="28" borderId="14" applyNumberFormat="0" applyAlignment="0" applyProtection="0"/>
    <xf numFmtId="0" fontId="37" fillId="0" borderId="16" applyNumberFormat="0" applyFill="0" applyAlignment="0" applyProtection="0"/>
    <xf numFmtId="0" fontId="38" fillId="29" borderId="17" applyNumberFormat="0" applyAlignment="0" applyProtection="0"/>
    <xf numFmtId="0" fontId="39" fillId="0" borderId="0" applyNumberFormat="0" applyFill="0" applyBorder="0" applyAlignment="0" applyProtection="0"/>
    <xf numFmtId="0" fontId="27" fillId="30" borderId="18" applyNumberFormat="0" applyFont="0" applyAlignment="0" applyProtection="0"/>
    <xf numFmtId="0" fontId="40" fillId="0" borderId="0" applyNumberFormat="0" applyFill="0" applyBorder="0" applyAlignment="0" applyProtection="0"/>
    <xf numFmtId="0" fontId="4" fillId="0" borderId="19" applyNumberFormat="0" applyFill="0" applyAlignment="0" applyProtection="0"/>
    <xf numFmtId="0" fontId="41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41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41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41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41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41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42" fillId="26" borderId="0" applyNumberFormat="0" applyBorder="0" applyAlignment="0" applyProtection="0"/>
    <xf numFmtId="0" fontId="41" fillId="34" borderId="0" applyNumberFormat="0" applyBorder="0" applyAlignment="0" applyProtection="0"/>
    <xf numFmtId="0" fontId="41" fillId="38" borderId="0" applyNumberFormat="0" applyBorder="0" applyAlignment="0" applyProtection="0"/>
    <xf numFmtId="0" fontId="41" fillId="42" borderId="0" applyNumberFormat="0" applyBorder="0" applyAlignment="0" applyProtection="0"/>
    <xf numFmtId="0" fontId="41" fillId="46" borderId="0" applyNumberFormat="0" applyBorder="0" applyAlignment="0" applyProtection="0"/>
    <xf numFmtId="0" fontId="41" fillId="50" borderId="0" applyNumberFormat="0" applyBorder="0" applyAlignment="0" applyProtection="0"/>
    <xf numFmtId="0" fontId="41" fillId="54" borderId="0" applyNumberFormat="0" applyBorder="0" applyAlignment="0" applyProtection="0"/>
    <xf numFmtId="0" fontId="43" fillId="0" borderId="0"/>
    <xf numFmtId="43" fontId="27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0" fontId="2" fillId="0" borderId="0"/>
    <xf numFmtId="0" fontId="24" fillId="0" borderId="0"/>
    <xf numFmtId="0" fontId="43" fillId="0" borderId="0"/>
    <xf numFmtId="0" fontId="5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5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3" fillId="0" borderId="0" xfId="0" applyFont="1"/>
    <xf numFmtId="0" fontId="26" fillId="0" borderId="0" xfId="56"/>
    <xf numFmtId="166" fontId="0" fillId="0" borderId="0" xfId="0" applyNumberFormat="1"/>
    <xf numFmtId="0" fontId="3" fillId="0" borderId="0" xfId="56" applyFont="1"/>
    <xf numFmtId="167" fontId="0" fillId="0" borderId="0" xfId="0" applyNumberFormat="1"/>
    <xf numFmtId="0" fontId="45" fillId="0" borderId="0" xfId="0" applyFont="1"/>
    <xf numFmtId="3" fontId="46" fillId="0" borderId="0" xfId="0" applyNumberFormat="1" applyFont="1" applyAlignment="1">
      <alignment horizontal="right" vertical="center"/>
    </xf>
    <xf numFmtId="0" fontId="48" fillId="0" borderId="0" xfId="0" applyFont="1"/>
    <xf numFmtId="0" fontId="46" fillId="0" borderId="0" xfId="56" applyFont="1"/>
    <xf numFmtId="0" fontId="4" fillId="0" borderId="0" xfId="0" applyFont="1"/>
    <xf numFmtId="0" fontId="47" fillId="0" borderId="0" xfId="103" applyFont="1"/>
    <xf numFmtId="0" fontId="3" fillId="0" borderId="0" xfId="103" applyFont="1"/>
    <xf numFmtId="0" fontId="24" fillId="0" borderId="0" xfId="104"/>
    <xf numFmtId="0" fontId="56" fillId="0" borderId="0" xfId="0" applyFont="1" applyAlignment="1">
      <alignment horizontal="justify" vertical="center"/>
    </xf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 applyAlignment="1">
      <alignment horizontal="right"/>
    </xf>
    <xf numFmtId="0" fontId="60" fillId="0" borderId="0" xfId="0" applyFont="1"/>
    <xf numFmtId="0" fontId="60" fillId="0" borderId="20" xfId="0" applyFont="1" applyBorder="1" applyAlignment="1">
      <alignment horizontal="right" vertical="center" wrapText="1"/>
    </xf>
    <xf numFmtId="0" fontId="61" fillId="0" borderId="0" xfId="0" applyFont="1"/>
    <xf numFmtId="0" fontId="62" fillId="0" borderId="0" xfId="0" applyFont="1" applyAlignment="1">
      <alignment horizontal="right"/>
    </xf>
    <xf numFmtId="0" fontId="62" fillId="0" borderId="0" xfId="0" applyFont="1"/>
    <xf numFmtId="0" fontId="62" fillId="0" borderId="20" xfId="0" applyFont="1" applyBorder="1" applyAlignment="1">
      <alignment horizontal="right" vertical="center" wrapText="1"/>
    </xf>
    <xf numFmtId="1" fontId="63" fillId="0" borderId="20" xfId="1" applyNumberFormat="1" applyFont="1" applyBorder="1" applyAlignment="1">
      <alignment horizontal="right" vertical="center" wrapText="1"/>
    </xf>
    <xf numFmtId="4" fontId="62" fillId="0" borderId="20" xfId="0" applyNumberFormat="1" applyFont="1" applyBorder="1"/>
    <xf numFmtId="1" fontId="64" fillId="0" borderId="20" xfId="1" applyNumberFormat="1" applyFont="1" applyBorder="1" applyAlignment="1">
      <alignment horizontal="right" vertical="center" wrapText="1"/>
    </xf>
    <xf numFmtId="0" fontId="60" fillId="0" borderId="0" xfId="0" applyFont="1" applyAlignment="1">
      <alignment vertical="center"/>
    </xf>
    <xf numFmtId="0" fontId="60" fillId="0" borderId="20" xfId="0" applyFont="1" applyBorder="1"/>
    <xf numFmtId="0" fontId="47" fillId="0" borderId="20" xfId="0" applyFont="1" applyBorder="1" applyAlignment="1">
      <alignment horizontal="left" vertical="center" wrapText="1"/>
    </xf>
    <xf numFmtId="3" fontId="47" fillId="0" borderId="20" xfId="0" applyNumberFormat="1" applyFont="1" applyBorder="1" applyAlignment="1">
      <alignment horizontal="right" vertical="center"/>
    </xf>
    <xf numFmtId="166" fontId="60" fillId="0" borderId="20" xfId="0" applyNumberFormat="1" applyFont="1" applyBorder="1"/>
    <xf numFmtId="3" fontId="47" fillId="0" borderId="20" xfId="0" applyNumberFormat="1" applyFont="1" applyBorder="1" applyAlignment="1">
      <alignment horizontal="right" vertical="center" wrapText="1"/>
    </xf>
    <xf numFmtId="0" fontId="47" fillId="0" borderId="20" xfId="0" applyFont="1" applyBorder="1" applyAlignment="1">
      <alignment horizontal="left" vertical="center"/>
    </xf>
    <xf numFmtId="0" fontId="56" fillId="0" borderId="0" xfId="0" applyFont="1" applyAlignment="1">
      <alignment vertical="center"/>
    </xf>
    <xf numFmtId="0" fontId="47" fillId="0" borderId="0" xfId="101" applyFont="1"/>
    <xf numFmtId="0" fontId="47" fillId="0" borderId="20" xfId="101" applyFont="1" applyBorder="1" applyAlignment="1">
      <alignment horizontal="right" vertical="center"/>
    </xf>
    <xf numFmtId="172" fontId="60" fillId="0" borderId="0" xfId="102" applyNumberFormat="1" applyFont="1" applyFill="1" applyBorder="1"/>
    <xf numFmtId="172" fontId="47" fillId="0" borderId="0" xfId="101" applyNumberFormat="1" applyFont="1"/>
    <xf numFmtId="0" fontId="47" fillId="0" borderId="20" xfId="101" applyFont="1" applyBorder="1" applyAlignment="1">
      <alignment horizontal="left"/>
    </xf>
    <xf numFmtId="0" fontId="47" fillId="0" borderId="20" xfId="101" applyFont="1" applyBorder="1" applyAlignment="1">
      <alignment horizontal="left" vertical="center"/>
    </xf>
    <xf numFmtId="172" fontId="60" fillId="0" borderId="20" xfId="102" applyNumberFormat="1" applyFont="1" applyFill="1" applyBorder="1" applyAlignment="1">
      <alignment horizontal="right" vertical="center"/>
    </xf>
    <xf numFmtId="170" fontId="47" fillId="0" borderId="20" xfId="101" applyNumberFormat="1" applyFont="1" applyBorder="1" applyAlignment="1">
      <alignment horizontal="right" vertical="center"/>
    </xf>
    <xf numFmtId="172" fontId="47" fillId="0" borderId="20" xfId="101" applyNumberFormat="1" applyFont="1" applyBorder="1" applyAlignment="1">
      <alignment horizontal="right" vertical="center"/>
    </xf>
    <xf numFmtId="0" fontId="60" fillId="0" borderId="20" xfId="0" applyFont="1" applyBorder="1" applyAlignment="1">
      <alignment horizontal="right"/>
    </xf>
    <xf numFmtId="2" fontId="60" fillId="0" borderId="20" xfId="0" applyNumberFormat="1" applyFont="1" applyBorder="1" applyAlignment="1">
      <alignment horizontal="right"/>
    </xf>
    <xf numFmtId="2" fontId="25" fillId="0" borderId="20" xfId="0" applyNumberFormat="1" applyFont="1" applyBorder="1" applyAlignment="1">
      <alignment horizontal="right"/>
    </xf>
    <xf numFmtId="0" fontId="50" fillId="0" borderId="0" xfId="0" applyFont="1" applyAlignment="1">
      <alignment horizontal="center" vertical="center"/>
    </xf>
    <xf numFmtId="0" fontId="51" fillId="0" borderId="0" xfId="105" applyFont="1"/>
    <xf numFmtId="0" fontId="52" fillId="0" borderId="0" xfId="105" applyFont="1"/>
    <xf numFmtId="0" fontId="53" fillId="0" borderId="0" xfId="0" applyFont="1"/>
    <xf numFmtId="0" fontId="55" fillId="0" borderId="0" xfId="106" applyFont="1" applyFill="1" applyBorder="1" applyAlignment="1">
      <alignment horizontal="left"/>
    </xf>
    <xf numFmtId="0" fontId="48" fillId="0" borderId="0" xfId="0" applyFont="1" applyAlignment="1">
      <alignment vertical="center"/>
    </xf>
    <xf numFmtId="0" fontId="60" fillId="0" borderId="20" xfId="0" applyFont="1" applyBorder="1" applyAlignment="1">
      <alignment horizontal="center" vertical="center"/>
    </xf>
    <xf numFmtId="166" fontId="60" fillId="0" borderId="0" xfId="0" applyNumberFormat="1" applyFont="1"/>
    <xf numFmtId="0" fontId="65" fillId="0" borderId="0" xfId="0" applyFont="1"/>
    <xf numFmtId="0" fontId="62" fillId="0" borderId="20" xfId="0" applyFont="1" applyBorder="1"/>
    <xf numFmtId="166" fontId="62" fillId="0" borderId="20" xfId="0" applyNumberFormat="1" applyFont="1" applyBorder="1"/>
    <xf numFmtId="0" fontId="62" fillId="0" borderId="0" xfId="0" applyFont="1" applyAlignment="1">
      <alignment horizontal="left" vertical="center"/>
    </xf>
    <xf numFmtId="2" fontId="62" fillId="0" borderId="20" xfId="0" applyNumberFormat="1" applyFont="1" applyBorder="1"/>
    <xf numFmtId="2" fontId="62" fillId="0" borderId="0" xfId="0" applyNumberFormat="1" applyFont="1"/>
    <xf numFmtId="0" fontId="47" fillId="0" borderId="20" xfId="1" applyFont="1" applyBorder="1" applyAlignment="1">
      <alignment horizontal="right"/>
    </xf>
    <xf numFmtId="0" fontId="47" fillId="0" borderId="20" xfId="1" applyFont="1" applyBorder="1" applyAlignment="1">
      <alignment horizontal="right" vertical="center"/>
    </xf>
    <xf numFmtId="166" fontId="47" fillId="0" borderId="20" xfId="1" applyNumberFormat="1" applyFont="1" applyBorder="1" applyAlignment="1">
      <alignment horizontal="right"/>
    </xf>
    <xf numFmtId="166" fontId="47" fillId="0" borderId="0" xfId="1" applyNumberFormat="1" applyFont="1" applyAlignment="1">
      <alignment horizontal="right"/>
    </xf>
    <xf numFmtId="0" fontId="47" fillId="0" borderId="0" xfId="56" applyFont="1"/>
    <xf numFmtId="0" fontId="47" fillId="0" borderId="20" xfId="56" applyFont="1" applyBorder="1" applyAlignment="1">
      <alignment horizontal="right" vertical="center"/>
    </xf>
    <xf numFmtId="0" fontId="60" fillId="0" borderId="0" xfId="0" applyFont="1" applyAlignment="1">
      <alignment horizontal="center" vertical="center"/>
    </xf>
    <xf numFmtId="171" fontId="60" fillId="0" borderId="20" xfId="100" applyNumberFormat="1" applyFont="1" applyFill="1" applyBorder="1"/>
    <xf numFmtId="171" fontId="60" fillId="0" borderId="0" xfId="100" applyNumberFormat="1" applyFont="1" applyFill="1" applyBorder="1"/>
    <xf numFmtId="0" fontId="47" fillId="0" borderId="20" xfId="56" applyFont="1" applyBorder="1" applyAlignment="1">
      <alignment horizontal="right"/>
    </xf>
    <xf numFmtId="0" fontId="47" fillId="0" borderId="20" xfId="56" applyFont="1" applyBorder="1" applyAlignment="1">
      <alignment horizontal="left"/>
    </xf>
    <xf numFmtId="167" fontId="47" fillId="0" borderId="20" xfId="56" applyNumberFormat="1" applyFont="1" applyBorder="1"/>
    <xf numFmtId="0" fontId="47" fillId="0" borderId="20" xfId="56" applyFont="1" applyBorder="1" applyAlignment="1">
      <alignment horizontal="right" wrapText="1"/>
    </xf>
    <xf numFmtId="0" fontId="47" fillId="0" borderId="20" xfId="56" applyFont="1" applyBorder="1" applyAlignment="1">
      <alignment horizontal="left" wrapText="1"/>
    </xf>
    <xf numFmtId="0" fontId="47" fillId="0" borderId="0" xfId="56" applyFont="1" applyAlignment="1">
      <alignment horizontal="left" wrapText="1"/>
    </xf>
    <xf numFmtId="0" fontId="25" fillId="0" borderId="0" xfId="56" applyFont="1"/>
    <xf numFmtId="3" fontId="47" fillId="0" borderId="0" xfId="56" applyNumberFormat="1" applyFont="1" applyAlignment="1">
      <alignment horizontal="right" wrapText="1"/>
    </xf>
    <xf numFmtId="0" fontId="47" fillId="0" borderId="0" xfId="56" applyFont="1" applyAlignment="1">
      <alignment horizontal="center" vertical="center"/>
    </xf>
    <xf numFmtId="0" fontId="47" fillId="0" borderId="0" xfId="56" applyFont="1" applyAlignment="1">
      <alignment horizontal="center" vertical="center" wrapText="1"/>
    </xf>
    <xf numFmtId="3" fontId="47" fillId="0" borderId="20" xfId="56" applyNumberFormat="1" applyFont="1" applyBorder="1" applyAlignment="1">
      <alignment horizontal="right" wrapText="1"/>
    </xf>
    <xf numFmtId="3" fontId="47" fillId="0" borderId="0" xfId="0" applyNumberFormat="1" applyFont="1" applyAlignment="1">
      <alignment horizontal="right" vertical="center"/>
    </xf>
    <xf numFmtId="0" fontId="47" fillId="0" borderId="20" xfId="56" applyFont="1" applyBorder="1"/>
    <xf numFmtId="0" fontId="67" fillId="0" borderId="0" xfId="0" applyFont="1"/>
    <xf numFmtId="3" fontId="62" fillId="0" borderId="0" xfId="0" applyNumberFormat="1" applyFont="1"/>
    <xf numFmtId="4" fontId="62" fillId="0" borderId="0" xfId="0" applyNumberFormat="1" applyFont="1"/>
    <xf numFmtId="0" fontId="54" fillId="0" borderId="0" xfId="106"/>
    <xf numFmtId="0" fontId="54" fillId="0" borderId="0" xfId="106" applyAlignment="1">
      <alignment vertical="center"/>
    </xf>
    <xf numFmtId="0" fontId="54" fillId="0" borderId="0" xfId="106" applyAlignment="1">
      <alignment horizontal="left" vertical="center"/>
    </xf>
    <xf numFmtId="0" fontId="60" fillId="0" borderId="20" xfId="0" applyFont="1" applyBorder="1" applyAlignment="1">
      <alignment vertical="center"/>
    </xf>
    <xf numFmtId="0" fontId="65" fillId="0" borderId="0" xfId="0" applyFont="1" applyAlignment="1">
      <alignment vertical="center"/>
    </xf>
    <xf numFmtId="0" fontId="47" fillId="0" borderId="20" xfId="103" applyFont="1" applyBorder="1"/>
    <xf numFmtId="0" fontId="47" fillId="0" borderId="20" xfId="103" applyFont="1" applyBorder="1" applyAlignment="1">
      <alignment horizontal="right" vertical="center" wrapText="1"/>
    </xf>
    <xf numFmtId="0" fontId="47" fillId="0" borderId="20" xfId="0" applyFont="1" applyBorder="1"/>
    <xf numFmtId="0" fontId="60" fillId="0" borderId="20" xfId="0" applyFont="1" applyBorder="1" applyAlignment="1">
      <alignment horizontal="right" vertical="center"/>
    </xf>
    <xf numFmtId="167" fontId="60" fillId="0" borderId="20" xfId="0" applyNumberFormat="1" applyFont="1" applyBorder="1" applyAlignment="1">
      <alignment horizontal="right" vertical="center"/>
    </xf>
    <xf numFmtId="0" fontId="63" fillId="0" borderId="20" xfId="104" applyFont="1" applyBorder="1"/>
    <xf numFmtId="0" fontId="63" fillId="0" borderId="0" xfId="104" applyFont="1"/>
    <xf numFmtId="4" fontId="63" fillId="0" borderId="20" xfId="104" applyNumberFormat="1" applyFont="1" applyBorder="1"/>
    <xf numFmtId="0" fontId="60" fillId="0" borderId="20" xfId="0" quotePrefix="1" applyFont="1" applyBorder="1"/>
    <xf numFmtId="0" fontId="68" fillId="0" borderId="0" xfId="0" applyFont="1"/>
    <xf numFmtId="4" fontId="60" fillId="0" borderId="20" xfId="0" applyNumberFormat="1" applyFont="1" applyBorder="1"/>
    <xf numFmtId="0" fontId="66" fillId="0" borderId="0" xfId="0" applyFont="1"/>
    <xf numFmtId="4" fontId="60" fillId="0" borderId="0" xfId="0" applyNumberFormat="1" applyFont="1"/>
    <xf numFmtId="0" fontId="60" fillId="0" borderId="20" xfId="0" applyFont="1" applyBorder="1" applyAlignment="1">
      <alignment horizontal="center"/>
    </xf>
    <xf numFmtId="167" fontId="60" fillId="0" borderId="20" xfId="0" applyNumberFormat="1" applyFont="1" applyBorder="1"/>
    <xf numFmtId="0" fontId="69" fillId="0" borderId="0" xfId="104" applyFont="1"/>
    <xf numFmtId="0" fontId="62" fillId="0" borderId="0" xfId="0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1" fontId="64" fillId="0" borderId="0" xfId="1" applyNumberFormat="1" applyFont="1" applyAlignment="1">
      <alignment horizontal="right" vertical="center" wrapText="1"/>
    </xf>
    <xf numFmtId="0" fontId="44" fillId="0" borderId="0" xfId="101"/>
    <xf numFmtId="0" fontId="47" fillId="0" borderId="0" xfId="101" applyFont="1" applyAlignment="1">
      <alignment horizontal="right" vertical="center"/>
    </xf>
    <xf numFmtId="0" fontId="47" fillId="0" borderId="0" xfId="101" applyFont="1" applyAlignment="1">
      <alignment horizontal="center" vertical="center" wrapText="1"/>
    </xf>
    <xf numFmtId="172" fontId="60" fillId="0" borderId="0" xfId="102" applyNumberFormat="1" applyFont="1" applyFill="1" applyBorder="1" applyAlignment="1">
      <alignment vertical="center"/>
    </xf>
    <xf numFmtId="172" fontId="47" fillId="0" borderId="0" xfId="101" applyNumberFormat="1" applyFont="1" applyAlignment="1">
      <alignment vertical="center"/>
    </xf>
    <xf numFmtId="0" fontId="60" fillId="0" borderId="0" xfId="0" quotePrefix="1" applyFont="1"/>
    <xf numFmtId="3" fontId="60" fillId="0" borderId="0" xfId="0" applyNumberFormat="1" applyFont="1" applyAlignment="1">
      <alignment horizontal="right"/>
    </xf>
    <xf numFmtId="3" fontId="60" fillId="0" borderId="0" xfId="0" applyNumberFormat="1" applyFont="1"/>
    <xf numFmtId="3" fontId="60" fillId="0" borderId="0" xfId="0" quotePrefix="1" applyNumberFormat="1" applyFont="1"/>
    <xf numFmtId="0" fontId="60" fillId="0" borderId="0" xfId="0" applyFont="1" applyAlignment="1">
      <alignment horizontal="right" vertical="center"/>
    </xf>
    <xf numFmtId="167" fontId="62" fillId="0" borderId="20" xfId="0" applyNumberFormat="1" applyFont="1" applyBorder="1"/>
    <xf numFmtId="0" fontId="70" fillId="0" borderId="0" xfId="0" applyFont="1"/>
    <xf numFmtId="0" fontId="39" fillId="0" borderId="0" xfId="0" applyFont="1"/>
    <xf numFmtId="0" fontId="71" fillId="0" borderId="0" xfId="0" applyFont="1"/>
    <xf numFmtId="166" fontId="62" fillId="0" borderId="0" xfId="0" applyNumberFormat="1" applyFont="1"/>
    <xf numFmtId="0" fontId="72" fillId="0" borderId="0" xfId="0" applyFont="1"/>
    <xf numFmtId="0" fontId="73" fillId="0" borderId="0" xfId="0" applyFont="1" applyAlignment="1">
      <alignment horizontal="left"/>
    </xf>
    <xf numFmtId="166" fontId="47" fillId="0" borderId="20" xfId="0" applyNumberFormat="1" applyFont="1" applyBorder="1"/>
    <xf numFmtId="0" fontId="47" fillId="0" borderId="20" xfId="103" applyFont="1" applyBorder="1" applyAlignment="1">
      <alignment horizontal="right"/>
    </xf>
    <xf numFmtId="2" fontId="47" fillId="0" borderId="20" xfId="1" applyNumberFormat="1" applyFont="1" applyBorder="1" applyAlignment="1">
      <alignment horizontal="right"/>
    </xf>
    <xf numFmtId="0" fontId="70" fillId="0" borderId="0" xfId="0" applyFont="1" applyAlignment="1">
      <alignment horizontal="right"/>
    </xf>
    <xf numFmtId="0" fontId="74" fillId="0" borderId="0" xfId="0" applyFont="1" applyAlignment="1">
      <alignment horizontal="right"/>
    </xf>
    <xf numFmtId="0" fontId="75" fillId="0" borderId="0" xfId="0" applyFont="1"/>
    <xf numFmtId="4" fontId="72" fillId="0" borderId="20" xfId="0" applyNumberFormat="1" applyFont="1" applyBorder="1"/>
    <xf numFmtId="0" fontId="46" fillId="0" borderId="0" xfId="0" applyFont="1"/>
    <xf numFmtId="0" fontId="24" fillId="0" borderId="0" xfId="0" applyFont="1"/>
    <xf numFmtId="2" fontId="60" fillId="0" borderId="0" xfId="0" applyNumberFormat="1" applyFont="1"/>
    <xf numFmtId="174" fontId="60" fillId="0" borderId="0" xfId="102" applyNumberFormat="1" applyFont="1" applyFill="1" applyBorder="1"/>
    <xf numFmtId="174" fontId="47" fillId="0" borderId="0" xfId="101" applyNumberFormat="1" applyFont="1"/>
    <xf numFmtId="174" fontId="61" fillId="0" borderId="0" xfId="0" applyNumberFormat="1" applyFont="1"/>
    <xf numFmtId="174" fontId="60" fillId="0" borderId="0" xfId="0" applyNumberFormat="1" applyFont="1"/>
    <xf numFmtId="167" fontId="62" fillId="0" borderId="0" xfId="0" applyNumberFormat="1" applyFont="1"/>
    <xf numFmtId="0" fontId="0" fillId="0" borderId="0" xfId="0" applyAlignment="1">
      <alignment wrapText="1"/>
    </xf>
    <xf numFmtId="0" fontId="76" fillId="0" borderId="0" xfId="0" applyFont="1"/>
    <xf numFmtId="0" fontId="77" fillId="0" borderId="0" xfId="0" applyFont="1"/>
    <xf numFmtId="0" fontId="0" fillId="0" borderId="0" xfId="0" applyAlignment="1">
      <alignment horizontal="right"/>
    </xf>
    <xf numFmtId="166" fontId="47" fillId="0" borderId="0" xfId="56" applyNumberFormat="1" applyFont="1"/>
    <xf numFmtId="0" fontId="73" fillId="0" borderId="0" xfId="0" applyFont="1" applyAlignment="1">
      <alignment horizontal="right"/>
    </xf>
    <xf numFmtId="166" fontId="70" fillId="0" borderId="0" xfId="0" applyNumberFormat="1" applyFont="1" applyAlignment="1">
      <alignment horizontal="right"/>
    </xf>
    <xf numFmtId="2" fontId="60" fillId="0" borderId="20" xfId="0" applyNumberFormat="1" applyFont="1" applyBorder="1"/>
    <xf numFmtId="0" fontId="1" fillId="0" borderId="0" xfId="0" applyFont="1"/>
    <xf numFmtId="0" fontId="62" fillId="0" borderId="20" xfId="0" applyFont="1" applyBorder="1" applyAlignment="1">
      <alignment horizontal="right"/>
    </xf>
    <xf numFmtId="3" fontId="60" fillId="0" borderId="20" xfId="0" applyNumberFormat="1" applyFont="1" applyBorder="1"/>
    <xf numFmtId="3" fontId="47" fillId="0" borderId="20" xfId="100" applyNumberFormat="1" applyFont="1" applyBorder="1" applyAlignment="1">
      <alignment horizontal="right" wrapText="1"/>
    </xf>
    <xf numFmtId="1" fontId="47" fillId="0" borderId="20" xfId="0" applyNumberFormat="1" applyFont="1" applyBorder="1" applyAlignment="1">
      <alignment horizontal="left" vertical="center"/>
    </xf>
    <xf numFmtId="3" fontId="47" fillId="0" borderId="20" xfId="100" applyNumberFormat="1" applyFont="1" applyBorder="1" applyAlignment="1">
      <alignment horizontal="right" vertical="center" wrapText="1"/>
    </xf>
    <xf numFmtId="1" fontId="47" fillId="0" borderId="20" xfId="0" applyNumberFormat="1" applyFont="1" applyBorder="1" applyAlignment="1">
      <alignment horizontal="left" vertical="center" wrapText="1"/>
    </xf>
    <xf numFmtId="3" fontId="60" fillId="0" borderId="20" xfId="0" applyNumberFormat="1" applyFont="1" applyBorder="1" applyAlignment="1">
      <alignment horizontal="right" vertical="center" wrapText="1"/>
    </xf>
    <xf numFmtId="0" fontId="78" fillId="0" borderId="0" xfId="0" applyFont="1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8" fillId="0" borderId="25" xfId="0" applyFont="1" applyBorder="1" applyAlignment="1">
      <alignment horizontal="left"/>
    </xf>
    <xf numFmtId="0" fontId="79" fillId="0" borderId="0" xfId="0" applyFont="1"/>
    <xf numFmtId="173" fontId="79" fillId="0" borderId="0" xfId="0" applyNumberFormat="1" applyFont="1"/>
    <xf numFmtId="0" fontId="80" fillId="0" borderId="0" xfId="0" applyFont="1"/>
    <xf numFmtId="0" fontId="80" fillId="0" borderId="0" xfId="0" applyFont="1" applyAlignment="1">
      <alignment vertical="center"/>
    </xf>
    <xf numFmtId="0" fontId="81" fillId="0" borderId="0" xfId="0" applyFont="1"/>
    <xf numFmtId="0" fontId="82" fillId="0" borderId="0" xfId="0" applyFont="1"/>
    <xf numFmtId="0" fontId="83" fillId="0" borderId="20" xfId="0" applyFont="1" applyBorder="1" applyAlignment="1">
      <alignment horizontal="left" vertical="center"/>
    </xf>
    <xf numFmtId="0" fontId="47" fillId="0" borderId="20" xfId="0" applyFont="1" applyBorder="1" applyAlignment="1">
      <alignment horizontal="center"/>
    </xf>
    <xf numFmtId="0" fontId="47" fillId="0" borderId="20" xfId="0" applyFont="1" applyBorder="1" applyAlignment="1">
      <alignment horizontal="right"/>
    </xf>
    <xf numFmtId="166" fontId="47" fillId="0" borderId="20" xfId="0" applyNumberFormat="1" applyFont="1" applyBorder="1" applyAlignment="1">
      <alignment horizontal="center"/>
    </xf>
    <xf numFmtId="0" fontId="60" fillId="0" borderId="24" xfId="0" applyFont="1" applyBorder="1" applyAlignment="1">
      <alignment horizontal="center" vertical="center"/>
    </xf>
    <xf numFmtId="0" fontId="47" fillId="0" borderId="26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173" fontId="60" fillId="0" borderId="0" xfId="100" applyNumberFormat="1" applyFont="1" applyBorder="1" applyAlignment="1">
      <alignment vertical="center"/>
    </xf>
    <xf numFmtId="173" fontId="60" fillId="0" borderId="0" xfId="100" applyNumberFormat="1" applyFont="1" applyAlignment="1">
      <alignment vertical="center"/>
    </xf>
    <xf numFmtId="173" fontId="60" fillId="0" borderId="0" xfId="100" applyNumberFormat="1" applyFont="1" applyFill="1" applyBorder="1" applyAlignment="1">
      <alignment vertical="center"/>
    </xf>
    <xf numFmtId="173" fontId="60" fillId="0" borderId="0" xfId="100" applyNumberFormat="1" applyFont="1" applyFill="1" applyAlignment="1">
      <alignment vertical="center"/>
    </xf>
    <xf numFmtId="0" fontId="47" fillId="0" borderId="26" xfId="0" applyFont="1" applyBorder="1" applyAlignment="1">
      <alignment horizontal="center" vertical="center"/>
    </xf>
    <xf numFmtId="173" fontId="60" fillId="0" borderId="26" xfId="100" applyNumberFormat="1" applyFont="1" applyBorder="1" applyAlignment="1">
      <alignment vertical="center"/>
    </xf>
    <xf numFmtId="173" fontId="60" fillId="0" borderId="0" xfId="0" applyNumberFormat="1" applyFont="1"/>
    <xf numFmtId="0" fontId="60" fillId="0" borderId="0" xfId="0" applyFont="1" applyAlignment="1">
      <alignment horizontal="center" vertical="center" wrapText="1"/>
    </xf>
    <xf numFmtId="0" fontId="60" fillId="0" borderId="26" xfId="0" applyFont="1" applyBorder="1" applyAlignment="1">
      <alignment horizontal="center" vertical="center" wrapText="1"/>
    </xf>
    <xf numFmtId="0" fontId="60" fillId="0" borderId="26" xfId="0" applyFont="1" applyBorder="1" applyAlignment="1">
      <alignment horizontal="center" vertical="center"/>
    </xf>
    <xf numFmtId="175" fontId="60" fillId="0" borderId="0" xfId="0" applyNumberFormat="1" applyFont="1"/>
    <xf numFmtId="175" fontId="60" fillId="0" borderId="26" xfId="0" applyNumberFormat="1" applyFont="1" applyBorder="1"/>
    <xf numFmtId="0" fontId="60" fillId="0" borderId="0" xfId="0" applyFont="1" applyAlignment="1">
      <alignment vertical="center" wrapText="1"/>
    </xf>
    <xf numFmtId="0" fontId="60" fillId="0" borderId="0" xfId="0" applyFont="1" applyAlignment="1">
      <alignment horizontal="right" vertical="center" wrapText="1"/>
    </xf>
    <xf numFmtId="0" fontId="60" fillId="0" borderId="20" xfId="0" applyFont="1" applyBorder="1" applyAlignment="1">
      <alignment horizontal="center" vertical="center" wrapText="1"/>
    </xf>
    <xf numFmtId="0" fontId="60" fillId="0" borderId="21" xfId="0" applyFont="1" applyBorder="1" applyAlignment="1">
      <alignment horizontal="center" vertical="center" wrapText="1"/>
    </xf>
    <xf numFmtId="166" fontId="24" fillId="0" borderId="0" xfId="0" applyNumberFormat="1" applyFont="1"/>
    <xf numFmtId="0" fontId="62" fillId="0" borderId="0" xfId="0" applyFont="1" applyAlignment="1">
      <alignment vertical="center"/>
    </xf>
    <xf numFmtId="0" fontId="63" fillId="0" borderId="20" xfId="104" applyFont="1" applyBorder="1" applyAlignment="1">
      <alignment horizontal="right" vertical="center"/>
    </xf>
    <xf numFmtId="0" fontId="85" fillId="0" borderId="20" xfId="0" applyFont="1" applyBorder="1" applyAlignment="1">
      <alignment vertical="center" wrapText="1"/>
    </xf>
    <xf numFmtId="0" fontId="47" fillId="0" borderId="0" xfId="0" applyFont="1"/>
    <xf numFmtId="166" fontId="47" fillId="0" borderId="20" xfId="100" applyNumberFormat="1" applyFont="1" applyBorder="1" applyAlignment="1">
      <alignment horizontal="right" wrapText="1"/>
    </xf>
    <xf numFmtId="166" fontId="47" fillId="0" borderId="20" xfId="0" applyNumberFormat="1" applyFont="1" applyBorder="1" applyAlignment="1">
      <alignment horizontal="right" vertical="center" wrapText="1"/>
    </xf>
    <xf numFmtId="166" fontId="47" fillId="0" borderId="20" xfId="100" applyNumberFormat="1" applyFont="1" applyBorder="1" applyAlignment="1">
      <alignment horizontal="right" vertical="center" wrapText="1"/>
    </xf>
    <xf numFmtId="0" fontId="60" fillId="0" borderId="23" xfId="0" applyFont="1" applyBorder="1" applyAlignment="1">
      <alignment horizontal="center" vertical="center"/>
    </xf>
    <xf numFmtId="0" fontId="60" fillId="0" borderId="26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 wrapText="1"/>
    </xf>
    <xf numFmtId="0" fontId="60" fillId="0" borderId="20" xfId="0" quotePrefix="1" applyFont="1" applyBorder="1" applyAlignment="1">
      <alignment horizontal="right" vertical="center" wrapText="1"/>
    </xf>
    <xf numFmtId="173" fontId="60" fillId="0" borderId="0" xfId="107" applyNumberFormat="1" applyFont="1" applyAlignment="1">
      <alignment vertical="center"/>
    </xf>
    <xf numFmtId="43" fontId="60" fillId="0" borderId="0" xfId="107" applyFont="1" applyFill="1"/>
    <xf numFmtId="43" fontId="60" fillId="0" borderId="0" xfId="107" applyFont="1"/>
    <xf numFmtId="173" fontId="60" fillId="0" borderId="0" xfId="107" applyNumberFormat="1" applyFont="1"/>
    <xf numFmtId="173" fontId="60" fillId="0" borderId="26" xfId="107" applyNumberFormat="1" applyFont="1" applyBorder="1" applyAlignment="1">
      <alignment vertical="center"/>
    </xf>
    <xf numFmtId="173" fontId="60" fillId="0" borderId="26" xfId="107" applyNumberFormat="1" applyFont="1" applyFill="1" applyBorder="1" applyAlignment="1">
      <alignment vertical="center"/>
    </xf>
    <xf numFmtId="43" fontId="60" fillId="0" borderId="26" xfId="107" applyFont="1" applyFill="1" applyBorder="1"/>
    <xf numFmtId="43" fontId="60" fillId="0" borderId="26" xfId="107" applyFont="1" applyBorder="1"/>
    <xf numFmtId="170" fontId="60" fillId="0" borderId="0" xfId="107" applyNumberFormat="1" applyFont="1" applyFill="1" applyAlignment="1">
      <alignment vertical="center"/>
    </xf>
    <xf numFmtId="170" fontId="60" fillId="0" borderId="26" xfId="107" applyNumberFormat="1" applyFont="1" applyFill="1" applyBorder="1" applyAlignment="1">
      <alignment vertical="center"/>
    </xf>
    <xf numFmtId="43" fontId="59" fillId="0" borderId="0" xfId="107" applyFont="1"/>
    <xf numFmtId="49" fontId="3" fillId="0" borderId="0" xfId="0" applyNumberFormat="1" applyFont="1" applyAlignment="1">
      <alignment horizontal="left" vertical="center"/>
    </xf>
    <xf numFmtId="167" fontId="3" fillId="0" borderId="0" xfId="0" applyNumberFormat="1" applyFont="1" applyAlignment="1">
      <alignment horizontal="right"/>
    </xf>
    <xf numFmtId="49" fontId="86" fillId="0" borderId="0" xfId="0" applyNumberFormat="1" applyFont="1" applyAlignment="1">
      <alignment horizontal="left" vertical="center"/>
    </xf>
    <xf numFmtId="49" fontId="87" fillId="0" borderId="0" xfId="0" applyNumberFormat="1" applyFont="1" applyAlignment="1">
      <alignment wrapText="1"/>
    </xf>
    <xf numFmtId="3" fontId="3" fillId="0" borderId="0" xfId="0" applyNumberFormat="1" applyFont="1"/>
    <xf numFmtId="49" fontId="88" fillId="0" borderId="0" xfId="0" applyNumberFormat="1" applyFont="1" applyAlignment="1">
      <alignment wrapText="1"/>
    </xf>
    <xf numFmtId="49" fontId="8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167" fontId="89" fillId="0" borderId="0" xfId="0" applyNumberFormat="1" applyFont="1"/>
    <xf numFmtId="167" fontId="90" fillId="0" borderId="0" xfId="0" applyNumberFormat="1" applyFont="1"/>
    <xf numFmtId="167" fontId="91" fillId="0" borderId="0" xfId="0" applyNumberFormat="1" applyFont="1"/>
    <xf numFmtId="0" fontId="47" fillId="0" borderId="0" xfId="0" applyFont="1" applyBorder="1" applyAlignment="1">
      <alignment horizontal="center" vertical="center"/>
    </xf>
    <xf numFmtId="0" fontId="63" fillId="0" borderId="0" xfId="104" applyFont="1" applyBorder="1"/>
    <xf numFmtId="0" fontId="63" fillId="0" borderId="0" xfId="104" applyFont="1" applyBorder="1" applyAlignment="1">
      <alignment horizontal="right" vertical="center"/>
    </xf>
    <xf numFmtId="4" fontId="63" fillId="0" borderId="0" xfId="104" applyNumberFormat="1" applyFont="1" applyBorder="1"/>
    <xf numFmtId="0" fontId="47" fillId="0" borderId="0" xfId="101" applyFont="1" applyAlignment="1">
      <alignment horizontal="center" vertical="center"/>
    </xf>
    <xf numFmtId="0" fontId="62" fillId="0" borderId="20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47" fillId="0" borderId="0" xfId="101" applyFont="1" applyAlignment="1">
      <alignment horizontal="center" vertical="center" wrapText="1"/>
    </xf>
    <xf numFmtId="0" fontId="62" fillId="0" borderId="21" xfId="0" applyFont="1" applyBorder="1" applyAlignment="1">
      <alignment horizontal="center" vertical="center"/>
    </xf>
    <xf numFmtId="0" fontId="62" fillId="0" borderId="23" xfId="0" applyFont="1" applyBorder="1" applyAlignment="1">
      <alignment horizontal="center" vertical="center"/>
    </xf>
    <xf numFmtId="0" fontId="62" fillId="0" borderId="22" xfId="0" applyFont="1" applyBorder="1" applyAlignment="1">
      <alignment horizontal="center" vertical="center"/>
    </xf>
    <xf numFmtId="0" fontId="62" fillId="0" borderId="21" xfId="0" applyFont="1" applyBorder="1" applyAlignment="1">
      <alignment horizontal="center" vertical="center" wrapText="1"/>
    </xf>
    <xf numFmtId="0" fontId="62" fillId="0" borderId="23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 wrapText="1"/>
    </xf>
    <xf numFmtId="0" fontId="47" fillId="0" borderId="20" xfId="56" applyFont="1" applyBorder="1" applyAlignment="1">
      <alignment horizontal="center" vertical="center"/>
    </xf>
    <xf numFmtId="0" fontId="47" fillId="0" borderId="20" xfId="56" applyFont="1" applyBorder="1" applyAlignment="1">
      <alignment horizontal="center" vertical="center" wrapText="1"/>
    </xf>
    <xf numFmtId="0" fontId="60" fillId="0" borderId="0" xfId="0" applyFont="1" applyAlignment="1">
      <alignment horizontal="center" wrapText="1"/>
    </xf>
    <xf numFmtId="0" fontId="47" fillId="0" borderId="24" xfId="0" applyFont="1" applyBorder="1" applyAlignment="1">
      <alignment horizontal="center" vertical="center" wrapText="1"/>
    </xf>
    <xf numFmtId="0" fontId="47" fillId="0" borderId="26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/>
    </xf>
    <xf numFmtId="0" fontId="60" fillId="0" borderId="24" xfId="0" applyFont="1" applyBorder="1" applyAlignment="1">
      <alignment horizontal="center" vertical="center" wrapText="1"/>
    </xf>
    <xf numFmtId="0" fontId="60" fillId="0" borderId="26" xfId="0" applyFont="1" applyBorder="1" applyAlignment="1">
      <alignment horizontal="center" vertical="center" wrapText="1"/>
    </xf>
    <xf numFmtId="0" fontId="60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4" fontId="24" fillId="0" borderId="0" xfId="104" applyNumberFormat="1"/>
  </cellXfs>
  <cellStyles count="108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Migliaia 4" xfId="107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A0D9CE"/>
      <color rgb="FF0070C0"/>
      <color rgb="FFC1002A"/>
      <color rgb="FF095CA1"/>
      <color rgb="FF5B44B8"/>
      <color rgb="FFE5B946"/>
      <color rgb="FF0E7863"/>
      <color rgb="FF96B5DB"/>
      <color rgb="FFCB37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Piemonte (milioni)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0.0</c:formatCode>
                <c:ptCount val="19"/>
                <c:pt idx="0">
                  <c:v>2.7589999999999999</c:v>
                </c:pt>
                <c:pt idx="1">
                  <c:v>2.9279999999999999</c:v>
                </c:pt>
                <c:pt idx="2">
                  <c:v>3.09</c:v>
                </c:pt>
                <c:pt idx="4">
                  <c:v>3.319</c:v>
                </c:pt>
                <c:pt idx="5">
                  <c:v>3.4140000000000001</c:v>
                </c:pt>
                <c:pt idx="6">
                  <c:v>3.4390000000000001</c:v>
                </c:pt>
                <c:pt idx="7">
                  <c:v>3.4580000000000002</c:v>
                </c:pt>
                <c:pt idx="8">
                  <c:v>3.4180000000000001</c:v>
                </c:pt>
                <c:pt idx="10">
                  <c:v>3.5179999999999998</c:v>
                </c:pt>
                <c:pt idx="11">
                  <c:v>3.9140000000000001</c:v>
                </c:pt>
                <c:pt idx="12">
                  <c:v>4.4320000000000004</c:v>
                </c:pt>
                <c:pt idx="13">
                  <c:v>4.4790000000000001</c:v>
                </c:pt>
                <c:pt idx="14">
                  <c:v>4.3029999999999999</c:v>
                </c:pt>
                <c:pt idx="15">
                  <c:v>4.2149999999999999</c:v>
                </c:pt>
                <c:pt idx="16">
                  <c:v>4.3639999999999999</c:v>
                </c:pt>
                <c:pt idx="17">
                  <c:v>4.2560000000000002</c:v>
                </c:pt>
                <c:pt idx="18">
                  <c:v>4.2519999999999998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Piemonte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106.12540775643349</c:v>
                </c:pt>
                <c:pt idx="2">
                  <c:v>111.99710039869517</c:v>
                </c:pt>
                <c:pt idx="4">
                  <c:v>120.2972091337441</c:v>
                </c:pt>
                <c:pt idx="5">
                  <c:v>123.74048568321857</c:v>
                </c:pt>
                <c:pt idx="6">
                  <c:v>124.64661109097499</c:v>
                </c:pt>
                <c:pt idx="7">
                  <c:v>125.3352664008699</c:v>
                </c:pt>
                <c:pt idx="8">
                  <c:v>123.88546574845959</c:v>
                </c:pt>
                <c:pt idx="10">
                  <c:v>127.50996737948532</c:v>
                </c:pt>
                <c:pt idx="11">
                  <c:v>141.86299383834725</c:v>
                </c:pt>
                <c:pt idx="12">
                  <c:v>160.63791228706054</c:v>
                </c:pt>
                <c:pt idx="13">
                  <c:v>162.34142805364263</c:v>
                </c:pt>
                <c:pt idx="14">
                  <c:v>155.96230518303733</c:v>
                </c:pt>
                <c:pt idx="15">
                  <c:v>152.77274374773469</c:v>
                </c:pt>
                <c:pt idx="16">
                  <c:v>158.17325117796304</c:v>
                </c:pt>
                <c:pt idx="17">
                  <c:v>154.25878941645524</c:v>
                </c:pt>
                <c:pt idx="18">
                  <c:v>154.11380935121423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4.5"/>
          <c:min val="1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milioni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0.5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"/>
          <c:y val="4.9249297426478822E-3"/>
          <c:w val="1"/>
          <c:h val="0.15096664422918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2.2670726402783816</c:v>
                </c:pt>
                <c:pt idx="1">
                  <c:v>3.6700092742870396</c:v>
                </c:pt>
                <c:pt idx="2">
                  <c:v>3.0032152478058105</c:v>
                </c:pt>
                <c:pt idx="3">
                  <c:v>2.0149383359388571</c:v>
                </c:pt>
                <c:pt idx="4">
                  <c:v>4.7501519053268133</c:v>
                </c:pt>
                <c:pt idx="5">
                  <c:v>2.3351648351648353</c:v>
                </c:pt>
                <c:pt idx="6">
                  <c:v>1.6881159420289855</c:v>
                </c:pt>
                <c:pt idx="7">
                  <c:v>1.2132481115630447</c:v>
                </c:pt>
                <c:pt idx="8">
                  <c:v>1.8209085614443796</c:v>
                </c:pt>
                <c:pt idx="9">
                  <c:v>1.1138353765323994</c:v>
                </c:pt>
                <c:pt idx="10">
                  <c:v>0.41047396138092451</c:v>
                </c:pt>
                <c:pt idx="11">
                  <c:v>0.63422230874051011</c:v>
                </c:pt>
                <c:pt idx="12">
                  <c:v>2.0000971439673596</c:v>
                </c:pt>
                <c:pt idx="13">
                  <c:v>1.4514252472367655</c:v>
                </c:pt>
                <c:pt idx="14">
                  <c:v>0.80210954131991485</c:v>
                </c:pt>
                <c:pt idx="15">
                  <c:v>-0.58499130770716623</c:v>
                </c:pt>
                <c:pt idx="16">
                  <c:v>-1.8140543666859457</c:v>
                </c:pt>
                <c:pt idx="17">
                  <c:v>-2.8883009428516453</c:v>
                </c:pt>
                <c:pt idx="18">
                  <c:v>-3.9238525062415976</c:v>
                </c:pt>
                <c:pt idx="19">
                  <c:v>-4.938757906843013</c:v>
                </c:pt>
                <c:pt idx="20">
                  <c:v>0.22240290797780754</c:v>
                </c:pt>
                <c:pt idx="21">
                  <c:v>0.32079434790910827</c:v>
                </c:pt>
                <c:pt idx="22">
                  <c:v>1.034019439679817</c:v>
                </c:pt>
                <c:pt idx="23">
                  <c:v>-0.44740346205059922</c:v>
                </c:pt>
                <c:pt idx="24">
                  <c:v>-4.4712359977216627E-2</c:v>
                </c:pt>
                <c:pt idx="25">
                  <c:v>-1.734508243320068</c:v>
                </c:pt>
                <c:pt idx="26">
                  <c:v>-1.1994508060977509</c:v>
                </c:pt>
                <c:pt idx="27">
                  <c:v>-1.2087341150038615</c:v>
                </c:pt>
                <c:pt idx="28">
                  <c:v>-0.298685948689425</c:v>
                </c:pt>
                <c:pt idx="29">
                  <c:v>-0.3638763975411527</c:v>
                </c:pt>
                <c:pt idx="30">
                  <c:v>-1.1879355400696865</c:v>
                </c:pt>
                <c:pt idx="31">
                  <c:v>-0.4851163605492595</c:v>
                </c:pt>
                <c:pt idx="32">
                  <c:v>0.4901921563921004</c:v>
                </c:pt>
                <c:pt idx="33">
                  <c:v>0.5886001610072189</c:v>
                </c:pt>
                <c:pt idx="34">
                  <c:v>-2.6027094205067474E-3</c:v>
                </c:pt>
                <c:pt idx="35">
                  <c:v>1.6605128205128206</c:v>
                </c:pt>
                <c:pt idx="36">
                  <c:v>1.2400192644039441</c:v>
                </c:pt>
                <c:pt idx="37">
                  <c:v>2.1912794996804075</c:v>
                </c:pt>
                <c:pt idx="38">
                  <c:v>4.0213853446035417</c:v>
                </c:pt>
                <c:pt idx="39">
                  <c:v>2.7930217216018765</c:v>
                </c:pt>
                <c:pt idx="40">
                  <c:v>3.6541268137355414</c:v>
                </c:pt>
                <c:pt idx="41">
                  <c:v>2.6745266166488033</c:v>
                </c:pt>
                <c:pt idx="42">
                  <c:v>2.2791989268820747</c:v>
                </c:pt>
                <c:pt idx="43">
                  <c:v>2.3509987675278468</c:v>
                </c:pt>
                <c:pt idx="44">
                  <c:v>2.4098074360034927</c:v>
                </c:pt>
                <c:pt idx="45">
                  <c:v>2.7836166997936118</c:v>
                </c:pt>
                <c:pt idx="46">
                  <c:v>2.2732538962390136</c:v>
                </c:pt>
                <c:pt idx="47">
                  <c:v>1.4001688366330638</c:v>
                </c:pt>
                <c:pt idx="48">
                  <c:v>1.4292536224302275</c:v>
                </c:pt>
                <c:pt idx="49">
                  <c:v>0.42700914212079494</c:v>
                </c:pt>
                <c:pt idx="50">
                  <c:v>-0.63902985026439585</c:v>
                </c:pt>
                <c:pt idx="51">
                  <c:v>-1.1014845564076916</c:v>
                </c:pt>
                <c:pt idx="52">
                  <c:v>-1.6522742637310111</c:v>
                </c:pt>
                <c:pt idx="53">
                  <c:v>-2.4323845853221857</c:v>
                </c:pt>
                <c:pt idx="54">
                  <c:v>-3.0169595269193397</c:v>
                </c:pt>
                <c:pt idx="55">
                  <c:v>-2.8535239792620843</c:v>
                </c:pt>
                <c:pt idx="56">
                  <c:v>-2.8096086149077815</c:v>
                </c:pt>
                <c:pt idx="57">
                  <c:v>-3.9070429453495263</c:v>
                </c:pt>
                <c:pt idx="58">
                  <c:v>-3.5761158464663034</c:v>
                </c:pt>
                <c:pt idx="59">
                  <c:v>-3.6461836246617256</c:v>
                </c:pt>
                <c:pt idx="60">
                  <c:v>-4.0378588769009465</c:v>
                </c:pt>
                <c:pt idx="61">
                  <c:v>-3.816045066156696</c:v>
                </c:pt>
                <c:pt idx="62">
                  <c:v>-3.533922427982211</c:v>
                </c:pt>
                <c:pt idx="63">
                  <c:v>-3.6753031709279336</c:v>
                </c:pt>
                <c:pt idx="64">
                  <c:v>-3.7703783295344953</c:v>
                </c:pt>
                <c:pt idx="65">
                  <c:v>-3.7087230281026398</c:v>
                </c:pt>
                <c:pt idx="66">
                  <c:v>-3.509490273788221</c:v>
                </c:pt>
                <c:pt idx="67">
                  <c:v>-3.7750414449892586</c:v>
                </c:pt>
                <c:pt idx="68">
                  <c:v>-3.9279933493102348</c:v>
                </c:pt>
                <c:pt idx="69">
                  <c:v>-4.0541651883163725</c:v>
                </c:pt>
                <c:pt idx="70">
                  <c:v>-3.5596177712993251</c:v>
                </c:pt>
                <c:pt idx="71">
                  <c:v>-3.4839353311447647</c:v>
                </c:pt>
                <c:pt idx="72">
                  <c:v>-3.5711600143403581</c:v>
                </c:pt>
                <c:pt idx="73">
                  <c:v>-3.6928296886858969</c:v>
                </c:pt>
                <c:pt idx="74">
                  <c:v>-2.996763315619122</c:v>
                </c:pt>
                <c:pt idx="75">
                  <c:v>-2.8431597486592683</c:v>
                </c:pt>
                <c:pt idx="76">
                  <c:v>-2.9809623396238942</c:v>
                </c:pt>
                <c:pt idx="77">
                  <c:v>-3.3609233190785859</c:v>
                </c:pt>
                <c:pt idx="78">
                  <c:v>-2.0685442251384996</c:v>
                </c:pt>
                <c:pt idx="79">
                  <c:v>-2.5643628384620394</c:v>
                </c:pt>
                <c:pt idx="80">
                  <c:v>-2.2201243144067098</c:v>
                </c:pt>
                <c:pt idx="81">
                  <c:v>-2.0564867915909102</c:v>
                </c:pt>
                <c:pt idx="82">
                  <c:v>-2.2312959201626361</c:v>
                </c:pt>
                <c:pt idx="83">
                  <c:v>-2.4216551116284264</c:v>
                </c:pt>
                <c:pt idx="84">
                  <c:v>-2.3602946691723616</c:v>
                </c:pt>
                <c:pt idx="85">
                  <c:v>-2.5605960919077733</c:v>
                </c:pt>
                <c:pt idx="86">
                  <c:v>-3.0398433214088092</c:v>
                </c:pt>
                <c:pt idx="87">
                  <c:v>-3.2606361213283086</c:v>
                </c:pt>
                <c:pt idx="88">
                  <c:v>-3.3486369631047066</c:v>
                </c:pt>
                <c:pt idx="89">
                  <c:v>-4.8175945983221258</c:v>
                </c:pt>
                <c:pt idx="90">
                  <c:v>-4.3981580371586331</c:v>
                </c:pt>
                <c:pt idx="91">
                  <c:v>-5.2087902435007951</c:v>
                </c:pt>
                <c:pt idx="92">
                  <c:v>-5.7074537050053484</c:v>
                </c:pt>
                <c:pt idx="93">
                  <c:v>-5.8253784644103286</c:v>
                </c:pt>
                <c:pt idx="94">
                  <c:v>-9.0322078712234877</c:v>
                </c:pt>
                <c:pt idx="95">
                  <c:v>-6.9658826708020296</c:v>
                </c:pt>
                <c:pt idx="96">
                  <c:v>-7.7318185018490899</c:v>
                </c:pt>
                <c:pt idx="97">
                  <c:v>-6.8136160359892903</c:v>
                </c:pt>
                <c:pt idx="98">
                  <c:v>-6.6203398110258487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9.068580542264753</c:v>
                </c:pt>
                <c:pt idx="1">
                  <c:v>10.259100394157198</c:v>
                </c:pt>
                <c:pt idx="2">
                  <c:v>11.491469455145845</c:v>
                </c:pt>
                <c:pt idx="3">
                  <c:v>6.1244282322969141</c:v>
                </c:pt>
                <c:pt idx="4">
                  <c:v>5.7978646451202218</c:v>
                </c:pt>
                <c:pt idx="5">
                  <c:v>0.43435511856564485</c:v>
                </c:pt>
                <c:pt idx="6">
                  <c:v>0.537391304347826</c:v>
                </c:pt>
                <c:pt idx="7">
                  <c:v>1.7716443927948866</c:v>
                </c:pt>
                <c:pt idx="8">
                  <c:v>1.6814210832847989</c:v>
                </c:pt>
                <c:pt idx="9">
                  <c:v>3.4778166958552248</c:v>
                </c:pt>
                <c:pt idx="10">
                  <c:v>1.0573434757167934</c:v>
                </c:pt>
                <c:pt idx="11">
                  <c:v>2.9062682499513337</c:v>
                </c:pt>
                <c:pt idx="12">
                  <c:v>3.6169613367009905</c:v>
                </c:pt>
                <c:pt idx="13">
                  <c:v>1.8219895287958117</c:v>
                </c:pt>
                <c:pt idx="14">
                  <c:v>2.5961873427520805</c:v>
                </c:pt>
                <c:pt idx="15">
                  <c:v>2.3474985512845277</c:v>
                </c:pt>
                <c:pt idx="16">
                  <c:v>0.8536726431463274</c:v>
                </c:pt>
                <c:pt idx="17">
                  <c:v>-1.5323263421204543</c:v>
                </c:pt>
                <c:pt idx="18">
                  <c:v>0.52112540810447472</c:v>
                </c:pt>
                <c:pt idx="19">
                  <c:v>-0.50632547441058073</c:v>
                </c:pt>
                <c:pt idx="20">
                  <c:v>2.2865888655060265</c:v>
                </c:pt>
                <c:pt idx="21">
                  <c:v>2.2670421997326713</c:v>
                </c:pt>
                <c:pt idx="22">
                  <c:v>2.91052029731275</c:v>
                </c:pt>
                <c:pt idx="23">
                  <c:v>3.5643903366939322</c:v>
                </c:pt>
                <c:pt idx="24">
                  <c:v>3.7962787165369281</c:v>
                </c:pt>
                <c:pt idx="25">
                  <c:v>5.3564525298465036</c:v>
                </c:pt>
                <c:pt idx="26">
                  <c:v>8.3873798638338837</c:v>
                </c:pt>
                <c:pt idx="27">
                  <c:v>8.3148213157340454</c:v>
                </c:pt>
                <c:pt idx="28">
                  <c:v>10.359174024890496</c:v>
                </c:pt>
                <c:pt idx="29">
                  <c:v>11.556582367259375</c:v>
                </c:pt>
                <c:pt idx="30">
                  <c:v>9.9537238675958193</c:v>
                </c:pt>
                <c:pt idx="31">
                  <c:v>10.960934657521324</c:v>
                </c:pt>
                <c:pt idx="32">
                  <c:v>8.3012628182048509</c:v>
                </c:pt>
                <c:pt idx="33">
                  <c:v>8.1176672429493362</c:v>
                </c:pt>
                <c:pt idx="34">
                  <c:v>16.934008302643051</c:v>
                </c:pt>
                <c:pt idx="35">
                  <c:v>20.508461538461539</c:v>
                </c:pt>
                <c:pt idx="36">
                  <c:v>18.471775113431853</c:v>
                </c:pt>
                <c:pt idx="37">
                  <c:v>18.220055396107234</c:v>
                </c:pt>
                <c:pt idx="38">
                  <c:v>7.5611054045023076</c:v>
                </c:pt>
                <c:pt idx="39">
                  <c:v>1.0071590881325287</c:v>
                </c:pt>
                <c:pt idx="40">
                  <c:v>5.9496556465522437</c:v>
                </c:pt>
                <c:pt idx="41">
                  <c:v>11.551744670715733</c:v>
                </c:pt>
                <c:pt idx="42">
                  <c:v>10.991692749394018</c:v>
                </c:pt>
                <c:pt idx="43">
                  <c:v>11.761737553193962</c:v>
                </c:pt>
                <c:pt idx="44">
                  <c:v>9.5321476170779906</c:v>
                </c:pt>
                <c:pt idx="45">
                  <c:v>5.1214552522947701</c:v>
                </c:pt>
                <c:pt idx="46">
                  <c:v>3.6518360857899013</c:v>
                </c:pt>
                <c:pt idx="47">
                  <c:v>8.9009291397495431</c:v>
                </c:pt>
                <c:pt idx="48">
                  <c:v>3.2188946747615228</c:v>
                </c:pt>
                <c:pt idx="49">
                  <c:v>0.16411421859055098</c:v>
                </c:pt>
                <c:pt idx="50">
                  <c:v>0.58425586309887623</c:v>
                </c:pt>
                <c:pt idx="51">
                  <c:v>0.24788965572488253</c:v>
                </c:pt>
                <c:pt idx="52">
                  <c:v>0.67670923043851916</c:v>
                </c:pt>
                <c:pt idx="53">
                  <c:v>0.47676786571224017</c:v>
                </c:pt>
                <c:pt idx="54">
                  <c:v>-0.67764523298653911</c:v>
                </c:pt>
                <c:pt idx="55">
                  <c:v>-2.2848294938451552</c:v>
                </c:pt>
                <c:pt idx="56">
                  <c:v>-1.8507330142236575</c:v>
                </c:pt>
                <c:pt idx="57">
                  <c:v>-1.6077215720189719</c:v>
                </c:pt>
                <c:pt idx="58">
                  <c:v>-1.08029680831604</c:v>
                </c:pt>
                <c:pt idx="59">
                  <c:v>-0.63927336231798149</c:v>
                </c:pt>
                <c:pt idx="60">
                  <c:v>2.5714616756038127</c:v>
                </c:pt>
                <c:pt idx="61">
                  <c:v>4.5743808696173872E-2</c:v>
                </c:pt>
                <c:pt idx="62">
                  <c:v>0.27432274555113051</c:v>
                </c:pt>
                <c:pt idx="63">
                  <c:v>1.2013059581887773</c:v>
                </c:pt>
                <c:pt idx="64">
                  <c:v>1.1290514103005957</c:v>
                </c:pt>
                <c:pt idx="65">
                  <c:v>0.40084882352613116</c:v>
                </c:pt>
                <c:pt idx="66">
                  <c:v>0.77023389536883768</c:v>
                </c:pt>
                <c:pt idx="67">
                  <c:v>0.10417451333159319</c:v>
                </c:pt>
                <c:pt idx="68">
                  <c:v>0.3990320134738326</c:v>
                </c:pt>
                <c:pt idx="69">
                  <c:v>0.88841999403177263</c:v>
                </c:pt>
                <c:pt idx="70">
                  <c:v>1.2382507424796276</c:v>
                </c:pt>
                <c:pt idx="71">
                  <c:v>0.86727099825980036</c:v>
                </c:pt>
                <c:pt idx="72">
                  <c:v>1.0378698547560634</c:v>
                </c:pt>
                <c:pt idx="73">
                  <c:v>0.71936398008340796</c:v>
                </c:pt>
                <c:pt idx="74">
                  <c:v>0.52389476441551397</c:v>
                </c:pt>
                <c:pt idx="75">
                  <c:v>0.26597530486915127</c:v>
                </c:pt>
                <c:pt idx="76">
                  <c:v>0.5761802804077365</c:v>
                </c:pt>
                <c:pt idx="77">
                  <c:v>0.28834859482519193</c:v>
                </c:pt>
                <c:pt idx="78">
                  <c:v>0.34241685917375259</c:v>
                </c:pt>
                <c:pt idx="79">
                  <c:v>9.0901791219795986E-3</c:v>
                </c:pt>
                <c:pt idx="80">
                  <c:v>9.2766740124439959E-2</c:v>
                </c:pt>
                <c:pt idx="81">
                  <c:v>0.54845803309237884</c:v>
                </c:pt>
                <c:pt idx="82">
                  <c:v>0.71975812651623916</c:v>
                </c:pt>
                <c:pt idx="83">
                  <c:v>0.27824917338609223</c:v>
                </c:pt>
                <c:pt idx="84">
                  <c:v>0.6025559948704442</c:v>
                </c:pt>
                <c:pt idx="85">
                  <c:v>0.59789533591794497</c:v>
                </c:pt>
                <c:pt idx="86">
                  <c:v>0.69527368824484215</c:v>
                </c:pt>
                <c:pt idx="87">
                  <c:v>-8.6585567112857392E-2</c:v>
                </c:pt>
                <c:pt idx="88">
                  <c:v>0.15026370941038378</c:v>
                </c:pt>
                <c:pt idx="89">
                  <c:v>0.36573481290172227</c:v>
                </c:pt>
                <c:pt idx="90">
                  <c:v>0.16311473293846165</c:v>
                </c:pt>
                <c:pt idx="91">
                  <c:v>0.38829121933190286</c:v>
                </c:pt>
                <c:pt idx="92">
                  <c:v>0.24289979023966882</c:v>
                </c:pt>
                <c:pt idx="93">
                  <c:v>1.2569761598151434</c:v>
                </c:pt>
                <c:pt idx="94">
                  <c:v>0.99276021113973856</c:v>
                </c:pt>
                <c:pt idx="95">
                  <c:v>0.63530800423616818</c:v>
                </c:pt>
                <c:pt idx="96">
                  <c:v>1.053868724347506</c:v>
                </c:pt>
                <c:pt idx="97">
                  <c:v>2.2373348430796098</c:v>
                </c:pt>
                <c:pt idx="98">
                  <c:v>2.0650342312351482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-3.6827606205596636E-2</c:v>
                </c:pt>
                <c:pt idx="1">
                  <c:v>-0.36691398098771155</c:v>
                </c:pt>
                <c:pt idx="2">
                  <c:v>1.4373026677866931</c:v>
                </c:pt>
                <c:pt idx="3">
                  <c:v>8.4824271900874298E-2</c:v>
                </c:pt>
                <c:pt idx="4">
                  <c:v>-6.215965973206794</c:v>
                </c:pt>
                <c:pt idx="5">
                  <c:v>-2.5775014459224983</c:v>
                </c:pt>
                <c:pt idx="6">
                  <c:v>-0.36579710144927535</c:v>
                </c:pt>
                <c:pt idx="7">
                  <c:v>-0.30970366066240557</c:v>
                </c:pt>
                <c:pt idx="8">
                  <c:v>-0.41322073383808972</c:v>
                </c:pt>
                <c:pt idx="9">
                  <c:v>-0.15207238762405137</c:v>
                </c:pt>
                <c:pt idx="10">
                  <c:v>-7.6067875950848449E-2</c:v>
                </c:pt>
                <c:pt idx="11">
                  <c:v>-0.21607942378820325</c:v>
                </c:pt>
                <c:pt idx="12">
                  <c:v>-0.17340198173693414</c:v>
                </c:pt>
                <c:pt idx="13">
                  <c:v>2.6567771960442115</c:v>
                </c:pt>
                <c:pt idx="14">
                  <c:v>2.4269401974066191</c:v>
                </c:pt>
                <c:pt idx="15">
                  <c:v>2.3080934904384778</c:v>
                </c:pt>
                <c:pt idx="16">
                  <c:v>1.0960092539039907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-0.46030227664052037</c:v>
                </c:pt>
                <c:pt idx="21">
                  <c:v>0.78995608172617904</c:v>
                </c:pt>
                <c:pt idx="22">
                  <c:v>2.094911377930246</c:v>
                </c:pt>
                <c:pt idx="23">
                  <c:v>3.227981738634202</c:v>
                </c:pt>
                <c:pt idx="24">
                  <c:v>1.5734763622555534</c:v>
                </c:pt>
                <c:pt idx="25">
                  <c:v>2.1114269471290505</c:v>
                </c:pt>
                <c:pt idx="26">
                  <c:v>2.4090928392475477</c:v>
                </c:pt>
                <c:pt idx="27">
                  <c:v>1.7471038404830443</c:v>
                </c:pt>
                <c:pt idx="28">
                  <c:v>1.1808384898838906</c:v>
                </c:pt>
                <c:pt idx="29">
                  <c:v>0.61663709999037364</c:v>
                </c:pt>
                <c:pt idx="30">
                  <c:v>0.19218205574912892</c:v>
                </c:pt>
                <c:pt idx="31">
                  <c:v>-0.13205945370507621</c:v>
                </c:pt>
                <c:pt idx="32">
                  <c:v>-0.32377218599565283</c:v>
                </c:pt>
                <c:pt idx="33">
                  <c:v>-0.28717353146899288</c:v>
                </c:pt>
                <c:pt idx="34">
                  <c:v>-0.24543549835378631</c:v>
                </c:pt>
                <c:pt idx="35">
                  <c:v>-0.17025641025641025</c:v>
                </c:pt>
                <c:pt idx="36">
                  <c:v>-0.12166991964715723</c:v>
                </c:pt>
                <c:pt idx="37">
                  <c:v>1.5791650478136084E-2</c:v>
                </c:pt>
                <c:pt idx="38">
                  <c:v>-0.33414600943034289</c:v>
                </c:pt>
                <c:pt idx="39">
                  <c:v>-0.53632076624233382</c:v>
                </c:pt>
                <c:pt idx="40">
                  <c:v>-0.27234678985393623</c:v>
                </c:pt>
                <c:pt idx="41">
                  <c:v>-2.5485292366321306E-2</c:v>
                </c:pt>
                <c:pt idx="42">
                  <c:v>-0.13413974066316806</c:v>
                </c:pt>
                <c:pt idx="43">
                  <c:v>0.31765225681929166</c:v>
                </c:pt>
                <c:pt idx="44">
                  <c:v>0.48416747093156859</c:v>
                </c:pt>
                <c:pt idx="45">
                  <c:v>0.12211234381025467</c:v>
                </c:pt>
                <c:pt idx="46">
                  <c:v>0.12986806912177337</c:v>
                </c:pt>
                <c:pt idx="47">
                  <c:v>0.17695550410115127</c:v>
                </c:pt>
                <c:pt idx="48">
                  <c:v>2.5262890557581057E-2</c:v>
                </c:pt>
                <c:pt idx="49">
                  <c:v>-3.5008060215647424E-2</c:v>
                </c:pt>
                <c:pt idx="50">
                  <c:v>-0.24091648013452135</c:v>
                </c:pt>
                <c:pt idx="51">
                  <c:v>8.5225976788716337E-2</c:v>
                </c:pt>
                <c:pt idx="52">
                  <c:v>-7.8107510649102332E-2</c:v>
                </c:pt>
                <c:pt idx="53">
                  <c:v>-8.1057217711002064E-2</c:v>
                </c:pt>
                <c:pt idx="54">
                  <c:v>5.5299775511899206E-2</c:v>
                </c:pt>
                <c:pt idx="55">
                  <c:v>-9.5601429598761015E-2</c:v>
                </c:pt>
                <c:pt idx="56">
                  <c:v>-0.16564026856137617</c:v>
                </c:pt>
                <c:pt idx="57">
                  <c:v>-8.7464381652181872E-2</c:v>
                </c:pt>
                <c:pt idx="58">
                  <c:v>-7.1672011637175875E-2</c:v>
                </c:pt>
                <c:pt idx="59">
                  <c:v>-7.8427259856414272E-2</c:v>
                </c:pt>
                <c:pt idx="60">
                  <c:v>-1.16780539141402E-2</c:v>
                </c:pt>
                <c:pt idx="61">
                  <c:v>8.8729196767452848E-2</c:v>
                </c:pt>
                <c:pt idx="62">
                  <c:v>0.27985530512527101</c:v>
                </c:pt>
                <c:pt idx="63">
                  <c:v>0.2187762966163023</c:v>
                </c:pt>
                <c:pt idx="64">
                  <c:v>0.31116684671325673</c:v>
                </c:pt>
                <c:pt idx="65">
                  <c:v>0.23655889991281248</c:v>
                </c:pt>
                <c:pt idx="66">
                  <c:v>0.2317456080713618</c:v>
                </c:pt>
                <c:pt idx="67">
                  <c:v>0.47532541396814387</c:v>
                </c:pt>
                <c:pt idx="68">
                  <c:v>0.43183558475177536</c:v>
                </c:pt>
                <c:pt idx="69">
                  <c:v>0.65204059334519149</c:v>
                </c:pt>
                <c:pt idx="70">
                  <c:v>1.1005365439338897</c:v>
                </c:pt>
                <c:pt idx="71">
                  <c:v>1.0641101620398854</c:v>
                </c:pt>
                <c:pt idx="72">
                  <c:v>1.0456609614910384</c:v>
                </c:pt>
                <c:pt idx="73">
                  <c:v>1.2176216743752357</c:v>
                </c:pt>
                <c:pt idx="74">
                  <c:v>1.1460790076883689</c:v>
                </c:pt>
                <c:pt idx="75">
                  <c:v>0.9886878638624027</c:v>
                </c:pt>
                <c:pt idx="76">
                  <c:v>4.6355244781774685</c:v>
                </c:pt>
                <c:pt idx="77">
                  <c:v>12.154494489311769</c:v>
                </c:pt>
                <c:pt idx="78">
                  <c:v>7.3040348080897441</c:v>
                </c:pt>
                <c:pt idx="79">
                  <c:v>5.2862887817050588</c:v>
                </c:pt>
                <c:pt idx="80">
                  <c:v>4.4093263821052728</c:v>
                </c:pt>
                <c:pt idx="81">
                  <c:v>13.570181333937191</c:v>
                </c:pt>
                <c:pt idx="82">
                  <c:v>8.5621036600318057</c:v>
                </c:pt>
                <c:pt idx="83">
                  <c:v>4.9786808350023355</c:v>
                </c:pt>
                <c:pt idx="84">
                  <c:v>3.8717910630846624</c:v>
                </c:pt>
                <c:pt idx="85">
                  <c:v>3.2898969961593325</c:v>
                </c:pt>
                <c:pt idx="86">
                  <c:v>4.3962376962963559</c:v>
                </c:pt>
                <c:pt idx="87">
                  <c:v>2.2412775779552696</c:v>
                </c:pt>
                <c:pt idx="88">
                  <c:v>-0.7365868108352146</c:v>
                </c:pt>
                <c:pt idx="89">
                  <c:v>5.1207425577403549E-2</c:v>
                </c:pt>
                <c:pt idx="90">
                  <c:v>1.0645863522314163</c:v>
                </c:pt>
                <c:pt idx="91">
                  <c:v>0.13325292287763471</c:v>
                </c:pt>
                <c:pt idx="92">
                  <c:v>0.54525702438999657</c:v>
                </c:pt>
                <c:pt idx="93">
                  <c:v>3.1327179320033771</c:v>
                </c:pt>
                <c:pt idx="94">
                  <c:v>1.5508675471066118</c:v>
                </c:pt>
                <c:pt idx="95">
                  <c:v>2.8096555095094002</c:v>
                </c:pt>
                <c:pt idx="96">
                  <c:v>4.9813692324166068</c:v>
                </c:pt>
                <c:pt idx="97">
                  <c:v>5.4390381530038781</c:v>
                </c:pt>
                <c:pt idx="98">
                  <c:v>4.9812482896730295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11.298825576337538</c:v>
                </c:pt>
                <c:pt idx="1">
                  <c:v>13.562195687456526</c:v>
                </c:pt>
                <c:pt idx="2">
                  <c:v>15.931987370738348</c:v>
                </c:pt>
                <c:pt idx="3">
                  <c:v>8.2241908401366448</c:v>
                </c:pt>
                <c:pt idx="4">
                  <c:v>4.332050577240242</c:v>
                </c:pt>
                <c:pt idx="5">
                  <c:v>0.19201850780798149</c:v>
                </c:pt>
                <c:pt idx="6">
                  <c:v>1.8597101449275362</c:v>
                </c:pt>
                <c:pt idx="7">
                  <c:v>2.6751888436955258</c:v>
                </c:pt>
                <c:pt idx="8">
                  <c:v>3.0891089108910892</c:v>
                </c:pt>
                <c:pt idx="9">
                  <c:v>4.4395796847635731</c:v>
                </c:pt>
                <c:pt idx="10">
                  <c:v>1.3917495611468695</c:v>
                </c:pt>
                <c:pt idx="11">
                  <c:v>3.3244111349036407</c:v>
                </c:pt>
                <c:pt idx="12">
                  <c:v>5.443656498931416</c:v>
                </c:pt>
                <c:pt idx="13">
                  <c:v>5.9301919720767886</c:v>
                </c:pt>
                <c:pt idx="14">
                  <c:v>5.8252370814786145</c:v>
                </c:pt>
                <c:pt idx="15">
                  <c:v>4.070600734015839</c:v>
                </c:pt>
                <c:pt idx="16">
                  <c:v>0.13562753036437247</c:v>
                </c:pt>
                <c:pt idx="17">
                  <c:v>-4.4206272849720998</c:v>
                </c:pt>
                <c:pt idx="18">
                  <c:v>-3.4027270981371229</c:v>
                </c:pt>
                <c:pt idx="19">
                  <c:v>-5.4450833812535935</c:v>
                </c:pt>
                <c:pt idx="20">
                  <c:v>2.0486894968433136</c:v>
                </c:pt>
                <c:pt idx="21">
                  <c:v>3.3777926293679585</c:v>
                </c:pt>
                <c:pt idx="22">
                  <c:v>6.0394511149228132</c:v>
                </c:pt>
                <c:pt idx="23">
                  <c:v>6.3449686132775351</c:v>
                </c:pt>
                <c:pt idx="24">
                  <c:v>5.3250427188152649</c:v>
                </c:pt>
                <c:pt idx="25">
                  <c:v>5.7333712336554861</c:v>
                </c:pt>
                <c:pt idx="26">
                  <c:v>9.5970218969836782</c:v>
                </c:pt>
                <c:pt idx="27">
                  <c:v>8.8531910412132273</c:v>
                </c:pt>
                <c:pt idx="28">
                  <c:v>11.241326566084961</c:v>
                </c:pt>
                <c:pt idx="29">
                  <c:v>11.809343069708596</c:v>
                </c:pt>
                <c:pt idx="30">
                  <c:v>8.9579703832752617</c:v>
                </c:pt>
                <c:pt idx="31">
                  <c:v>10.34375884326699</c:v>
                </c:pt>
                <c:pt idx="32">
                  <c:v>8.4676827886012997</c:v>
                </c:pt>
                <c:pt idx="33">
                  <c:v>8.4190938724875615</c:v>
                </c:pt>
                <c:pt idx="34">
                  <c:v>16.685970094868761</c:v>
                </c:pt>
                <c:pt idx="35">
                  <c:v>21.99871794871795</c:v>
                </c:pt>
                <c:pt idx="36">
                  <c:v>19.59012445818864</c:v>
                </c:pt>
                <c:pt idx="37">
                  <c:v>20.427126546265775</c:v>
                </c:pt>
                <c:pt idx="38">
                  <c:v>11.248344739675508</c:v>
                </c:pt>
                <c:pt idx="39">
                  <c:v>3.2638600434920715</c:v>
                </c:pt>
                <c:pt idx="40">
                  <c:v>9.3314356704338497</c:v>
                </c:pt>
                <c:pt idx="41">
                  <c:v>14.200785994998213</c:v>
                </c:pt>
                <c:pt idx="42">
                  <c:v>13.136751935612924</c:v>
                </c:pt>
                <c:pt idx="43">
                  <c:v>14.430388577541102</c:v>
                </c:pt>
                <c:pt idx="44">
                  <c:v>12.426122524013051</c:v>
                </c:pt>
                <c:pt idx="45">
                  <c:v>8.0271842958986372</c:v>
                </c:pt>
                <c:pt idx="46">
                  <c:v>6.0549580511506891</c:v>
                </c:pt>
                <c:pt idx="47">
                  <c:v>10.47805348048376</c:v>
                </c:pt>
                <c:pt idx="48">
                  <c:v>4.6734111877493314</c:v>
                </c:pt>
                <c:pt idx="49">
                  <c:v>0.55611530049569857</c:v>
                </c:pt>
                <c:pt idx="50">
                  <c:v>-0.295690467300041</c:v>
                </c:pt>
                <c:pt idx="51">
                  <c:v>-0.76836892389409284</c:v>
                </c:pt>
                <c:pt idx="52">
                  <c:v>-1.0536725439415944</c:v>
                </c:pt>
                <c:pt idx="53">
                  <c:v>-2.0366739373209475</c:v>
                </c:pt>
                <c:pt idx="54">
                  <c:v>-3.6393049843939798</c:v>
                </c:pt>
                <c:pt idx="55">
                  <c:v>-5.2339549027060013</c:v>
                </c:pt>
                <c:pt idx="56">
                  <c:v>-4.8259818976928148</c:v>
                </c:pt>
                <c:pt idx="57">
                  <c:v>-5.6022288990206803</c:v>
                </c:pt>
                <c:pt idx="58">
                  <c:v>-4.7280846664195186</c:v>
                </c:pt>
                <c:pt idx="59">
                  <c:v>-4.363884246836121</c:v>
                </c:pt>
                <c:pt idx="60">
                  <c:v>-1.4780752552112744</c:v>
                </c:pt>
                <c:pt idx="61">
                  <c:v>-3.6815720606930693</c:v>
                </c:pt>
                <c:pt idx="62">
                  <c:v>-2.9797443773058094</c:v>
                </c:pt>
                <c:pt idx="63">
                  <c:v>-2.2552209161228545</c:v>
                </c:pt>
                <c:pt idx="64">
                  <c:v>-2.3301600725206426</c:v>
                </c:pt>
                <c:pt idx="65">
                  <c:v>-3.0713153046636958</c:v>
                </c:pt>
                <c:pt idx="66">
                  <c:v>-2.5075107703480213</c:v>
                </c:pt>
                <c:pt idx="67">
                  <c:v>-3.1955415176895214</c:v>
                </c:pt>
                <c:pt idx="68">
                  <c:v>-3.0971257510846266</c:v>
                </c:pt>
                <c:pt idx="69">
                  <c:v>-2.5137046009394082</c:v>
                </c:pt>
                <c:pt idx="70">
                  <c:v>-1.2208304848858076</c:v>
                </c:pt>
                <c:pt idx="71">
                  <c:v>-1.5525541708450787</c:v>
                </c:pt>
                <c:pt idx="72">
                  <c:v>-1.4876291980932563</c:v>
                </c:pt>
                <c:pt idx="73">
                  <c:v>-1.755844034227253</c:v>
                </c:pt>
                <c:pt idx="74">
                  <c:v>-1.3267895435152393</c:v>
                </c:pt>
                <c:pt idx="75">
                  <c:v>-1.5884965799277144</c:v>
                </c:pt>
                <c:pt idx="76">
                  <c:v>2.2307424189613108</c:v>
                </c:pt>
                <c:pt idx="77">
                  <c:v>9.0819197650583749</c:v>
                </c:pt>
                <c:pt idx="78">
                  <c:v>5.5779074421249977</c:v>
                </c:pt>
                <c:pt idx="79">
                  <c:v>2.7310161223649989</c:v>
                </c:pt>
                <c:pt idx="80">
                  <c:v>2.2819688078230032</c:v>
                </c:pt>
                <c:pt idx="81">
                  <c:v>12.06215257543866</c:v>
                </c:pt>
                <c:pt idx="82">
                  <c:v>7.0505658663854085</c:v>
                </c:pt>
                <c:pt idx="83">
                  <c:v>2.8352748967600014</c:v>
                </c:pt>
                <c:pt idx="84">
                  <c:v>2.1140523887827447</c:v>
                </c:pt>
                <c:pt idx="85">
                  <c:v>1.3271962401695041</c:v>
                </c:pt>
                <c:pt idx="86">
                  <c:v>2.0516680631323889</c:v>
                </c:pt>
                <c:pt idx="87">
                  <c:v>-1.1059441104858965</c:v>
                </c:pt>
                <c:pt idx="88">
                  <c:v>-3.9349600645295375</c:v>
                </c:pt>
                <c:pt idx="89">
                  <c:v>-4.4006523598430007</c:v>
                </c:pt>
                <c:pt idx="90">
                  <c:v>-3.1704569519887547</c:v>
                </c:pt>
                <c:pt idx="91">
                  <c:v>-4.6872461012912572</c:v>
                </c:pt>
                <c:pt idx="92">
                  <c:v>-4.9192968903756835</c:v>
                </c:pt>
                <c:pt idx="93">
                  <c:v>-4.0158420663854715</c:v>
                </c:pt>
                <c:pt idx="94">
                  <c:v>-8.448943777208024</c:v>
                </c:pt>
                <c:pt idx="95">
                  <c:v>-4.3592444054507551</c:v>
                </c:pt>
                <c:pt idx="96">
                  <c:v>-1.1751705895635025</c:v>
                </c:pt>
                <c:pt idx="97">
                  <c:v>6.3977615361401785E-2</c:v>
                </c:pt>
                <c:pt idx="98">
                  <c:v>5.7623392557245016E-2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solidFill>
            <a:schemeClr val="bg2"/>
          </a:solidFill>
        </a:ln>
        <a:effectLst/>
      </c:spPr>
    </c:plotArea>
    <c:legend>
      <c:legendPos val="b"/>
      <c:layout>
        <c:manualLayout>
          <c:xMode val="edge"/>
          <c:yMode val="edge"/>
          <c:x val="4.7037037037037039E-3"/>
          <c:y val="1.4416666666666666E-3"/>
          <c:w val="0.97772813938198555"/>
          <c:h val="8.52459077241142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Piemonte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-7.4327729781779492</c:v>
                </c:pt>
                <c:pt idx="1">
                  <c:v>5.3492969491495401</c:v>
                </c:pt>
                <c:pt idx="2" formatCode="#,##0.0_ ;\-#,##0.0\ ">
                  <c:v>-2.772351552860727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547811447811448"/>
          <c:y val="3.1495370370370388E-3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Piemonte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15.407757786025497</c:v>
                </c:pt>
                <c:pt idx="2">
                  <c:v>19.066881562153551</c:v>
                </c:pt>
                <c:pt idx="3">
                  <c:v>21.921273552399686</c:v>
                </c:pt>
                <c:pt idx="4">
                  <c:v>26.363401981871437</c:v>
                </c:pt>
                <c:pt idx="5">
                  <c:v>39.526054541758739</c:v>
                </c:pt>
                <c:pt idx="6">
                  <c:v>41.110077098121792</c:v>
                </c:pt>
                <c:pt idx="8">
                  <c:v>67.562154498203682</c:v>
                </c:pt>
                <c:pt idx="9">
                  <c:v>76.264619568226692</c:v>
                </c:pt>
                <c:pt idx="10">
                  <c:v>67.580742364973503</c:v>
                </c:pt>
                <c:pt idx="11">
                  <c:v>86.501230329253659</c:v>
                </c:pt>
                <c:pt idx="12">
                  <c:v>137.23804278413428</c:v>
                </c:pt>
                <c:pt idx="13">
                  <c:v>175.88622502546116</c:v>
                </c:pt>
                <c:pt idx="14">
                  <c:v>182.25538824814126</c:v>
                </c:pt>
                <c:pt idx="15">
                  <c:v>219.86064295614921</c:v>
                </c:pt>
                <c:pt idx="16">
                  <c:v>240.29363236051412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ECCF-4132-A467-360619AEB3A4}"/>
              </c:ext>
            </c:extLst>
          </c:dPt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C3C0-490D-9BC4-B0AE19CD1B52}"/>
              </c:ext>
            </c:extLst>
          </c:dPt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6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CA16-4E34-AD17-7772EEB8EA6C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9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Piemonte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99.457892013263447</c:v>
                </c:pt>
                <c:pt idx="2">
                  <c:v>97.905015668888808</c:v>
                </c:pt>
                <c:pt idx="3">
                  <c:v>99.614316358776691</c:v>
                </c:pt>
                <c:pt idx="4">
                  <c:v>101.43315254688379</c:v>
                </c:pt>
                <c:pt idx="5">
                  <c:v>105.03762452409713</c:v>
                </c:pt>
                <c:pt idx="6">
                  <c:v>108.54109567888398</c:v>
                </c:pt>
                <c:pt idx="7">
                  <c:v>110.56675776916319</c:v>
                </c:pt>
                <c:pt idx="8">
                  <c:v>115.63207893587185</c:v>
                </c:pt>
                <c:pt idx="9">
                  <c:v>118.01687752878092</c:v>
                </c:pt>
                <c:pt idx="10">
                  <c:v>119.26859560542924</c:v>
                </c:pt>
                <c:pt idx="11">
                  <c:v>119.02264283803919</c:v>
                </c:pt>
                <c:pt idx="12">
                  <c:v>119.90573887175128</c:v>
                </c:pt>
                <c:pt idx="13">
                  <c:v>117.66440203985682</c:v>
                </c:pt>
                <c:pt idx="14">
                  <c:v>121.35719602571879</c:v>
                </c:pt>
                <c:pt idx="15">
                  <c:v>125.77827066425988</c:v>
                </c:pt>
                <c:pt idx="16">
                  <c:v>126.4092048844974</c:v>
                </c:pt>
                <c:pt idx="17">
                  <c:v>128.5422471313922</c:v>
                </c:pt>
                <c:pt idx="18">
                  <c:v>129.57257111507525</c:v>
                </c:pt>
                <c:pt idx="19">
                  <c:v>132.26073386977274</c:v>
                </c:pt>
                <c:pt idx="20">
                  <c:v>136.14325568956838</c:v>
                </c:pt>
                <c:pt idx="21">
                  <c:v>138.35211164889802</c:v>
                </c:pt>
                <c:pt idx="22">
                  <c:v>138.64764835007776</c:v>
                </c:pt>
                <c:pt idx="23">
                  <c:v>139.3110183338828</c:v>
                </c:pt>
                <c:pt idx="24">
                  <c:v>141.02913682212957</c:v>
                </c:pt>
                <c:pt idx="25">
                  <c:v>142.31005638879643</c:v>
                </c:pt>
                <c:pt idx="26">
                  <c:v>144.78904754771676</c:v>
                </c:pt>
                <c:pt idx="27">
                  <c:v>145.80969942117943</c:v>
                </c:pt>
                <c:pt idx="28">
                  <c:v>142.91324435345214</c:v>
                </c:pt>
                <c:pt idx="29">
                  <c:v>130.63415848532941</c:v>
                </c:pt>
                <c:pt idx="30">
                  <c:v>135.09319669311236</c:v>
                </c:pt>
                <c:pt idx="31">
                  <c:v>136.61435584596131</c:v>
                </c:pt>
                <c:pt idx="32">
                  <c:v>129.71765276838164</c:v>
                </c:pt>
                <c:pt idx="33">
                  <c:v>129.45709198092831</c:v>
                </c:pt>
                <c:pt idx="34">
                  <c:v>128.12175458201119</c:v>
                </c:pt>
                <c:pt idx="35">
                  <c:v>129.52186580998031</c:v>
                </c:pt>
                <c:pt idx="36">
                  <c:v>131.04400194365962</c:v>
                </c:pt>
                <c:pt idx="37">
                  <c:v>134.87151974270677</c:v>
                </c:pt>
                <c:pt idx="38">
                  <c:v>135.88240180786596</c:v>
                </c:pt>
                <c:pt idx="39">
                  <c:v>135.11312710205138</c:v>
                </c:pt>
                <c:pt idx="40">
                  <c:v>121.88519745149647</c:v>
                </c:pt>
                <c:pt idx="41">
                  <c:v>132.7867403488311</c:v>
                </c:pt>
                <c:pt idx="42">
                  <c:v>137.56486049580511</c:v>
                </c:pt>
                <c:pt idx="43">
                  <c:v>140.04795497421293</c:v>
                </c:pt>
                <c:pt idx="44">
                  <c:v>141.61219898168014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5712674807957472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40A-4085-9B3A-A09B15935D6E}"/>
              </c:ext>
            </c:extLst>
          </c:dPt>
          <c:dPt>
            <c:idx val="8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3B3A-46BA-8083-3272AEA08484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5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795987654320983E-2"/>
          <c:y val="0.10163009259259259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Analfabeta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2.5680220116172428</c:v>
                </c:pt>
                <c:pt idx="1">
                  <c:v>12.898040235455399</c:v>
                </c:pt>
                <c:pt idx="3">
                  <c:v>0.40050062578222778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Alfabeta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84.897584836441453</c:v>
                </c:pt>
                <c:pt idx="1">
                  <c:v>76.896527268858904</c:v>
                </c:pt>
                <c:pt idx="3">
                  <c:v>15.994993742177721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7.9180678691531643</c:v>
                </c:pt>
                <c:pt idx="1">
                  <c:v>5.9454859223186212</c:v>
                </c:pt>
                <c:pt idx="3">
                  <c:v>29.787234042553191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3.6074594925099359</c:v>
                </c:pt>
                <c:pt idx="1">
                  <c:v>3.2623342237772155</c:v>
                </c:pt>
                <c:pt idx="3">
                  <c:v>38.047559449311599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1.0088657902782023</c:v>
                </c:pt>
                <c:pt idx="1">
                  <c:v>0.99761234958984424</c:v>
                </c:pt>
                <c:pt idx="3">
                  <c:v>15.74468085106383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349783950617281"/>
          <c:y val="0.13765740740740737"/>
          <c:w val="0.18298364197530864"/>
          <c:h val="0.5953333333333333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58.6</c:v>
                </c:pt>
                <c:pt idx="1">
                  <c:v>53.8</c:v>
                </c:pt>
                <c:pt idx="3">
                  <c:v>68.900000000000006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1C0-4C00-BADB-B5AD6FF46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79.599999999999994</c:v>
                </c:pt>
                <c:pt idx="1">
                  <c:v>74.599999999999994</c:v>
                </c:pt>
                <c:pt idx="3">
                  <c:v>74.8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956-4941-9CEA-3FEA4F33D38D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Piemonte</c:v>
                  </c:pt>
                  <c:pt idx="1">
                    <c:v>Italia</c:v>
                  </c:pt>
                  <c:pt idx="3">
                    <c:v>Piemonte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 formatCode="0.0">
                  <c:v>38.299999999999997</c:v>
                </c:pt>
                <c:pt idx="1">
                  <c:v>33.5</c:v>
                </c:pt>
                <c:pt idx="3">
                  <c:v>63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1C0-4C00-BADB-B5AD6FF46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Agric-Piem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81.099999999999994</c:v>
                </c:pt>
                <c:pt idx="1">
                  <c:v>76.3</c:v>
                </c:pt>
                <c:pt idx="2">
                  <c:v>72.2</c:v>
                </c:pt>
                <c:pt idx="4">
                  <c:v>64.099999999999994</c:v>
                </c:pt>
                <c:pt idx="5">
                  <c:v>57.9</c:v>
                </c:pt>
                <c:pt idx="6">
                  <c:v>53.3</c:v>
                </c:pt>
                <c:pt idx="7">
                  <c:v>45.6</c:v>
                </c:pt>
                <c:pt idx="8">
                  <c:v>43.2</c:v>
                </c:pt>
                <c:pt idx="10">
                  <c:v>32.6</c:v>
                </c:pt>
                <c:pt idx="11">
                  <c:v>22.2</c:v>
                </c:pt>
                <c:pt idx="12">
                  <c:v>12.2</c:v>
                </c:pt>
                <c:pt idx="13">
                  <c:v>8</c:v>
                </c:pt>
                <c:pt idx="14">
                  <c:v>5.7</c:v>
                </c:pt>
                <c:pt idx="15">
                  <c:v>4.5</c:v>
                </c:pt>
                <c:pt idx="16">
                  <c:v>4.2</c:v>
                </c:pt>
                <c:pt idx="17">
                  <c:v>3.4</c:v>
                </c:pt>
                <c:pt idx="18" formatCode="0.0">
                  <c:v>3.2896884375538482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Ind-Piem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11.5</c:v>
                </c:pt>
                <c:pt idx="1">
                  <c:v>14.2</c:v>
                </c:pt>
                <c:pt idx="2">
                  <c:v>16.899999999999999</c:v>
                </c:pt>
                <c:pt idx="4">
                  <c:v>22.7</c:v>
                </c:pt>
                <c:pt idx="5">
                  <c:v>26.6</c:v>
                </c:pt>
                <c:pt idx="6">
                  <c:v>29.2</c:v>
                </c:pt>
                <c:pt idx="7">
                  <c:v>33.4</c:v>
                </c:pt>
                <c:pt idx="8">
                  <c:v>35</c:v>
                </c:pt>
                <c:pt idx="10" formatCode="0.0">
                  <c:v>43.4</c:v>
                </c:pt>
                <c:pt idx="11">
                  <c:v>50.9</c:v>
                </c:pt>
                <c:pt idx="12">
                  <c:v>55.7</c:v>
                </c:pt>
                <c:pt idx="13">
                  <c:v>48.8</c:v>
                </c:pt>
                <c:pt idx="14">
                  <c:v>43.4</c:v>
                </c:pt>
                <c:pt idx="15">
                  <c:v>39.4</c:v>
                </c:pt>
                <c:pt idx="16">
                  <c:v>31.8</c:v>
                </c:pt>
                <c:pt idx="17" formatCode="0.00">
                  <c:v>27.9</c:v>
                </c:pt>
                <c:pt idx="18" formatCode="0.0">
                  <c:v>27.564927058633611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Servizi-Piemonte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7.4</c:v>
                </c:pt>
                <c:pt idx="1">
                  <c:v>9.3000000000000007</c:v>
                </c:pt>
                <c:pt idx="2">
                  <c:v>10.9</c:v>
                </c:pt>
                <c:pt idx="4">
                  <c:v>13.2</c:v>
                </c:pt>
                <c:pt idx="5">
                  <c:v>15.5</c:v>
                </c:pt>
                <c:pt idx="6">
                  <c:v>17.5</c:v>
                </c:pt>
                <c:pt idx="7">
                  <c:v>21</c:v>
                </c:pt>
                <c:pt idx="8">
                  <c:v>21.8</c:v>
                </c:pt>
                <c:pt idx="10" formatCode="0.0">
                  <c:v>24</c:v>
                </c:pt>
                <c:pt idx="11">
                  <c:v>26.9</c:v>
                </c:pt>
                <c:pt idx="12">
                  <c:v>32.200000000000003</c:v>
                </c:pt>
                <c:pt idx="13">
                  <c:v>43.1</c:v>
                </c:pt>
                <c:pt idx="14">
                  <c:v>50.9</c:v>
                </c:pt>
                <c:pt idx="15">
                  <c:v>56.1</c:v>
                </c:pt>
                <c:pt idx="16" formatCode="0.0">
                  <c:v>64</c:v>
                </c:pt>
                <c:pt idx="17">
                  <c:v>68.7</c:v>
                </c:pt>
                <c:pt idx="18" formatCode="0.0">
                  <c:v>69.145384503812551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Piemonte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96.013284792744457</c:v>
                </c:pt>
                <c:pt idx="1">
                  <c:v>64.75197035949401</c:v>
                </c:pt>
                <c:pt idx="2">
                  <c:v>54.009003286648387</c:v>
                </c:pt>
                <c:pt idx="3">
                  <c:v>45.10751144956555</c:v>
                </c:pt>
                <c:pt idx="4">
                  <c:v>25.207151105529558</c:v>
                </c:pt>
                <c:pt idx="5">
                  <c:v>15.387097276849509</c:v>
                </c:pt>
                <c:pt idx="6">
                  <c:v>11.519259459395961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Piemonte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45.647504375135192</c:v>
                </c:pt>
                <c:pt idx="1">
                  <c:v>48.183687807370504</c:v>
                </c:pt>
                <c:pt idx="2">
                  <c:v>47.78430584663132</c:v>
                </c:pt>
                <c:pt idx="3">
                  <c:v>58.632547977453157</c:v>
                </c:pt>
                <c:pt idx="4">
                  <c:v>60.021638255319793</c:v>
                </c:pt>
                <c:pt idx="5">
                  <c:v>69.750540788772184</c:v>
                </c:pt>
                <c:pt idx="6">
                  <c:v>84.093277689121422</c:v>
                </c:pt>
                <c:pt idx="7">
                  <c:v>88.50399990602277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2966620370370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Piemonte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</c:v>
                  </c:pt>
                  <c:pt idx="1">
                    <c:v>Bassa tec</c:v>
                  </c:pt>
                  <c:pt idx="2">
                    <c:v>
Altra</c:v>
                  </c:pt>
                  <c:pt idx="3">
                    <c:v>Intensivi conos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10.217859090211203</c:v>
                </c:pt>
                <c:pt idx="1">
                  <c:v>14.904536904989735</c:v>
                </c:pt>
                <c:pt idx="2">
                  <c:v>9.8298288351615284</c:v>
                </c:pt>
                <c:pt idx="3">
                  <c:v>26.090787713400697</c:v>
                </c:pt>
                <c:pt idx="4">
                  <c:v>38.956986755479697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 tec</c:v>
                  </c:pt>
                  <c:pt idx="1">
                    <c:v>Bassa tec</c:v>
                  </c:pt>
                  <c:pt idx="2">
                    <c:v>
Altra</c:v>
                  </c:pt>
                  <c:pt idx="3">
                    <c:v>Intensivi conos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38613259895813729"/>
          <c:h val="0.116670093128154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731398148148149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Piemonte</c:v>
                  </c:pt>
                  <c:pt idx="3">
                    <c:v>Italia</c:v>
                  </c:pt>
                  <c:pt idx="4">
                    <c:v>Piemonte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44.9</c:v>
                </c:pt>
                <c:pt idx="1">
                  <c:v>47.5</c:v>
                </c:pt>
                <c:pt idx="3">
                  <c:v>26.799949386308995</c:v>
                </c:pt>
                <c:pt idx="4">
                  <c:v>29.297205757832344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Piemonte</c:v>
                  </c:pt>
                  <c:pt idx="3">
                    <c:v>Italia</c:v>
                  </c:pt>
                  <c:pt idx="4">
                    <c:v>Piemonte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</c:v>
                </c:pt>
                <c:pt idx="1">
                  <c:v>16.8</c:v>
                </c:pt>
                <c:pt idx="3">
                  <c:v>18.575224598253829</c:v>
                </c:pt>
                <c:pt idx="4">
                  <c:v>22.43861134631668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Piemonte</c:v>
                  </c:pt>
                  <c:pt idx="3">
                    <c:v>Italia</c:v>
                  </c:pt>
                  <c:pt idx="4">
                    <c:v>Piemonte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16.2</c:v>
                </c:pt>
                <c:pt idx="1">
                  <c:v>32.200000000000003</c:v>
                </c:pt>
                <c:pt idx="3">
                  <c:v>19.815260027837532</c:v>
                </c:pt>
                <c:pt idx="4">
                  <c:v>25.317527519051652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Piemonte</c:v>
                  </c:pt>
                  <c:pt idx="3">
                    <c:v>Italia</c:v>
                  </c:pt>
                  <c:pt idx="4">
                    <c:v>Piemonte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14.2</c:v>
                </c:pt>
                <c:pt idx="1">
                  <c:v>2.9</c:v>
                </c:pt>
                <c:pt idx="3">
                  <c:v>19.865873718840945</c:v>
                </c:pt>
                <c:pt idx="4">
                  <c:v>17.10414902624894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Piemonte</c:v>
                  </c:pt>
                  <c:pt idx="3">
                    <c:v>Italia</c:v>
                  </c:pt>
                  <c:pt idx="4">
                    <c:v>Piemonte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7.9</c:v>
                </c:pt>
                <c:pt idx="1">
                  <c:v>0.6</c:v>
                </c:pt>
                <c:pt idx="3">
                  <c:v>14.943692268758699</c:v>
                </c:pt>
                <c:pt idx="4">
                  <c:v>5.8425063505503809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Torino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121.67214817379264</c:v>
                </c:pt>
                <c:pt idx="2">
                  <c:v>144.63100802031042</c:v>
                </c:pt>
                <c:pt idx="4">
                  <c:v>190.23137730079048</c:v>
                </c:pt>
                <c:pt idx="5">
                  <c:v>239.84190179447236</c:v>
                </c:pt>
                <c:pt idx="6">
                  <c:v>288.39651491546937</c:v>
                </c:pt>
                <c:pt idx="7">
                  <c:v>340.86319312215107</c:v>
                </c:pt>
                <c:pt idx="8">
                  <c:v>363.00271190352544</c:v>
                </c:pt>
                <c:pt idx="10">
                  <c:v>415.03663954763141</c:v>
                </c:pt>
                <c:pt idx="11">
                  <c:v>591.89890946858225</c:v>
                </c:pt>
                <c:pt idx="12">
                  <c:v>673.91956609543593</c:v>
                </c:pt>
                <c:pt idx="13">
                  <c:v>644.59638797530442</c:v>
                </c:pt>
                <c:pt idx="14">
                  <c:v>555.36899197968955</c:v>
                </c:pt>
                <c:pt idx="15">
                  <c:v>499.25566903236972</c:v>
                </c:pt>
                <c:pt idx="16">
                  <c:v>503.35814436558763</c:v>
                </c:pt>
                <c:pt idx="17">
                  <c:v>489.72938664820259</c:v>
                </c:pt>
                <c:pt idx="18">
                  <c:v>492.29703998615201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105.08295625942685</c:v>
                </c:pt>
                <c:pt idx="2">
                  <c:v>109.80933596318212</c:v>
                </c:pt>
                <c:pt idx="4">
                  <c:v>115.60931275863405</c:v>
                </c:pt>
                <c:pt idx="5">
                  <c:v>115.9581544649418</c:v>
                </c:pt>
                <c:pt idx="6">
                  <c:v>113.6705727655954</c:v>
                </c:pt>
                <c:pt idx="7">
                  <c:v>110.88873419190162</c:v>
                </c:pt>
                <c:pt idx="8">
                  <c:v>107.85822021116138</c:v>
                </c:pt>
                <c:pt idx="10">
                  <c:v>108.2376145724562</c:v>
                </c:pt>
                <c:pt idx="11">
                  <c:v>111.69818617782418</c:v>
                </c:pt>
                <c:pt idx="12">
                  <c:v>126.2339018447616</c:v>
                </c:pt>
                <c:pt idx="13">
                  <c:v>130.01701666860041</c:v>
                </c:pt>
                <c:pt idx="14">
                  <c:v>129.19093475654563</c:v>
                </c:pt>
                <c:pt idx="15">
                  <c:v>129.54867153962178</c:v>
                </c:pt>
                <c:pt idx="16">
                  <c:v>135.03616042077581</c:v>
                </c:pt>
                <c:pt idx="17">
                  <c:v>131.77282747418496</c:v>
                </c:pt>
                <c:pt idx="18">
                  <c:v>131.44603008856404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/>
              <a:t>65 anni e più</a:t>
            </a:r>
          </a:p>
        </c:rich>
      </c:tx>
      <c:layout>
        <c:manualLayout>
          <c:xMode val="edge"/>
          <c:yMode val="edge"/>
          <c:x val="0.239203431372549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4795259259259259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Torino</c:v>
                  </c:pt>
                  <c:pt idx="1">
                    <c:v>Altri comuni</c:v>
                  </c:pt>
                  <c:pt idx="2">
                    <c:v>Torino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 formatCode="0.00">
                  <c:v>4.4800499936716873</c:v>
                </c:pt>
                <c:pt idx="1">
                  <c:v>5.17</c:v>
                </c:pt>
                <c:pt idx="2" formatCode="0.00">
                  <c:v>24.671939390245619</c:v>
                </c:pt>
                <c:pt idx="3">
                  <c:v>27.44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21421296296296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Torino</c:v>
                  </c:pt>
                  <c:pt idx="1">
                    <c:v>Altri comuni</c:v>
                  </c:pt>
                  <c:pt idx="2">
                    <c:v>Torino</c:v>
                  </c:pt>
                  <c:pt idx="3">
                    <c:v>Altri comuni</c:v>
                  </c:pt>
                  <c:pt idx="4">
                    <c:v>Torino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#,##0.00</c:formatCode>
                <c:ptCount val="6"/>
                <c:pt idx="0">
                  <c:v>6.6323881671327589</c:v>
                </c:pt>
                <c:pt idx="1">
                  <c:v>2.8168329680526254</c:v>
                </c:pt>
                <c:pt idx="2">
                  <c:v>21.942593641923445</c:v>
                </c:pt>
                <c:pt idx="3">
                  <c:v>17.40790392017303</c:v>
                </c:pt>
                <c:pt idx="4">
                  <c:v>36.200000000000003</c:v>
                </c:pt>
                <c:pt idx="5">
                  <c:v>38.5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B-4836-BB04-279797C4A31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Torino</c:v>
                  </c:pt>
                  <c:pt idx="1">
                    <c:v>Altri comuni</c:v>
                  </c:pt>
                  <c:pt idx="2">
                    <c:v>Torino</c:v>
                  </c:pt>
                  <c:pt idx="3">
                    <c:v>Altri comuni</c:v>
                  </c:pt>
                  <c:pt idx="4">
                    <c:v>Torino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#,##0.00</c:formatCode>
                <c:ptCount val="6"/>
                <c:pt idx="0">
                  <c:v>2.4434493256398455</c:v>
                </c:pt>
                <c:pt idx="1">
                  <c:v>0.66973057671415503</c:v>
                </c:pt>
                <c:pt idx="2">
                  <c:v>6.0286228509523223</c:v>
                </c:pt>
                <c:pt idx="3">
                  <c:v>2.6731593505138385</c:v>
                </c:pt>
                <c:pt idx="4">
                  <c:v>23.6</c:v>
                </c:pt>
                <c:pt idx="5">
                  <c:v>13.8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9B-4836-BB04-279797C4A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9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Torino</c:v>
                  </c:pt>
                  <c:pt idx="1">
                    <c:v>Altri comuni</c:v>
                  </c:pt>
                  <c:pt idx="3">
                    <c:v>Torino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58.78</c:v>
                </c:pt>
                <c:pt idx="1">
                  <c:v>63.6</c:v>
                </c:pt>
                <c:pt idx="3">
                  <c:v>67.37</c:v>
                </c:pt>
                <c:pt idx="4">
                  <c:v>68.61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AC-48D1-A4A7-94D2D79C5B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Torino</c:v>
                  </c:pt>
                  <c:pt idx="1">
                    <c:v>Altri comuni</c:v>
                  </c:pt>
                  <c:pt idx="3">
                    <c:v>Torino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84.77</c:v>
                </c:pt>
                <c:pt idx="1">
                  <c:v>92.33</c:v>
                </c:pt>
                <c:pt idx="3">
                  <c:v>72.02</c:v>
                </c:pt>
                <c:pt idx="4">
                  <c:v>74.12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AC-48D1-A4A7-94D2D79C5B90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Torino</c:v>
                  </c:pt>
                  <c:pt idx="1">
                    <c:v>Altri comuni</c:v>
                  </c:pt>
                  <c:pt idx="3">
                    <c:v>Torino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35.47</c:v>
                </c:pt>
                <c:pt idx="1">
                  <c:v>36.090000000000003</c:v>
                </c:pt>
                <c:pt idx="3">
                  <c:v>62.66</c:v>
                </c:pt>
                <c:pt idx="4">
                  <c:v>62.96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AC-48D1-A4A7-94D2D79C5B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711104948665231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Torino</c:v>
                  </c:pt>
                  <c:pt idx="1">
                    <c:v>Altri comuni</c:v>
                  </c:pt>
                  <c:pt idx="3">
                    <c:v>Torino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0.7</c:v>
                </c:pt>
                <c:pt idx="1">
                  <c:v>40.6</c:v>
                </c:pt>
                <c:pt idx="3">
                  <c:v>0.27027392941066186</c:v>
                </c:pt>
                <c:pt idx="4">
                  <c:v>3.8766203379959823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F4-45AE-9D9F-C247809C8AFB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69F4-45AE-9D9F-C247809C8AFB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Torino</c:v>
                  </c:pt>
                  <c:pt idx="1">
                    <c:v>Altri comuni</c:v>
                  </c:pt>
                  <c:pt idx="3">
                    <c:v>Torino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59</c:v>
                </c:pt>
                <c:pt idx="1">
                  <c:v>39.4</c:v>
                </c:pt>
                <c:pt idx="3">
                  <c:v>18.645449103199677</c:v>
                </c:pt>
                <c:pt idx="4">
                  <c:v>28.671352809323778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F4-45AE-9D9F-C247809C8AFB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070C0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070C0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69F4-45AE-9D9F-C247809C8AFB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Torino</c:v>
                  </c:pt>
                  <c:pt idx="1">
                    <c:v>Altri comuni</c:v>
                  </c:pt>
                  <c:pt idx="3">
                    <c:v>Torino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40.299999999999997</c:v>
                </c:pt>
                <c:pt idx="1">
                  <c:v>20</c:v>
                </c:pt>
                <c:pt idx="3">
                  <c:v>81.084276967389656</c:v>
                </c:pt>
                <c:pt idx="4">
                  <c:v>67.452026852680234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F4-45AE-9D9F-C247809C8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8691421262401288"/>
          <c:y val="3.8906740949344867E-3"/>
          <c:w val="0.50591083900576694"/>
          <c:h val="8.7396225859970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991520</c:v>
                </c:pt>
                <c:pt idx="1">
                  <c:v>1073390</c:v>
                </c:pt>
                <c:pt idx="2">
                  <c:v>1036094</c:v>
                </c:pt>
                <c:pt idx="3">
                  <c:v>837794</c:v>
                </c:pt>
                <c:pt idx="4">
                  <c:v>762535</c:v>
                </c:pt>
                <c:pt idx="5">
                  <c:v>736075</c:v>
                </c:pt>
                <c:pt idx="6">
                  <c:v>593159</c:v>
                </c:pt>
                <c:pt idx="7">
                  <c:v>650156</c:v>
                </c:pt>
                <c:pt idx="8">
                  <c:v>899342</c:v>
                </c:pt>
                <c:pt idx="9">
                  <c:v>809133</c:v>
                </c:pt>
                <c:pt idx="10">
                  <c:v>546511</c:v>
                </c:pt>
                <c:pt idx="11">
                  <c:v>508618</c:v>
                </c:pt>
                <c:pt idx="12">
                  <c:v>564098</c:v>
                </c:pt>
                <c:pt idx="13">
                  <c:v>507904</c:v>
                </c:pt>
                <c:pt idx="14">
                  <c:v>475765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35-4798-B4A5-00FCBFA7E901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1843771</c:v>
                </c:pt>
                <c:pt idx="1">
                  <c:v>1955596</c:v>
                </c:pt>
                <c:pt idx="2">
                  <c:v>2069755</c:v>
                </c:pt>
                <c:pt idx="3">
                  <c:v>2207310</c:v>
                </c:pt>
                <c:pt idx="4">
                  <c:v>2433555</c:v>
                </c:pt>
                <c:pt idx="5">
                  <c:v>2241355</c:v>
                </c:pt>
                <c:pt idx="6">
                  <c:v>2524267</c:v>
                </c:pt>
                <c:pt idx="7">
                  <c:v>2768255</c:v>
                </c:pt>
                <c:pt idx="8">
                  <c:v>2925189</c:v>
                </c:pt>
                <c:pt idx="9">
                  <c:v>2969988</c:v>
                </c:pt>
                <c:pt idx="10">
                  <c:v>3006033</c:v>
                </c:pt>
                <c:pt idx="11">
                  <c:v>2811470</c:v>
                </c:pt>
                <c:pt idx="12">
                  <c:v>2771719</c:v>
                </c:pt>
                <c:pt idx="13">
                  <c:v>2631765</c:v>
                </c:pt>
                <c:pt idx="14">
                  <c:v>2632870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35-4798-B4A5-00FCBFA7E901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152771</c:v>
                </c:pt>
                <c:pt idx="1">
                  <c:v>204662</c:v>
                </c:pt>
                <c:pt idx="2">
                  <c:v>227125</c:v>
                </c:pt>
                <c:pt idx="3">
                  <c:v>220871</c:v>
                </c:pt>
                <c:pt idx="4">
                  <c:v>301400</c:v>
                </c:pt>
                <c:pt idx="5">
                  <c:v>302601</c:v>
                </c:pt>
                <c:pt idx="6">
                  <c:v>400751</c:v>
                </c:pt>
                <c:pt idx="7">
                  <c:v>495839</c:v>
                </c:pt>
                <c:pt idx="8">
                  <c:v>607782</c:v>
                </c:pt>
                <c:pt idx="9">
                  <c:v>699910</c:v>
                </c:pt>
                <c:pt idx="10">
                  <c:v>750021</c:v>
                </c:pt>
                <c:pt idx="11">
                  <c:v>894589</c:v>
                </c:pt>
                <c:pt idx="12">
                  <c:v>1028099</c:v>
                </c:pt>
                <c:pt idx="13">
                  <c:v>1116681</c:v>
                </c:pt>
                <c:pt idx="14">
                  <c:v>1143233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35-4798-B4A5-00FCBFA7E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-6.2713275560819444</c:v>
                </c:pt>
                <c:pt idx="1">
                  <c:v>-5.430538128686516</c:v>
                </c:pt>
                <c:pt idx="2">
                  <c:v>-4.9419994710049471</c:v>
                </c:pt>
                <c:pt idx="3">
                  <c:v>-4.519226885456936</c:v>
                </c:pt>
                <c:pt idx="4">
                  <c:v>-4.2410484525591761</c:v>
                </c:pt>
                <c:pt idx="5">
                  <c:v>-3.4428978505341417</c:v>
                </c:pt>
                <c:pt idx="6">
                  <c:v>-3.1827000376550667</c:v>
                </c:pt>
                <c:pt idx="7">
                  <c:v>-3.0056300187754155</c:v>
                </c:pt>
                <c:pt idx="8">
                  <c:v>-2.8821109769079327</c:v>
                </c:pt>
                <c:pt idx="9">
                  <c:v>-2.5095668624990717</c:v>
                </c:pt>
                <c:pt idx="10">
                  <c:v>-2.5011954506425464</c:v>
                </c:pt>
                <c:pt idx="11">
                  <c:v>-2.1526254962585978</c:v>
                </c:pt>
                <c:pt idx="12">
                  <c:v>-1.8836328148921229</c:v>
                </c:pt>
                <c:pt idx="13">
                  <c:v>-1.2800442479605678</c:v>
                </c:pt>
                <c:pt idx="14">
                  <c:v>-0.8883794379883595</c:v>
                </c:pt>
                <c:pt idx="15">
                  <c:v>-0.44156754524145497</c:v>
                </c:pt>
                <c:pt idx="16">
                  <c:v>-0.16563668984603117</c:v>
                </c:pt>
                <c:pt idx="17">
                  <c:v>-3.9609481780289856E-2</c:v>
                </c:pt>
                <c:pt idx="18">
                  <c:v>-8.9251628353613655E-3</c:v>
                </c:pt>
                <c:pt idx="19">
                  <c:v>-1.6938265234992371E-3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78-495C-8FFF-E22B1CB737C9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6.1727924554360758</c:v>
                </c:pt>
                <c:pt idx="1">
                  <c:v>5.3865312126625255</c:v>
                </c:pt>
                <c:pt idx="2">
                  <c:v>4.900077264548341</c:v>
                </c:pt>
                <c:pt idx="3">
                  <c:v>4.8125520363052168</c:v>
                </c:pt>
                <c:pt idx="4">
                  <c:v>4.3063259208878781</c:v>
                </c:pt>
                <c:pt idx="5">
                  <c:v>3.7413044809529206</c:v>
                </c:pt>
                <c:pt idx="6">
                  <c:v>3.5001296428762219</c:v>
                </c:pt>
                <c:pt idx="7">
                  <c:v>3.234524614556745</c:v>
                </c:pt>
                <c:pt idx="8">
                  <c:v>3.0668357887303208</c:v>
                </c:pt>
                <c:pt idx="9">
                  <c:v>2.5279383655616403</c:v>
                </c:pt>
                <c:pt idx="10">
                  <c:v>2.4993061825971052</c:v>
                </c:pt>
                <c:pt idx="11">
                  <c:v>1.9652296503029996</c:v>
                </c:pt>
                <c:pt idx="12">
                  <c:v>1.7635665732456192</c:v>
                </c:pt>
                <c:pt idx="13">
                  <c:v>1.0736905743765741</c:v>
                </c:pt>
                <c:pt idx="14">
                  <c:v>0.74222175316256955</c:v>
                </c:pt>
                <c:pt idx="15">
                  <c:v>0.33443301763012823</c:v>
                </c:pt>
                <c:pt idx="16">
                  <c:v>0.13563641622790046</c:v>
                </c:pt>
                <c:pt idx="17">
                  <c:v>3.4658296557753619E-2</c:v>
                </c:pt>
                <c:pt idx="18">
                  <c:v>9.5114874011880245E-3</c:v>
                </c:pt>
                <c:pt idx="19">
                  <c:v>2.3778718502970061E-3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78-495C-8FFF-E22B1CB73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-2.9707430865473796</c:v>
                </c:pt>
                <c:pt idx="1">
                  <c:v>-2.8144405469082425</c:v>
                </c:pt>
                <c:pt idx="2">
                  <c:v>-3.4525551159023551</c:v>
                </c:pt>
                <c:pt idx="3">
                  <c:v>-3.457927216282751</c:v>
                </c:pt>
                <c:pt idx="4">
                  <c:v>-3.8735686123807871</c:v>
                </c:pt>
                <c:pt idx="5">
                  <c:v>-3.8721474218039629</c:v>
                </c:pt>
                <c:pt idx="6">
                  <c:v>-2.814468970719779</c:v>
                </c:pt>
                <c:pt idx="7">
                  <c:v>-3.7925607495018014</c:v>
                </c:pt>
                <c:pt idx="8">
                  <c:v>-4.0833363415200541</c:v>
                </c:pt>
                <c:pt idx="9">
                  <c:v>-3.7407441410707873</c:v>
                </c:pt>
                <c:pt idx="10">
                  <c:v>-3.246141396524393</c:v>
                </c:pt>
                <c:pt idx="11">
                  <c:v>-2.7051794153619899</c:v>
                </c:pt>
                <c:pt idx="12">
                  <c:v>-2.473781165643457</c:v>
                </c:pt>
                <c:pt idx="13">
                  <c:v>-1.9904626742770475</c:v>
                </c:pt>
                <c:pt idx="14">
                  <c:v>-1.5130563357102271</c:v>
                </c:pt>
                <c:pt idx="15">
                  <c:v>-0.94782041949566498</c:v>
                </c:pt>
                <c:pt idx="16">
                  <c:v>-0.43656132138888976</c:v>
                </c:pt>
                <c:pt idx="17">
                  <c:v>-0.14717849613592493</c:v>
                </c:pt>
                <c:pt idx="18">
                  <c:v>-2.5751973252056391E-2</c:v>
                </c:pt>
                <c:pt idx="19">
                  <c:v>-2.7855335305756361E-3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1B-4ED3-BE6D-CEB532E154D5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2.8552002926515634</c:v>
                </c:pt>
                <c:pt idx="1">
                  <c:v>2.7200166449840357</c:v>
                </c:pt>
                <c:pt idx="2">
                  <c:v>3.3674826479736524</c:v>
                </c:pt>
                <c:pt idx="3">
                  <c:v>3.4185033896816446</c:v>
                </c:pt>
                <c:pt idx="4">
                  <c:v>3.8766099602151911</c:v>
                </c:pt>
                <c:pt idx="5">
                  <c:v>3.9890829824650664</c:v>
                </c:pt>
                <c:pt idx="6">
                  <c:v>3.0011281410798833</c:v>
                </c:pt>
                <c:pt idx="7">
                  <c:v>4.0005377785142704</c:v>
                </c:pt>
                <c:pt idx="8">
                  <c:v>4.2241479038718062</c:v>
                </c:pt>
                <c:pt idx="9">
                  <c:v>3.9365842025571767</c:v>
                </c:pt>
                <c:pt idx="10">
                  <c:v>3.6609869258994077</c:v>
                </c:pt>
                <c:pt idx="11">
                  <c:v>3.2803636656143222</c:v>
                </c:pt>
                <c:pt idx="12">
                  <c:v>2.9808903872659052</c:v>
                </c:pt>
                <c:pt idx="13">
                  <c:v>2.439473625118918</c:v>
                </c:pt>
                <c:pt idx="14">
                  <c:v>1.8323694345111119</c:v>
                </c:pt>
                <c:pt idx="15">
                  <c:v>1.1936863892862695</c:v>
                </c:pt>
                <c:pt idx="16">
                  <c:v>0.58982251319362267</c:v>
                </c:pt>
                <c:pt idx="17">
                  <c:v>0.22301322531526982</c:v>
                </c:pt>
                <c:pt idx="18">
                  <c:v>4.3346312593141277E-2</c:v>
                </c:pt>
                <c:pt idx="19">
                  <c:v>5.5426432496147862E-3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1B-4ED3-BE6D-CEB532E154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-1.5990383520843074</c:v>
                </c:pt>
                <c:pt idx="1">
                  <c:v>-1.9064796931607473</c:v>
                </c:pt>
                <c:pt idx="2">
                  <c:v>-2.243343396361317</c:v>
                </c:pt>
                <c:pt idx="3">
                  <c:v>-2.4372346460426333</c:v>
                </c:pt>
                <c:pt idx="4">
                  <c:v>-2.547891891281667</c:v>
                </c:pt>
                <c:pt idx="5">
                  <c:v>-2.709703123427162</c:v>
                </c:pt>
                <c:pt idx="6">
                  <c:v>-2.7389373329557736</c:v>
                </c:pt>
                <c:pt idx="7">
                  <c:v>-2.7434529952482061</c:v>
                </c:pt>
                <c:pt idx="8">
                  <c:v>-2.8916466832930845</c:v>
                </c:pt>
                <c:pt idx="9">
                  <c:v>-3.4165924247883517</c:v>
                </c:pt>
                <c:pt idx="10">
                  <c:v>-4.0087792001068703</c:v>
                </c:pt>
                <c:pt idx="11">
                  <c:v>-4.1052544434587341</c:v>
                </c:pt>
                <c:pt idx="12">
                  <c:v>-3.7110041986251692</c:v>
                </c:pt>
                <c:pt idx="13">
                  <c:v>-3.16340958844442</c:v>
                </c:pt>
                <c:pt idx="14">
                  <c:v>-2.7628091935121222</c:v>
                </c:pt>
                <c:pt idx="15">
                  <c:v>-2.5127308749942379</c:v>
                </c:pt>
                <c:pt idx="16">
                  <c:v>-1.7673408487751736</c:v>
                </c:pt>
                <c:pt idx="17">
                  <c:v>-1.1794110259302499</c:v>
                </c:pt>
                <c:pt idx="18">
                  <c:v>-0.40368139368390554</c:v>
                </c:pt>
                <c:pt idx="19">
                  <c:v>-7.7612945651182028E-2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78-4EBA-B139-FF48C698B913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1.518226812309319</c:v>
                </c:pt>
                <c:pt idx="1">
                  <c:v>1.8126856242950158</c:v>
                </c:pt>
                <c:pt idx="2">
                  <c:v>2.1097785726179645</c:v>
                </c:pt>
                <c:pt idx="3">
                  <c:v>2.258042817886162</c:v>
                </c:pt>
                <c:pt idx="4">
                  <c:v>2.2789512750631018</c:v>
                </c:pt>
                <c:pt idx="5">
                  <c:v>2.3709578942714118</c:v>
                </c:pt>
                <c:pt idx="6">
                  <c:v>2.5302290663774136</c:v>
                </c:pt>
                <c:pt idx="7">
                  <c:v>2.6378053128648395</c:v>
                </c:pt>
                <c:pt idx="8">
                  <c:v>2.8792991692122145</c:v>
                </c:pt>
                <c:pt idx="9">
                  <c:v>3.466758610568343</c:v>
                </c:pt>
                <c:pt idx="10">
                  <c:v>4.0534654415424001</c:v>
                </c:pt>
                <c:pt idx="11">
                  <c:v>4.2187810157794177</c:v>
                </c:pt>
                <c:pt idx="12">
                  <c:v>3.9178779773972288</c:v>
                </c:pt>
                <c:pt idx="13">
                  <c:v>3.402739689943338</c:v>
                </c:pt>
                <c:pt idx="14">
                  <c:v>3.119664109986481</c:v>
                </c:pt>
                <c:pt idx="15">
                  <c:v>3.0030565389141901</c:v>
                </c:pt>
                <c:pt idx="16">
                  <c:v>2.4047548042413358</c:v>
                </c:pt>
                <c:pt idx="17">
                  <c:v>1.8891461352986498</c:v>
                </c:pt>
                <c:pt idx="18">
                  <c:v>0.91569164423730931</c:v>
                </c:pt>
                <c:pt idx="19">
                  <c:v>0.28573323536854861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78-4EBA-B139-FF48C698B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68.8</c:v>
                </c:pt>
                <c:pt idx="1">
                  <c:v>68.5</c:v>
                </c:pt>
                <c:pt idx="2">
                  <c:v>68.7</c:v>
                </c:pt>
                <c:pt idx="3">
                  <c:v>69.099999999999994</c:v>
                </c:pt>
                <c:pt idx="4">
                  <c:v>69.400000000000006</c:v>
                </c:pt>
                <c:pt idx="5">
                  <c:v>69.83</c:v>
                </c:pt>
                <c:pt idx="6">
                  <c:v>70.114000000000004</c:v>
                </c:pt>
                <c:pt idx="7">
                  <c:v>70.7</c:v>
                </c:pt>
                <c:pt idx="8">
                  <c:v>70.918999999999997</c:v>
                </c:pt>
                <c:pt idx="9">
                  <c:v>70.798000000000002</c:v>
                </c:pt>
                <c:pt idx="10">
                  <c:v>71.408000000000001</c:v>
                </c:pt>
                <c:pt idx="11">
                  <c:v>71.8</c:v>
                </c:pt>
                <c:pt idx="12">
                  <c:v>72.128</c:v>
                </c:pt>
                <c:pt idx="13">
                  <c:v>72.5</c:v>
                </c:pt>
                <c:pt idx="14">
                  <c:v>72.885000000000005</c:v>
                </c:pt>
                <c:pt idx="15">
                  <c:v>73.2</c:v>
                </c:pt>
                <c:pt idx="16">
                  <c:v>73.3</c:v>
                </c:pt>
                <c:pt idx="17">
                  <c:v>73.552999999999997</c:v>
                </c:pt>
                <c:pt idx="18">
                  <c:v>73.554000000000002</c:v>
                </c:pt>
                <c:pt idx="19">
                  <c:v>73.900000000000006</c:v>
                </c:pt>
                <c:pt idx="20">
                  <c:v>74.239000000000004</c:v>
                </c:pt>
                <c:pt idx="21">
                  <c:v>74.3</c:v>
                </c:pt>
                <c:pt idx="22">
                  <c:v>74.7</c:v>
                </c:pt>
                <c:pt idx="23">
                  <c:v>75</c:v>
                </c:pt>
                <c:pt idx="24">
                  <c:v>75.3</c:v>
                </c:pt>
                <c:pt idx="25">
                  <c:v>75.599999999999994</c:v>
                </c:pt>
                <c:pt idx="26">
                  <c:v>76.239000000000004</c:v>
                </c:pt>
                <c:pt idx="27">
                  <c:v>76.8</c:v>
                </c:pt>
                <c:pt idx="28">
                  <c:v>76.8</c:v>
                </c:pt>
                <c:pt idx="29">
                  <c:v>76.8</c:v>
                </c:pt>
                <c:pt idx="30">
                  <c:v>77.599999999999994</c:v>
                </c:pt>
                <c:pt idx="31">
                  <c:v>77.900000000000006</c:v>
                </c:pt>
                <c:pt idx="32">
                  <c:v>78.2</c:v>
                </c:pt>
                <c:pt idx="33">
                  <c:v>78.5</c:v>
                </c:pt>
                <c:pt idx="34">
                  <c:v>78.599999999999994</c:v>
                </c:pt>
                <c:pt idx="35">
                  <c:v>78.8</c:v>
                </c:pt>
                <c:pt idx="36">
                  <c:v>79.2</c:v>
                </c:pt>
                <c:pt idx="37">
                  <c:v>79.400000000000006</c:v>
                </c:pt>
                <c:pt idx="38">
                  <c:v>79.8</c:v>
                </c:pt>
                <c:pt idx="39">
                  <c:v>79.900000000000006</c:v>
                </c:pt>
                <c:pt idx="40">
                  <c:v>80.3</c:v>
                </c:pt>
                <c:pt idx="41">
                  <c:v>79.900000000000006</c:v>
                </c:pt>
                <c:pt idx="42">
                  <c:v>80.599999999999994</c:v>
                </c:pt>
                <c:pt idx="43">
                  <c:v>80.400000000000006</c:v>
                </c:pt>
                <c:pt idx="44">
                  <c:v>80.5</c:v>
                </c:pt>
                <c:pt idx="45">
                  <c:v>80.7</c:v>
                </c:pt>
                <c:pt idx="46">
                  <c:v>79.099999999999994</c:v>
                </c:pt>
                <c:pt idx="47">
                  <c:v>80.2</c:v>
                </c:pt>
                <c:pt idx="48">
                  <c:v>80.400000000000006</c:v>
                </c:pt>
                <c:pt idx="49">
                  <c:v>81</c:v>
                </c:pt>
                <c:pt idx="50">
                  <c:v>81.5</c:v>
                </c:pt>
                <c:pt idx="51">
                  <c:v>81.599999999999994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4E-4103-BBB9-D2C28D4421D3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75.3</c:v>
                </c:pt>
                <c:pt idx="1">
                  <c:v>75.3</c:v>
                </c:pt>
                <c:pt idx="2">
                  <c:v>75.5</c:v>
                </c:pt>
                <c:pt idx="3">
                  <c:v>75.900000000000006</c:v>
                </c:pt>
                <c:pt idx="4">
                  <c:v>76.5</c:v>
                </c:pt>
                <c:pt idx="5">
                  <c:v>76.834999999999994</c:v>
                </c:pt>
                <c:pt idx="6">
                  <c:v>77.144000000000005</c:v>
                </c:pt>
                <c:pt idx="7">
                  <c:v>77.8</c:v>
                </c:pt>
                <c:pt idx="8">
                  <c:v>77.781999999999996</c:v>
                </c:pt>
                <c:pt idx="9">
                  <c:v>77.528999999999996</c:v>
                </c:pt>
                <c:pt idx="10">
                  <c:v>78.266999999999996</c:v>
                </c:pt>
                <c:pt idx="11">
                  <c:v>78.5</c:v>
                </c:pt>
                <c:pt idx="12">
                  <c:v>78.724999999999994</c:v>
                </c:pt>
                <c:pt idx="13">
                  <c:v>79.3</c:v>
                </c:pt>
                <c:pt idx="14">
                  <c:v>79.596999999999994</c:v>
                </c:pt>
                <c:pt idx="15">
                  <c:v>79.8</c:v>
                </c:pt>
                <c:pt idx="16">
                  <c:v>79.900000000000006</c:v>
                </c:pt>
                <c:pt idx="17">
                  <c:v>80.248000000000005</c:v>
                </c:pt>
                <c:pt idx="18">
                  <c:v>80.632000000000005</c:v>
                </c:pt>
                <c:pt idx="19">
                  <c:v>80.7</c:v>
                </c:pt>
                <c:pt idx="20">
                  <c:v>80.667000000000002</c:v>
                </c:pt>
                <c:pt idx="21">
                  <c:v>80.900000000000006</c:v>
                </c:pt>
                <c:pt idx="22">
                  <c:v>81.3</c:v>
                </c:pt>
                <c:pt idx="23">
                  <c:v>81.400000000000006</c:v>
                </c:pt>
                <c:pt idx="24">
                  <c:v>81.599999999999994</c:v>
                </c:pt>
                <c:pt idx="25">
                  <c:v>81.7</c:v>
                </c:pt>
                <c:pt idx="26">
                  <c:v>82.159000000000006</c:v>
                </c:pt>
                <c:pt idx="27">
                  <c:v>82.6</c:v>
                </c:pt>
                <c:pt idx="28">
                  <c:v>82.7</c:v>
                </c:pt>
                <c:pt idx="29">
                  <c:v>82.6</c:v>
                </c:pt>
                <c:pt idx="30">
                  <c:v>83.5</c:v>
                </c:pt>
                <c:pt idx="31">
                  <c:v>83.4</c:v>
                </c:pt>
                <c:pt idx="32">
                  <c:v>83.6</c:v>
                </c:pt>
                <c:pt idx="33">
                  <c:v>83.9</c:v>
                </c:pt>
                <c:pt idx="34">
                  <c:v>83.7</c:v>
                </c:pt>
                <c:pt idx="35">
                  <c:v>83.9</c:v>
                </c:pt>
                <c:pt idx="36">
                  <c:v>84.3</c:v>
                </c:pt>
                <c:pt idx="37">
                  <c:v>84.5</c:v>
                </c:pt>
                <c:pt idx="38">
                  <c:v>84.5</c:v>
                </c:pt>
                <c:pt idx="39">
                  <c:v>84.7</c:v>
                </c:pt>
                <c:pt idx="40">
                  <c:v>85</c:v>
                </c:pt>
                <c:pt idx="41">
                  <c:v>84.5</c:v>
                </c:pt>
                <c:pt idx="42">
                  <c:v>85</c:v>
                </c:pt>
                <c:pt idx="43">
                  <c:v>84.7</c:v>
                </c:pt>
                <c:pt idx="44">
                  <c:v>84.9</c:v>
                </c:pt>
                <c:pt idx="45">
                  <c:v>85.2</c:v>
                </c:pt>
                <c:pt idx="46">
                  <c:v>83.9</c:v>
                </c:pt>
                <c:pt idx="47">
                  <c:v>84.8</c:v>
                </c:pt>
                <c:pt idx="48">
                  <c:v>84.7</c:v>
                </c:pt>
                <c:pt idx="49">
                  <c:v>85.1</c:v>
                </c:pt>
                <c:pt idx="50">
                  <c:v>85.5</c:v>
                </c:pt>
                <c:pt idx="51">
                  <c:v>85.7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4E-4103-BBB9-D2C28D4421D3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72</c:v>
                </c:pt>
                <c:pt idx="1">
                  <c:v>71.8</c:v>
                </c:pt>
                <c:pt idx="2">
                  <c:v>72</c:v>
                </c:pt>
                <c:pt idx="3">
                  <c:v>72.400000000000006</c:v>
                </c:pt>
                <c:pt idx="4">
                  <c:v>72.900000000000006</c:v>
                </c:pt>
                <c:pt idx="5">
                  <c:v>73.251999999999995</c:v>
                </c:pt>
                <c:pt idx="6">
                  <c:v>73.549000000000007</c:v>
                </c:pt>
                <c:pt idx="7">
                  <c:v>74.099999999999994</c:v>
                </c:pt>
                <c:pt idx="8">
                  <c:v>74.272000000000006</c:v>
                </c:pt>
                <c:pt idx="9">
                  <c:v>74.085999999999999</c:v>
                </c:pt>
                <c:pt idx="10">
                  <c:v>74.757999999999996</c:v>
                </c:pt>
                <c:pt idx="11">
                  <c:v>75.099999999999994</c:v>
                </c:pt>
                <c:pt idx="12">
                  <c:v>75.349999999999994</c:v>
                </c:pt>
                <c:pt idx="13">
                  <c:v>75.8</c:v>
                </c:pt>
                <c:pt idx="14">
                  <c:v>76.164000000000001</c:v>
                </c:pt>
                <c:pt idx="15">
                  <c:v>76.400000000000006</c:v>
                </c:pt>
                <c:pt idx="16">
                  <c:v>76.5</c:v>
                </c:pt>
                <c:pt idx="17">
                  <c:v>76.822999999999993</c:v>
                </c:pt>
                <c:pt idx="18">
                  <c:v>77.012</c:v>
                </c:pt>
                <c:pt idx="19">
                  <c:v>77.2</c:v>
                </c:pt>
                <c:pt idx="20">
                  <c:v>77.378</c:v>
                </c:pt>
                <c:pt idx="21">
                  <c:v>77.5</c:v>
                </c:pt>
                <c:pt idx="22">
                  <c:v>77.900000000000006</c:v>
                </c:pt>
                <c:pt idx="23">
                  <c:v>78.099999999999994</c:v>
                </c:pt>
                <c:pt idx="24">
                  <c:v>78.400000000000006</c:v>
                </c:pt>
                <c:pt idx="25">
                  <c:v>78.5</c:v>
                </c:pt>
                <c:pt idx="26">
                  <c:v>79.131</c:v>
                </c:pt>
                <c:pt idx="27">
                  <c:v>79.599999999999994</c:v>
                </c:pt>
                <c:pt idx="28">
                  <c:v>79.7</c:v>
                </c:pt>
                <c:pt idx="29">
                  <c:v>79.599999999999994</c:v>
                </c:pt>
                <c:pt idx="30">
                  <c:v>80.5</c:v>
                </c:pt>
                <c:pt idx="31">
                  <c:v>80.599999999999994</c:v>
                </c:pt>
                <c:pt idx="32">
                  <c:v>80.8</c:v>
                </c:pt>
                <c:pt idx="33">
                  <c:v>81.099999999999994</c:v>
                </c:pt>
                <c:pt idx="34">
                  <c:v>81.099999999999994</c:v>
                </c:pt>
                <c:pt idx="35">
                  <c:v>81.3</c:v>
                </c:pt>
                <c:pt idx="36">
                  <c:v>81.7</c:v>
                </c:pt>
                <c:pt idx="37">
                  <c:v>81.900000000000006</c:v>
                </c:pt>
                <c:pt idx="38">
                  <c:v>82.1</c:v>
                </c:pt>
                <c:pt idx="39">
                  <c:v>82.2</c:v>
                </c:pt>
                <c:pt idx="40">
                  <c:v>82.6</c:v>
                </c:pt>
                <c:pt idx="41">
                  <c:v>82.1</c:v>
                </c:pt>
                <c:pt idx="42">
                  <c:v>82.7</c:v>
                </c:pt>
                <c:pt idx="43">
                  <c:v>82.5</c:v>
                </c:pt>
                <c:pt idx="44">
                  <c:v>82.6</c:v>
                </c:pt>
                <c:pt idx="45">
                  <c:v>82.9</c:v>
                </c:pt>
                <c:pt idx="46">
                  <c:v>81.400000000000006</c:v>
                </c:pt>
                <c:pt idx="47">
                  <c:v>82.5</c:v>
                </c:pt>
                <c:pt idx="48">
                  <c:v>82.5</c:v>
                </c:pt>
                <c:pt idx="49">
                  <c:v>83</c:v>
                </c:pt>
                <c:pt idx="50">
                  <c:v>83.5</c:v>
                </c:pt>
                <c:pt idx="51">
                  <c:v>83.6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4E-4103-BBB9-D2C28D442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1.49</c:v>
                </c:pt>
                <c:pt idx="1">
                  <c:v>1.47</c:v>
                </c:pt>
                <c:pt idx="2">
                  <c:v>1.5</c:v>
                </c:pt>
                <c:pt idx="3">
                  <c:v>1.51</c:v>
                </c:pt>
                <c:pt idx="4">
                  <c:v>1.57</c:v>
                </c:pt>
                <c:pt idx="5">
                  <c:v>1.59</c:v>
                </c:pt>
                <c:pt idx="6">
                  <c:v>1.6</c:v>
                </c:pt>
                <c:pt idx="7">
                  <c:v>1.63</c:v>
                </c:pt>
                <c:pt idx="8">
                  <c:v>1.65</c:v>
                </c:pt>
                <c:pt idx="9">
                  <c:v>1.73</c:v>
                </c:pt>
                <c:pt idx="10">
                  <c:v>1.86</c:v>
                </c:pt>
                <c:pt idx="11">
                  <c:v>2.0099999999999998</c:v>
                </c:pt>
                <c:pt idx="12">
                  <c:v>2.2200000000000002</c:v>
                </c:pt>
                <c:pt idx="13">
                  <c:v>2.17</c:v>
                </c:pt>
                <c:pt idx="14">
                  <c:v>2.13</c:v>
                </c:pt>
                <c:pt idx="15">
                  <c:v>2.08</c:v>
                </c:pt>
                <c:pt idx="16">
                  <c:v>2.12</c:v>
                </c:pt>
                <c:pt idx="17">
                  <c:v>2.15</c:v>
                </c:pt>
                <c:pt idx="18">
                  <c:v>2.09</c:v>
                </c:pt>
                <c:pt idx="19">
                  <c:v>2.11</c:v>
                </c:pt>
                <c:pt idx="20">
                  <c:v>2.0499999999999998</c:v>
                </c:pt>
                <c:pt idx="21">
                  <c:v>2.0299999999999998</c:v>
                </c:pt>
                <c:pt idx="22">
                  <c:v>2.0299999999999998</c:v>
                </c:pt>
                <c:pt idx="23">
                  <c:v>1.94</c:v>
                </c:pt>
                <c:pt idx="24">
                  <c:v>1.79</c:v>
                </c:pt>
                <c:pt idx="25">
                  <c:v>1.67</c:v>
                </c:pt>
                <c:pt idx="26">
                  <c:v>1.54</c:v>
                </c:pt>
                <c:pt idx="27">
                  <c:v>1.42</c:v>
                </c:pt>
                <c:pt idx="28">
                  <c:v>1.34</c:v>
                </c:pt>
                <c:pt idx="29">
                  <c:v>1.27</c:v>
                </c:pt>
                <c:pt idx="30">
                  <c:v>1.28</c:v>
                </c:pt>
                <c:pt idx="31">
                  <c:v>1.21</c:v>
                </c:pt>
                <c:pt idx="32">
                  <c:v>1.1499999999999999</c:v>
                </c:pt>
                <c:pt idx="33">
                  <c:v>1.1499999999999999</c:v>
                </c:pt>
                <c:pt idx="34">
                  <c:v>1.0900000000000001</c:v>
                </c:pt>
                <c:pt idx="35">
                  <c:v>1.06</c:v>
                </c:pt>
                <c:pt idx="36">
                  <c:v>1.1000000000000001</c:v>
                </c:pt>
                <c:pt idx="37">
                  <c:v>1.07</c:v>
                </c:pt>
                <c:pt idx="38">
                  <c:v>1.1000000000000001</c:v>
                </c:pt>
                <c:pt idx="39">
                  <c:v>1.1200000000000001</c:v>
                </c:pt>
                <c:pt idx="40">
                  <c:v>1.08</c:v>
                </c:pt>
                <c:pt idx="41">
                  <c:v>1.05</c:v>
                </c:pt>
                <c:pt idx="42">
                  <c:v>1.03</c:v>
                </c:pt>
                <c:pt idx="43">
                  <c:v>1.04</c:v>
                </c:pt>
                <c:pt idx="44">
                  <c:v>1.06</c:v>
                </c:pt>
                <c:pt idx="45">
                  <c:v>1.1000000000000001</c:v>
                </c:pt>
                <c:pt idx="46">
                  <c:v>1.1100000000000001</c:v>
                </c:pt>
                <c:pt idx="47">
                  <c:v>1.1200000000000001</c:v>
                </c:pt>
                <c:pt idx="48">
                  <c:v>1.17</c:v>
                </c:pt>
                <c:pt idx="49">
                  <c:v>1.1499999999999999</c:v>
                </c:pt>
                <c:pt idx="50">
                  <c:v>1.2</c:v>
                </c:pt>
                <c:pt idx="51">
                  <c:v>1.22</c:v>
                </c:pt>
                <c:pt idx="52">
                  <c:v>1.26</c:v>
                </c:pt>
                <c:pt idx="53">
                  <c:v>1.27</c:v>
                </c:pt>
                <c:pt idx="54">
                  <c:v>1.32</c:v>
                </c:pt>
                <c:pt idx="55">
                  <c:v>1.37</c:v>
                </c:pt>
                <c:pt idx="56">
                  <c:v>1.41</c:v>
                </c:pt>
                <c:pt idx="57">
                  <c:v>1.42</c:v>
                </c:pt>
                <c:pt idx="58">
                  <c:v>1.42</c:v>
                </c:pt>
                <c:pt idx="59">
                  <c:v>1.43</c:v>
                </c:pt>
                <c:pt idx="60">
                  <c:v>1.43</c:v>
                </c:pt>
                <c:pt idx="61">
                  <c:v>1.41</c:v>
                </c:pt>
                <c:pt idx="62">
                  <c:v>1.41</c:v>
                </c:pt>
                <c:pt idx="63">
                  <c:v>1.37</c:v>
                </c:pt>
                <c:pt idx="64">
                  <c:v>1.36</c:v>
                </c:pt>
                <c:pt idx="65">
                  <c:v>1.35</c:v>
                </c:pt>
                <c:pt idx="66">
                  <c:v>1.3</c:v>
                </c:pt>
                <c:pt idx="67">
                  <c:v>1.27</c:v>
                </c:pt>
                <c:pt idx="68">
                  <c:v>1.25</c:v>
                </c:pt>
                <c:pt idx="69">
                  <c:v>1.24</c:v>
                </c:pt>
                <c:pt idx="70">
                  <c:v>1.22</c:v>
                </c:pt>
                <c:pt idx="71">
                  <c:v>1.17</c:v>
                </c:pt>
                <c:pt idx="72">
                  <c:v>1.1399999999999999</c:v>
                </c:pt>
                <c:pt idx="73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88-4BD1-BEFE-B4859835E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28.81</c:v>
                </c:pt>
                <c:pt idx="1">
                  <c:v>28.74</c:v>
                </c:pt>
                <c:pt idx="2">
                  <c:v>28.65</c:v>
                </c:pt>
                <c:pt idx="3">
                  <c:v>28.63</c:v>
                </c:pt>
                <c:pt idx="4">
                  <c:v>28.49</c:v>
                </c:pt>
                <c:pt idx="5">
                  <c:v>28.43</c:v>
                </c:pt>
                <c:pt idx="6">
                  <c:v>28.39</c:v>
                </c:pt>
                <c:pt idx="7">
                  <c:v>28.38</c:v>
                </c:pt>
                <c:pt idx="8">
                  <c:v>28.24</c:v>
                </c:pt>
                <c:pt idx="9">
                  <c:v>28.13</c:v>
                </c:pt>
                <c:pt idx="10">
                  <c:v>28.03</c:v>
                </c:pt>
                <c:pt idx="11">
                  <c:v>27.85</c:v>
                </c:pt>
                <c:pt idx="12">
                  <c:v>27.73</c:v>
                </c:pt>
                <c:pt idx="13">
                  <c:v>27.73</c:v>
                </c:pt>
                <c:pt idx="14">
                  <c:v>27.81</c:v>
                </c:pt>
                <c:pt idx="15">
                  <c:v>27.72</c:v>
                </c:pt>
                <c:pt idx="16">
                  <c:v>27.62</c:v>
                </c:pt>
                <c:pt idx="17">
                  <c:v>27.69</c:v>
                </c:pt>
                <c:pt idx="18">
                  <c:v>27.5</c:v>
                </c:pt>
                <c:pt idx="19">
                  <c:v>27.41</c:v>
                </c:pt>
                <c:pt idx="20">
                  <c:v>27.22</c:v>
                </c:pt>
                <c:pt idx="21">
                  <c:v>27.11</c:v>
                </c:pt>
                <c:pt idx="22">
                  <c:v>26.98</c:v>
                </c:pt>
                <c:pt idx="23">
                  <c:v>26.96</c:v>
                </c:pt>
                <c:pt idx="24">
                  <c:v>26.91</c:v>
                </c:pt>
                <c:pt idx="25">
                  <c:v>27</c:v>
                </c:pt>
                <c:pt idx="26">
                  <c:v>27.07</c:v>
                </c:pt>
                <c:pt idx="27">
                  <c:v>27.09</c:v>
                </c:pt>
                <c:pt idx="28">
                  <c:v>27.18</c:v>
                </c:pt>
                <c:pt idx="29">
                  <c:v>27.34</c:v>
                </c:pt>
                <c:pt idx="30">
                  <c:v>27.46</c:v>
                </c:pt>
                <c:pt idx="31">
                  <c:v>27.68</c:v>
                </c:pt>
                <c:pt idx="32">
                  <c:v>27.89</c:v>
                </c:pt>
                <c:pt idx="33">
                  <c:v>28.14</c:v>
                </c:pt>
                <c:pt idx="34">
                  <c:v>28.36</c:v>
                </c:pt>
                <c:pt idx="35">
                  <c:v>28.61</c:v>
                </c:pt>
                <c:pt idx="36">
                  <c:v>28.82</c:v>
                </c:pt>
                <c:pt idx="37">
                  <c:v>29.03</c:v>
                </c:pt>
                <c:pt idx="38">
                  <c:v>29.21</c:v>
                </c:pt>
                <c:pt idx="39">
                  <c:v>29.41</c:v>
                </c:pt>
                <c:pt idx="40">
                  <c:v>29.57</c:v>
                </c:pt>
                <c:pt idx="41">
                  <c:v>29.73</c:v>
                </c:pt>
                <c:pt idx="42">
                  <c:v>29.99</c:v>
                </c:pt>
                <c:pt idx="43">
                  <c:v>30.2</c:v>
                </c:pt>
                <c:pt idx="44">
                  <c:v>30.3</c:v>
                </c:pt>
                <c:pt idx="45">
                  <c:v>30.49</c:v>
                </c:pt>
                <c:pt idx="46">
                  <c:v>30.49</c:v>
                </c:pt>
                <c:pt idx="47">
                  <c:v>30.62</c:v>
                </c:pt>
                <c:pt idx="48">
                  <c:v>30.69</c:v>
                </c:pt>
                <c:pt idx="49">
                  <c:v>30.68</c:v>
                </c:pt>
                <c:pt idx="50">
                  <c:v>30.73</c:v>
                </c:pt>
                <c:pt idx="51">
                  <c:v>30.96</c:v>
                </c:pt>
                <c:pt idx="52">
                  <c:v>30.81</c:v>
                </c:pt>
                <c:pt idx="53">
                  <c:v>30.96</c:v>
                </c:pt>
                <c:pt idx="54">
                  <c:v>30.95</c:v>
                </c:pt>
                <c:pt idx="55">
                  <c:v>30.96</c:v>
                </c:pt>
                <c:pt idx="56">
                  <c:v>31.07</c:v>
                </c:pt>
                <c:pt idx="57">
                  <c:v>31.09</c:v>
                </c:pt>
                <c:pt idx="58">
                  <c:v>31.15</c:v>
                </c:pt>
                <c:pt idx="59">
                  <c:v>31.3</c:v>
                </c:pt>
                <c:pt idx="60">
                  <c:v>31.39</c:v>
                </c:pt>
                <c:pt idx="61">
                  <c:v>31.45</c:v>
                </c:pt>
                <c:pt idx="62">
                  <c:v>31.49</c:v>
                </c:pt>
                <c:pt idx="63">
                  <c:v>31.69</c:v>
                </c:pt>
                <c:pt idx="64">
                  <c:v>31.76</c:v>
                </c:pt>
                <c:pt idx="65">
                  <c:v>31.82</c:v>
                </c:pt>
                <c:pt idx="66">
                  <c:v>31.94</c:v>
                </c:pt>
                <c:pt idx="67">
                  <c:v>32.07</c:v>
                </c:pt>
                <c:pt idx="68">
                  <c:v>32.159999999999997</c:v>
                </c:pt>
                <c:pt idx="69">
                  <c:v>32.340000000000003</c:v>
                </c:pt>
                <c:pt idx="70">
                  <c:v>32.450000000000003</c:v>
                </c:pt>
                <c:pt idx="71">
                  <c:v>32.479999999999997</c:v>
                </c:pt>
                <c:pt idx="72">
                  <c:v>32.590000000000003</c:v>
                </c:pt>
                <c:pt idx="73">
                  <c:v>32.82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88-4BD1-BEFE-B4859835E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2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2.5529821682265048</c:v>
                </c:pt>
                <c:pt idx="1">
                  <c:v>1.9259801265872964</c:v>
                </c:pt>
                <c:pt idx="2">
                  <c:v>1.4948936362186358</c:v>
                </c:pt>
                <c:pt idx="3">
                  <c:v>1.0544384676769298</c:v>
                </c:pt>
                <c:pt idx="4">
                  <c:v>0.90752338420252054</c:v>
                </c:pt>
                <c:pt idx="5">
                  <c:v>0.72094521933613587</c:v>
                </c:pt>
                <c:pt idx="6">
                  <c:v>0.65432152183356029</c:v>
                </c:pt>
                <c:pt idx="7">
                  <c:v>0.39830981680463662</c:v>
                </c:pt>
                <c:pt idx="8">
                  <c:v>0.40339102772850249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8-4578-9E65-013AAC25A22D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84.897517822754736</c:v>
                </c:pt>
                <c:pt idx="1">
                  <c:v>80.732408153737055</c:v>
                </c:pt>
                <c:pt idx="2">
                  <c:v>74.13616329122631</c:v>
                </c:pt>
                <c:pt idx="3">
                  <c:v>59.879158508889176</c:v>
                </c:pt>
                <c:pt idx="4">
                  <c:v>45.051533432661586</c:v>
                </c:pt>
                <c:pt idx="5">
                  <c:v>35.078319370651833</c:v>
                </c:pt>
                <c:pt idx="6">
                  <c:v>27.598401433710816</c:v>
                </c:pt>
                <c:pt idx="7">
                  <c:v>18.138495563985632</c:v>
                </c:pt>
                <c:pt idx="8">
                  <c:v>16.000827006673873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18-4578-9E65-013AAC25A22D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7.9044402574290906</c:v>
                </c:pt>
                <c:pt idx="1">
                  <c:v>11.739578791122153</c:v>
                </c:pt>
                <c:pt idx="2">
                  <c:v>16.331415298605243</c:v>
                </c:pt>
                <c:pt idx="3">
                  <c:v>25.343753774368629</c:v>
                </c:pt>
                <c:pt idx="4">
                  <c:v>32.189174519867436</c:v>
                </c:pt>
                <c:pt idx="5">
                  <c:v>32.173963572664135</c:v>
                </c:pt>
                <c:pt idx="6">
                  <c:v>31.73214031472892</c:v>
                </c:pt>
                <c:pt idx="7">
                  <c:v>30.549254228160653</c:v>
                </c:pt>
                <c:pt idx="8">
                  <c:v>29.788384911533566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18-4578-9E65-013AAC25A22D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3.6076881428351748</c:v>
                </c:pt>
                <c:pt idx="1">
                  <c:v>4.3594491206279153</c:v>
                </c:pt>
                <c:pt idx="2">
                  <c:v>6.5267580266191105</c:v>
                </c:pt>
                <c:pt idx="3">
                  <c:v>11.305155019325953</c:v>
                </c:pt>
                <c:pt idx="4">
                  <c:v>18.425577382002228</c:v>
                </c:pt>
                <c:pt idx="5">
                  <c:v>25.191184656545968</c:v>
                </c:pt>
                <c:pt idx="6">
                  <c:v>29.754237232825965</c:v>
                </c:pt>
                <c:pt idx="7">
                  <c:v>36.713892472188334</c:v>
                </c:pt>
                <c:pt idx="8">
                  <c:v>38.050892448833345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18-4578-9E65-013AAC25A22D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1.0373716087544969</c:v>
                </c:pt>
                <c:pt idx="1">
                  <c:v>1.2425838079255804</c:v>
                </c:pt>
                <c:pt idx="2">
                  <c:v>1.5107697473307056</c:v>
                </c:pt>
                <c:pt idx="3">
                  <c:v>2.4174942297393081</c:v>
                </c:pt>
                <c:pt idx="4">
                  <c:v>3.4261912812662305</c:v>
                </c:pt>
                <c:pt idx="5">
                  <c:v>6.8355871808019284</c:v>
                </c:pt>
                <c:pt idx="6">
                  <c:v>10.260899496900741</c:v>
                </c:pt>
                <c:pt idx="7">
                  <c:v>14.200047918860747</c:v>
                </c:pt>
                <c:pt idx="8">
                  <c:v>15.756504605230717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18-4578-9E65-013AAC25A2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99629103617503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App_6!$B$13</c:f>
              <c:strCache>
                <c:ptCount val="1"/>
                <c:pt idx="0">
                  <c:v>TOTALE AZIENDE (migliaia)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App_6!$A$14:$A$20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App_6!$B$14:$B$20</c:f>
              <c:numCache>
                <c:formatCode>_-* #,##0.0_-;\-* #,##0.0_-;_-* "-"??_-;_-@_-</c:formatCode>
                <c:ptCount val="7"/>
                <c:pt idx="0">
                  <c:v>375.82</c:v>
                </c:pt>
                <c:pt idx="1">
                  <c:v>287.00099999999998</c:v>
                </c:pt>
                <c:pt idx="2">
                  <c:v>241.90799999999999</c:v>
                </c:pt>
                <c:pt idx="3">
                  <c:v>194.078</c:v>
                </c:pt>
                <c:pt idx="4">
                  <c:v>120.965</c:v>
                </c:pt>
                <c:pt idx="5">
                  <c:v>67.147999999999996</c:v>
                </c:pt>
                <c:pt idx="6">
                  <c:v>51.703000000000003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A4-4D0B-83AC-DF0B02235047}"/>
            </c:ext>
          </c:extLst>
        </c:ser>
        <c:ser>
          <c:idx val="1"/>
          <c:order val="1"/>
          <c:tx>
            <c:strRef>
              <c:f>App_6!$C$13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App_6!$A$14:$A$20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App_6!$C$14:$C$20</c:f>
              <c:numCache>
                <c:formatCode>_-* #,##0.0_-;\-* #,##0.0_-;_-* "-"??_-;_-@_-</c:formatCode>
                <c:ptCount val="7"/>
                <c:pt idx="0">
                  <c:v>255.69200000000001</c:v>
                </c:pt>
                <c:pt idx="1">
                  <c:v>203.602</c:v>
                </c:pt>
                <c:pt idx="2">
                  <c:v>182.36699999999999</c:v>
                </c:pt>
                <c:pt idx="3">
                  <c:v>152.71299999999999</c:v>
                </c:pt>
                <c:pt idx="4">
                  <c:v>88.572999999999993</c:v>
                </c:pt>
                <c:pt idx="5">
                  <c:v>61.182000000000002</c:v>
                </c:pt>
                <c:pt idx="6">
                  <c:v>43.901000000000003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A4-4D0B-83AC-DF0B02235047}"/>
            </c:ext>
          </c:extLst>
        </c:ser>
        <c:ser>
          <c:idx val="2"/>
          <c:order val="2"/>
          <c:tx>
            <c:strRef>
              <c:f>App_6!$D$13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App_6!$A$14:$A$20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App_6!$D$14:$D$20</c:f>
              <c:numCache>
                <c:formatCode>_-* #,##0.0_-;\-* #,##0.0_-;_-* "-"??_-;_-@_-</c:formatCode>
                <c:ptCount val="7"/>
                <c:pt idx="0">
                  <c:v>201.96100000000001</c:v>
                </c:pt>
                <c:pt idx="1">
                  <c:v>210.25700000000001</c:v>
                </c:pt>
                <c:pt idx="2">
                  <c:v>141.726</c:v>
                </c:pt>
                <c:pt idx="3">
                  <c:v>91.021000000000001</c:v>
                </c:pt>
                <c:pt idx="4">
                  <c:v>42.383000000000003</c:v>
                </c:pt>
                <c:pt idx="5">
                  <c:v>19.736999999999998</c:v>
                </c:pt>
                <c:pt idx="6">
                  <c:v>18.742000000000001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A4-4D0B-83AC-DF0B02235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866885114270339"/>
          <c:y val="4.4888574934007511E-2"/>
          <c:w val="0.61885700315022563"/>
          <c:h val="4.88302926364260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0.13857035697055972"/>
          <c:w val="0.84101596675415569"/>
          <c:h val="0.79721967588365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App_6!$F$13</c:f>
              <c:strCache>
                <c:ptCount val="1"/>
                <c:pt idx="0">
                  <c:v>Sup. Agr. utilizzata (SAU) (migliaia di ettari)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chemeClr val="accent6">
                    <a:lumMod val="75000"/>
                  </a:schemeClr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0A2-4EAE-A877-A6F75236E51E}"/>
              </c:ext>
            </c:extLst>
          </c:dPt>
          <c:cat>
            <c:numRef>
              <c:f>App_6!$A$14:$A$20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App_6!$F$14:$F$20</c:f>
              <c:numCache>
                <c:formatCode>_-* #,##0.0_-;\-* #,##0.0_-;_-* "-"??_-;_-@_-</c:formatCode>
                <c:ptCount val="7"/>
                <c:pt idx="0">
                  <c:v>1579.46</c:v>
                </c:pt>
                <c:pt idx="1">
                  <c:v>1366.54</c:v>
                </c:pt>
                <c:pt idx="2">
                  <c:v>1219.1400000000001</c:v>
                </c:pt>
                <c:pt idx="3">
                  <c:v>1120.24</c:v>
                </c:pt>
                <c:pt idx="4">
                  <c:v>1069.56</c:v>
                </c:pt>
                <c:pt idx="5">
                  <c:v>1010.77</c:v>
                </c:pt>
                <c:pt idx="6">
                  <c:v>941.51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A2-4EAE-A877-A6F75236E51E}"/>
            </c:ext>
          </c:extLst>
        </c:ser>
        <c:ser>
          <c:idx val="1"/>
          <c:order val="1"/>
          <c:tx>
            <c:strRef>
              <c:f>App_6!$H$13</c:f>
              <c:strCache>
                <c:ptCount val="1"/>
                <c:pt idx="0">
                  <c:v>Altra superficie aziendale (migliaia di ettari)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App_6!$A$14:$A$20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App_6!$H$14:$H$20</c:f>
              <c:numCache>
                <c:formatCode>_-* #,##0.0\ _€_-;\-* #,##0.0\ _€_-;_-* "-"?\ _€_-;_-@_-</c:formatCode>
                <c:ptCount val="7"/>
                <c:pt idx="0">
                  <c:v>600.27</c:v>
                </c:pt>
                <c:pt idx="1">
                  <c:v>688.80000000000018</c:v>
                </c:pt>
                <c:pt idx="2">
                  <c:v>701.91999999999985</c:v>
                </c:pt>
                <c:pt idx="3">
                  <c:v>656.16000000000008</c:v>
                </c:pt>
                <c:pt idx="4">
                  <c:v>458.70000000000005</c:v>
                </c:pt>
                <c:pt idx="5">
                  <c:v>288.23</c:v>
                </c:pt>
                <c:pt idx="6">
                  <c:v>213.38000000000011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A2-4EAE-A877-A6F75236E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2"/>
          <c:order val="2"/>
          <c:tx>
            <c:strRef>
              <c:f>App_6!$I$13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val>
            <c:numRef>
              <c:f>App_6!$I$14:$I$20</c:f>
              <c:numCache>
                <c:formatCode>_-* #,##0.0_-;\-* #,##0.0_-;_-* "-"??_-;_-@_-</c:formatCode>
                <c:ptCount val="7"/>
                <c:pt idx="0">
                  <c:v>1402.08</c:v>
                </c:pt>
                <c:pt idx="1">
                  <c:v>1309.76</c:v>
                </c:pt>
                <c:pt idx="2">
                  <c:v>1197.04</c:v>
                </c:pt>
                <c:pt idx="3">
                  <c:v>1134.93</c:v>
                </c:pt>
                <c:pt idx="4">
                  <c:v>819.6</c:v>
                </c:pt>
                <c:pt idx="5">
                  <c:v>1157.68</c:v>
                </c:pt>
                <c:pt idx="6">
                  <c:v>935.46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0A2-4EAE-A877-A6F75236E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5901328273244783E-3"/>
          <c:y val="3.3808716797761464E-2"/>
          <c:w val="0.98844208041357262"/>
          <c:h val="9.23723508649203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79.599999999999994</c:v>
                </c:pt>
                <c:pt idx="1">
                  <c:v>78.900000000000006</c:v>
                </c:pt>
                <c:pt idx="2">
                  <c:v>78.5</c:v>
                </c:pt>
                <c:pt idx="3">
                  <c:v>78.7</c:v>
                </c:pt>
                <c:pt idx="4">
                  <c:v>77.7</c:v>
                </c:pt>
                <c:pt idx="5">
                  <c:v>75.900000000000006</c:v>
                </c:pt>
                <c:pt idx="6">
                  <c:v>74.8</c:v>
                </c:pt>
                <c:pt idx="7">
                  <c:v>73.8</c:v>
                </c:pt>
                <c:pt idx="8">
                  <c:v>71.5</c:v>
                </c:pt>
                <c:pt idx="9">
                  <c:v>71</c:v>
                </c:pt>
                <c:pt idx="10">
                  <c:v>70.900000000000006</c:v>
                </c:pt>
                <c:pt idx="11">
                  <c:v>70.599999999999994</c:v>
                </c:pt>
                <c:pt idx="12">
                  <c:v>70.900000000000006</c:v>
                </c:pt>
                <c:pt idx="13">
                  <c:v>70.599999999999994</c:v>
                </c:pt>
                <c:pt idx="14">
                  <c:v>71.2</c:v>
                </c:pt>
                <c:pt idx="15">
                  <c:v>70.400000000000006</c:v>
                </c:pt>
                <c:pt idx="16">
                  <c:v>68.900000000000006</c:v>
                </c:pt>
                <c:pt idx="17">
                  <c:v>67.900000000000006</c:v>
                </c:pt>
                <c:pt idx="18">
                  <c:v>68.400000000000006</c:v>
                </c:pt>
                <c:pt idx="19">
                  <c:v>68.8</c:v>
                </c:pt>
                <c:pt idx="20">
                  <c:v>68.2</c:v>
                </c:pt>
                <c:pt idx="21">
                  <c:v>68.3</c:v>
                </c:pt>
                <c:pt idx="22">
                  <c:v>69.7</c:v>
                </c:pt>
                <c:pt idx="23">
                  <c:v>70.900000000000006</c:v>
                </c:pt>
                <c:pt idx="24">
                  <c:v>71.099999999999994</c:v>
                </c:pt>
                <c:pt idx="25">
                  <c:v>71.400000000000006</c:v>
                </c:pt>
                <c:pt idx="26">
                  <c:v>72.3</c:v>
                </c:pt>
                <c:pt idx="27">
                  <c:v>73</c:v>
                </c:pt>
                <c:pt idx="28">
                  <c:v>73.5</c:v>
                </c:pt>
                <c:pt idx="29">
                  <c:v>73.400000000000006</c:v>
                </c:pt>
                <c:pt idx="30">
                  <c:v>73.3</c:v>
                </c:pt>
                <c:pt idx="31">
                  <c:v>73.3</c:v>
                </c:pt>
                <c:pt idx="32">
                  <c:v>72.099999999999994</c:v>
                </c:pt>
                <c:pt idx="33">
                  <c:v>71.2</c:v>
                </c:pt>
                <c:pt idx="34">
                  <c:v>71.3</c:v>
                </c:pt>
                <c:pt idx="35">
                  <c:v>70.5</c:v>
                </c:pt>
                <c:pt idx="36">
                  <c:v>68.900000000000006</c:v>
                </c:pt>
                <c:pt idx="37">
                  <c:v>68.900000000000006</c:v>
                </c:pt>
                <c:pt idx="38">
                  <c:v>70.5</c:v>
                </c:pt>
                <c:pt idx="39">
                  <c:v>70.7</c:v>
                </c:pt>
                <c:pt idx="40">
                  <c:v>71.599999999999994</c:v>
                </c:pt>
                <c:pt idx="41">
                  <c:v>72.786610999999994</c:v>
                </c:pt>
                <c:pt idx="42">
                  <c:v>72.821438999999998</c:v>
                </c:pt>
                <c:pt idx="43">
                  <c:v>70.826481999999999</c:v>
                </c:pt>
                <c:pt idx="44">
                  <c:v>71.850937999999999</c:v>
                </c:pt>
                <c:pt idx="45">
                  <c:v>72.902552999999997</c:v>
                </c:pt>
                <c:pt idx="46">
                  <c:v>74.254997000000003</c:v>
                </c:pt>
                <c:pt idx="47">
                  <c:v>75.630368000000004</c:v>
                </c:pt>
                <c:pt idx="48">
                  <c:v>74.829965999999999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7F-486F-980B-2C0179784232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38.299999999999997</c:v>
                </c:pt>
                <c:pt idx="1">
                  <c:v>38.9</c:v>
                </c:pt>
                <c:pt idx="2">
                  <c:v>39.9</c:v>
                </c:pt>
                <c:pt idx="3">
                  <c:v>41.3</c:v>
                </c:pt>
                <c:pt idx="4">
                  <c:v>41.4</c:v>
                </c:pt>
                <c:pt idx="5">
                  <c:v>41.1</c:v>
                </c:pt>
                <c:pt idx="6">
                  <c:v>41</c:v>
                </c:pt>
                <c:pt idx="7">
                  <c:v>40.4</c:v>
                </c:pt>
                <c:pt idx="8">
                  <c:v>40</c:v>
                </c:pt>
                <c:pt idx="9">
                  <c:v>40.4</c:v>
                </c:pt>
                <c:pt idx="10">
                  <c:v>40.5</c:v>
                </c:pt>
                <c:pt idx="11">
                  <c:v>41.7</c:v>
                </c:pt>
                <c:pt idx="12">
                  <c:v>42.1</c:v>
                </c:pt>
                <c:pt idx="13">
                  <c:v>42.9</c:v>
                </c:pt>
                <c:pt idx="14">
                  <c:v>44</c:v>
                </c:pt>
                <c:pt idx="15">
                  <c:v>43.7</c:v>
                </c:pt>
                <c:pt idx="16">
                  <c:v>44.8</c:v>
                </c:pt>
                <c:pt idx="17">
                  <c:v>44.5</c:v>
                </c:pt>
                <c:pt idx="18">
                  <c:v>45</c:v>
                </c:pt>
                <c:pt idx="19">
                  <c:v>46.5</c:v>
                </c:pt>
                <c:pt idx="20">
                  <c:v>46.4</c:v>
                </c:pt>
                <c:pt idx="21">
                  <c:v>46.7</c:v>
                </c:pt>
                <c:pt idx="22">
                  <c:v>48.7</c:v>
                </c:pt>
                <c:pt idx="23">
                  <c:v>51.1</c:v>
                </c:pt>
                <c:pt idx="24">
                  <c:v>52.9</c:v>
                </c:pt>
                <c:pt idx="25">
                  <c:v>53.3</c:v>
                </c:pt>
                <c:pt idx="26">
                  <c:v>53.5</c:v>
                </c:pt>
                <c:pt idx="27">
                  <c:v>53.9</c:v>
                </c:pt>
                <c:pt idx="28">
                  <c:v>54.5</c:v>
                </c:pt>
                <c:pt idx="29">
                  <c:v>56</c:v>
                </c:pt>
                <c:pt idx="30">
                  <c:v>56.4</c:v>
                </c:pt>
                <c:pt idx="31">
                  <c:v>57.1</c:v>
                </c:pt>
                <c:pt idx="32">
                  <c:v>55.7</c:v>
                </c:pt>
                <c:pt idx="33">
                  <c:v>55.8</c:v>
                </c:pt>
                <c:pt idx="34">
                  <c:v>57.1</c:v>
                </c:pt>
                <c:pt idx="35">
                  <c:v>56.9</c:v>
                </c:pt>
                <c:pt idx="36">
                  <c:v>55.6</c:v>
                </c:pt>
                <c:pt idx="37">
                  <c:v>55.9</c:v>
                </c:pt>
                <c:pt idx="38">
                  <c:v>56.9</c:v>
                </c:pt>
                <c:pt idx="39">
                  <c:v>58.2</c:v>
                </c:pt>
                <c:pt idx="40">
                  <c:v>58.8</c:v>
                </c:pt>
                <c:pt idx="41">
                  <c:v>58.946964999999999</c:v>
                </c:pt>
                <c:pt idx="42">
                  <c:v>59.212463999999997</c:v>
                </c:pt>
                <c:pt idx="43">
                  <c:v>57.457383</c:v>
                </c:pt>
                <c:pt idx="44">
                  <c:v>58.233241</c:v>
                </c:pt>
                <c:pt idx="45">
                  <c:v>59.690587000000001</c:v>
                </c:pt>
                <c:pt idx="46">
                  <c:v>59.974527999999999</c:v>
                </c:pt>
                <c:pt idx="47">
                  <c:v>62.295054999999998</c:v>
                </c:pt>
                <c:pt idx="48">
                  <c:v>62.958942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7F-486F-980B-2C0179784232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58.6</c:v>
                </c:pt>
                <c:pt idx="1">
                  <c:v>58.6</c:v>
                </c:pt>
                <c:pt idx="2">
                  <c:v>58.9</c:v>
                </c:pt>
                <c:pt idx="3">
                  <c:v>59.7</c:v>
                </c:pt>
                <c:pt idx="4">
                  <c:v>59.3</c:v>
                </c:pt>
                <c:pt idx="5">
                  <c:v>58.3</c:v>
                </c:pt>
                <c:pt idx="6">
                  <c:v>57.7</c:v>
                </c:pt>
                <c:pt idx="7">
                  <c:v>56.8</c:v>
                </c:pt>
                <c:pt idx="8">
                  <c:v>55.6</c:v>
                </c:pt>
                <c:pt idx="9">
                  <c:v>55.5</c:v>
                </c:pt>
                <c:pt idx="10">
                  <c:v>55.5</c:v>
                </c:pt>
                <c:pt idx="11">
                  <c:v>56.1</c:v>
                </c:pt>
                <c:pt idx="12">
                  <c:v>56.5</c:v>
                </c:pt>
                <c:pt idx="13">
                  <c:v>56.7</c:v>
                </c:pt>
                <c:pt idx="14">
                  <c:v>57.6</c:v>
                </c:pt>
                <c:pt idx="15">
                  <c:v>57.1</c:v>
                </c:pt>
                <c:pt idx="16">
                  <c:v>56.8</c:v>
                </c:pt>
                <c:pt idx="17">
                  <c:v>56.2</c:v>
                </c:pt>
                <c:pt idx="18">
                  <c:v>56.7</c:v>
                </c:pt>
                <c:pt idx="19">
                  <c:v>57.7</c:v>
                </c:pt>
                <c:pt idx="20">
                  <c:v>57.3</c:v>
                </c:pt>
                <c:pt idx="21">
                  <c:v>57.5</c:v>
                </c:pt>
                <c:pt idx="22">
                  <c:v>59.2</c:v>
                </c:pt>
                <c:pt idx="23">
                  <c:v>61</c:v>
                </c:pt>
                <c:pt idx="24">
                  <c:v>62</c:v>
                </c:pt>
                <c:pt idx="25">
                  <c:v>62.4</c:v>
                </c:pt>
                <c:pt idx="26">
                  <c:v>62.9</c:v>
                </c:pt>
                <c:pt idx="27">
                  <c:v>63.5</c:v>
                </c:pt>
                <c:pt idx="28">
                  <c:v>64</c:v>
                </c:pt>
                <c:pt idx="29">
                  <c:v>64.7</c:v>
                </c:pt>
                <c:pt idx="30">
                  <c:v>64.900000000000006</c:v>
                </c:pt>
                <c:pt idx="31">
                  <c:v>65.2</c:v>
                </c:pt>
                <c:pt idx="32">
                  <c:v>63.9</c:v>
                </c:pt>
                <c:pt idx="33">
                  <c:v>63.5</c:v>
                </c:pt>
                <c:pt idx="34">
                  <c:v>64.2</c:v>
                </c:pt>
                <c:pt idx="35">
                  <c:v>63.6</c:v>
                </c:pt>
                <c:pt idx="36">
                  <c:v>62.2</c:v>
                </c:pt>
                <c:pt idx="37">
                  <c:v>62.4</c:v>
                </c:pt>
                <c:pt idx="38">
                  <c:v>63.7</c:v>
                </c:pt>
                <c:pt idx="39">
                  <c:v>64.400000000000006</c:v>
                </c:pt>
                <c:pt idx="40">
                  <c:v>65.2</c:v>
                </c:pt>
                <c:pt idx="41">
                  <c:v>65.854774000000006</c:v>
                </c:pt>
                <c:pt idx="42">
                  <c:v>66.007598000000002</c:v>
                </c:pt>
                <c:pt idx="43">
                  <c:v>64.135081999999997</c:v>
                </c:pt>
                <c:pt idx="44">
                  <c:v>65.041175999999993</c:v>
                </c:pt>
                <c:pt idx="45">
                  <c:v>66.307253000000003</c:v>
                </c:pt>
                <c:pt idx="46">
                  <c:v>67.141955999999993</c:v>
                </c:pt>
                <c:pt idx="47">
                  <c:v>68.994590000000002</c:v>
                </c:pt>
                <c:pt idx="48">
                  <c:v>68.935526999999993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7F-486F-980B-2C0179784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4215765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2</xdr:row>
      <xdr:rowOff>27304</xdr:rowOff>
    </xdr:from>
    <xdr:to>
      <xdr:col>10</xdr:col>
      <xdr:colOff>543676</xdr:colOff>
      <xdr:row>13</xdr:row>
      <xdr:rowOff>166643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550544</xdr:rowOff>
    </xdr:from>
    <xdr:to>
      <xdr:col>16</xdr:col>
      <xdr:colOff>273983</xdr:colOff>
      <xdr:row>16</xdr:row>
      <xdr:rowOff>20684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487680</xdr:colOff>
      <xdr:row>2</xdr:row>
      <xdr:rowOff>546734</xdr:rowOff>
    </xdr:from>
    <xdr:to>
      <xdr:col>18</xdr:col>
      <xdr:colOff>456480</xdr:colOff>
      <xdr:row>16</xdr:row>
      <xdr:rowOff>16874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</xdr:colOff>
      <xdr:row>1</xdr:row>
      <xdr:rowOff>236220</xdr:rowOff>
    </xdr:from>
    <xdr:to>
      <xdr:col>9</xdr:col>
      <xdr:colOff>598935</xdr:colOff>
      <xdr:row>13</xdr:row>
      <xdr:rowOff>81840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119875</xdr:colOff>
      <xdr:row>8</xdr:row>
      <xdr:rowOff>389981</xdr:rowOff>
    </xdr:from>
    <xdr:to>
      <xdr:col>18</xdr:col>
      <xdr:colOff>406795</xdr:colOff>
      <xdr:row>20</xdr:row>
      <xdr:rowOff>142061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13236</xdr:colOff>
      <xdr:row>2</xdr:row>
      <xdr:rowOff>73135</xdr:rowOff>
    </xdr:from>
    <xdr:to>
      <xdr:col>14</xdr:col>
      <xdr:colOff>205236</xdr:colOff>
      <xdr:row>12</xdr:row>
      <xdr:rowOff>130015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7179</xdr:colOff>
      <xdr:row>2</xdr:row>
      <xdr:rowOff>71659</xdr:rowOff>
    </xdr:from>
    <xdr:to>
      <xdr:col>17</xdr:col>
      <xdr:colOff>203379</xdr:colOff>
      <xdr:row>16</xdr:row>
      <xdr:rowOff>98059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97154</xdr:colOff>
      <xdr:row>2</xdr:row>
      <xdr:rowOff>76834</xdr:rowOff>
    </xdr:from>
    <xdr:to>
      <xdr:col>21</xdr:col>
      <xdr:colOff>73154</xdr:colOff>
      <xdr:row>14</xdr:row>
      <xdr:rowOff>42274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563395</xdr:colOff>
      <xdr:row>1</xdr:row>
      <xdr:rowOff>317257</xdr:rowOff>
    </xdr:from>
    <xdr:to>
      <xdr:col>16</xdr:col>
      <xdr:colOff>99475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162877</xdr:colOff>
      <xdr:row>2</xdr:row>
      <xdr:rowOff>7620</xdr:rowOff>
    </xdr:from>
    <xdr:to>
      <xdr:col>19</xdr:col>
      <xdr:colOff>300937</xdr:colOff>
      <xdr:row>15</xdr:row>
      <xdr:rowOff>60960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599748</xdr:colOff>
      <xdr:row>2</xdr:row>
      <xdr:rowOff>63043</xdr:rowOff>
    </xdr:from>
    <xdr:to>
      <xdr:col>10</xdr:col>
      <xdr:colOff>393348</xdr:colOff>
      <xdr:row>9</xdr:row>
      <xdr:rowOff>7326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259080</xdr:colOff>
      <xdr:row>2</xdr:row>
      <xdr:rowOff>69214</xdr:rowOff>
    </xdr:from>
    <xdr:to>
      <xdr:col>21</xdr:col>
      <xdr:colOff>66570</xdr:colOff>
      <xdr:row>14</xdr:row>
      <xdr:rowOff>364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15240</xdr:colOff>
      <xdr:row>2</xdr:row>
      <xdr:rowOff>76200</xdr:rowOff>
    </xdr:from>
    <xdr:to>
      <xdr:col>14</xdr:col>
      <xdr:colOff>101600</xdr:colOff>
      <xdr:row>16</xdr:row>
      <xdr:rowOff>66675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3060" y="441960"/>
          <a:ext cx="2463800" cy="2505075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461924</xdr:colOff>
      <xdr:row>7</xdr:row>
      <xdr:rowOff>107065</xdr:rowOff>
    </xdr:from>
    <xdr:to>
      <xdr:col>12</xdr:col>
      <xdr:colOff>111524</xdr:colOff>
      <xdr:row>17</xdr:row>
      <xdr:rowOff>26785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305879</xdr:colOff>
      <xdr:row>7</xdr:row>
      <xdr:rowOff>94912</xdr:rowOff>
    </xdr:from>
    <xdr:to>
      <xdr:col>15</xdr:col>
      <xdr:colOff>138839</xdr:colOff>
      <xdr:row>17</xdr:row>
      <xdr:rowOff>53340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</xdr:colOff>
      <xdr:row>2</xdr:row>
      <xdr:rowOff>117157</xdr:rowOff>
    </xdr:from>
    <xdr:to>
      <xdr:col>10</xdr:col>
      <xdr:colOff>312082</xdr:colOff>
      <xdr:row>14</xdr:row>
      <xdr:rowOff>82597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34634</xdr:colOff>
      <xdr:row>2</xdr:row>
      <xdr:rowOff>141620</xdr:rowOff>
    </xdr:from>
    <xdr:to>
      <xdr:col>13</xdr:col>
      <xdr:colOff>7786</xdr:colOff>
      <xdr:row>14</xdr:row>
      <xdr:rowOff>107060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76200</xdr:colOff>
      <xdr:row>2</xdr:row>
      <xdr:rowOff>114300</xdr:rowOff>
    </xdr:from>
    <xdr:to>
      <xdr:col>18</xdr:col>
      <xdr:colOff>60849</xdr:colOff>
      <xdr:row>14</xdr:row>
      <xdr:rowOff>79777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6985</xdr:colOff>
      <xdr:row>2</xdr:row>
      <xdr:rowOff>48895</xdr:rowOff>
    </xdr:from>
    <xdr:to>
      <xdr:col>13</xdr:col>
      <xdr:colOff>311785</xdr:colOff>
      <xdr:row>13</xdr:row>
      <xdr:rowOff>181975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8890</xdr:colOff>
      <xdr:row>5</xdr:row>
      <xdr:rowOff>3810</xdr:rowOff>
    </xdr:from>
    <xdr:to>
      <xdr:col>18</xdr:col>
      <xdr:colOff>504190</xdr:colOff>
      <xdr:row>16</xdr:row>
      <xdr:rowOff>138160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3810</xdr:colOff>
      <xdr:row>5</xdr:row>
      <xdr:rowOff>12700</xdr:rowOff>
    </xdr:from>
    <xdr:to>
      <xdr:col>23</xdr:col>
      <xdr:colOff>499110</xdr:colOff>
      <xdr:row>16</xdr:row>
      <xdr:rowOff>147050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605790</xdr:colOff>
      <xdr:row>5</xdr:row>
      <xdr:rowOff>11430</xdr:rowOff>
    </xdr:from>
    <xdr:to>
      <xdr:col>28</xdr:col>
      <xdr:colOff>491490</xdr:colOff>
      <xdr:row>16</xdr:row>
      <xdr:rowOff>144510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</xdr:colOff>
      <xdr:row>2</xdr:row>
      <xdr:rowOff>56515</xdr:rowOff>
    </xdr:from>
    <xdr:to>
      <xdr:col>12</xdr:col>
      <xdr:colOff>321945</xdr:colOff>
      <xdr:row>17</xdr:row>
      <xdr:rowOff>56515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30480</xdr:rowOff>
    </xdr:from>
    <xdr:to>
      <xdr:col>12</xdr:col>
      <xdr:colOff>304800</xdr:colOff>
      <xdr:row>17</xdr:row>
      <xdr:rowOff>12700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606425</xdr:colOff>
      <xdr:row>2</xdr:row>
      <xdr:rowOff>531495</xdr:rowOff>
    </xdr:from>
    <xdr:to>
      <xdr:col>18</xdr:col>
      <xdr:colOff>301625</xdr:colOff>
      <xdr:row>14</xdr:row>
      <xdr:rowOff>132445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4</xdr:row>
      <xdr:rowOff>161925</xdr:rowOff>
    </xdr:from>
    <xdr:to>
      <xdr:col>18</xdr:col>
      <xdr:colOff>19050</xdr:colOff>
      <xdr:row>21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B301711-9B23-4F40-8499-11C40C33C1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4</xdr:row>
      <xdr:rowOff>142875</xdr:rowOff>
    </xdr:from>
    <xdr:to>
      <xdr:col>26</xdr:col>
      <xdr:colOff>390525</xdr:colOff>
      <xdr:row>21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9DFDA27-FB89-4BF2-94B5-4D47CDC63F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topLeftCell="A4" zoomScaleNormal="100" workbookViewId="0">
      <selection activeCell="C15" sqref="C15"/>
    </sheetView>
  </sheetViews>
  <sheetFormatPr defaultColWidth="8.6640625" defaultRowHeight="14.4"/>
  <cols>
    <col min="1" max="1" width="2.33203125" customWidth="1"/>
    <col min="2" max="2" width="6.6640625" customWidth="1"/>
    <col min="3" max="3" width="131.6640625" customWidth="1"/>
  </cols>
  <sheetData>
    <row r="3" spans="1:6" ht="17.399999999999999">
      <c r="C3" s="50"/>
    </row>
    <row r="4" spans="1:6" ht="49.2" customHeight="1">
      <c r="B4" s="51" t="s">
        <v>0</v>
      </c>
      <c r="C4" s="52"/>
      <c r="D4" s="53"/>
      <c r="E4" s="53"/>
      <c r="F4" s="53"/>
    </row>
    <row r="5" spans="1:6">
      <c r="A5" s="54"/>
      <c r="B5">
        <v>1</v>
      </c>
      <c r="C5" s="89" t="s">
        <v>234</v>
      </c>
    </row>
    <row r="6" spans="1:6">
      <c r="B6">
        <v>2</v>
      </c>
      <c r="C6" s="90" t="s">
        <v>237</v>
      </c>
    </row>
    <row r="7" spans="1:6">
      <c r="B7">
        <v>3</v>
      </c>
      <c r="C7" s="89" t="s">
        <v>1</v>
      </c>
    </row>
    <row r="8" spans="1:6">
      <c r="B8">
        <v>4</v>
      </c>
      <c r="C8" s="90" t="s">
        <v>2</v>
      </c>
    </row>
    <row r="9" spans="1:6">
      <c r="B9">
        <v>5</v>
      </c>
      <c r="C9" s="91" t="s">
        <v>238</v>
      </c>
    </row>
    <row r="10" spans="1:6">
      <c r="B10">
        <v>6</v>
      </c>
      <c r="C10" s="90" t="s">
        <v>3</v>
      </c>
    </row>
    <row r="11" spans="1:6">
      <c r="B11">
        <v>7</v>
      </c>
      <c r="C11" s="90" t="s">
        <v>255</v>
      </c>
    </row>
    <row r="12" spans="1:6">
      <c r="B12">
        <v>8</v>
      </c>
      <c r="C12" s="90" t="s">
        <v>4</v>
      </c>
    </row>
    <row r="13" spans="1:6">
      <c r="B13">
        <v>9</v>
      </c>
      <c r="C13" s="90" t="s">
        <v>241</v>
      </c>
    </row>
    <row r="14" spans="1:6">
      <c r="B14">
        <v>10</v>
      </c>
      <c r="C14" s="90" t="s">
        <v>229</v>
      </c>
    </row>
    <row r="15" spans="1:6">
      <c r="B15">
        <v>11</v>
      </c>
      <c r="C15" s="89" t="s">
        <v>230</v>
      </c>
    </row>
    <row r="16" spans="1:6">
      <c r="B16">
        <v>12</v>
      </c>
      <c r="C16" s="89" t="s">
        <v>5</v>
      </c>
    </row>
    <row r="17" spans="2:3">
      <c r="B17">
        <v>13</v>
      </c>
      <c r="C17" s="90" t="s">
        <v>231</v>
      </c>
    </row>
    <row r="18" spans="2:3">
      <c r="B18">
        <v>14</v>
      </c>
      <c r="C18" s="89" t="s">
        <v>243</v>
      </c>
    </row>
    <row r="19" spans="2:3">
      <c r="B19" t="s">
        <v>6</v>
      </c>
      <c r="C19" s="89" t="s">
        <v>244</v>
      </c>
    </row>
    <row r="20" spans="2:3">
      <c r="B20" t="s">
        <v>7</v>
      </c>
      <c r="C20" s="89" t="s">
        <v>245</v>
      </c>
    </row>
    <row r="21" spans="2:3">
      <c r="B21" t="s">
        <v>8</v>
      </c>
      <c r="C21" s="89" t="s">
        <v>250</v>
      </c>
    </row>
    <row r="22" spans="2:3">
      <c r="B22" t="s">
        <v>9</v>
      </c>
      <c r="C22" s="89" t="s">
        <v>251</v>
      </c>
    </row>
    <row r="23" spans="2:3">
      <c r="B23" t="s">
        <v>10</v>
      </c>
      <c r="C23" s="89" t="s">
        <v>11</v>
      </c>
    </row>
    <row r="24" spans="2:3">
      <c r="B24" t="s">
        <v>12</v>
      </c>
      <c r="C24" s="89" t="s">
        <v>13</v>
      </c>
    </row>
    <row r="25" spans="2:3">
      <c r="B25" t="s">
        <v>228</v>
      </c>
      <c r="C25" s="89" t="s">
        <v>252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POPOLAZIONE PER GRANDI CLASSI DI ETA'. PIEMONTE. ANNI 1861-2024. Valori assoluti "/>
    <hyperlink ref="C20" location="App_2!A1" display="PIRAMIDI PER ETA' E PER GENERE. PIEMONTE. ANNI 1881, 1951 E 2024. Valori percentuali"/>
    <hyperlink ref="C21" location="App_3!A1" display="SPERANZA DI VITA ALLA NASCITA. PIEMONTE. ANNI 1974-2025. Valori assoluti "/>
    <hyperlink ref="C22" location="App_4!A1" display=" NUMERO MEDIO DI FIGLI PER DONNA (TFT) E ETA' MEDIA AL PARTO. PIEMONTE. ANNI 1952-2025. Valori assoluti "/>
    <hyperlink ref="C23" location="App_5!A1" display=" POPOLAZIONE RESIDENTE IN ETA' DI 6 ANNI E OLTRE PER GRADO DI ISTRUZIONE. PIEMONTE. Censimenti dal 1951 a 2011, 2021, 2024"/>
    <hyperlink ref="C24" location="App_6!A1" display="AZIENDE E RELATIVE SUPERFICI PER UBICAZIONE DEL CENTRO AZIENDALE IN PIEMONTE (Universo Italia). Censimenti Agricoltura 1961-2020"/>
    <hyperlink ref="C25" location="App_7!A1" display="TASSO DI OCCUPAZIONE 15-64 ANNI. PIEMONTE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M21"/>
  <sheetViews>
    <sheetView zoomScale="117" zoomScaleNormal="117" workbookViewId="0">
      <selection activeCell="L10" sqref="L10"/>
    </sheetView>
  </sheetViews>
  <sheetFormatPr defaultRowHeight="14.4"/>
  <cols>
    <col min="1" max="1" width="3.33203125" style="8" customWidth="1"/>
    <col min="2" max="2" width="6.33203125" style="21" customWidth="1"/>
    <col min="3" max="6" width="9.6640625" style="21" customWidth="1"/>
  </cols>
  <sheetData>
    <row r="1" spans="2:13">
      <c r="B1" s="30"/>
      <c r="C1" s="30"/>
      <c r="D1" s="30"/>
    </row>
    <row r="2" spans="2:13" ht="36">
      <c r="B2" s="31"/>
      <c r="C2" s="22" t="s">
        <v>197</v>
      </c>
      <c r="D2" s="22" t="s">
        <v>15</v>
      </c>
      <c r="E2" s="22" t="s">
        <v>194</v>
      </c>
      <c r="F2" s="22" t="s">
        <v>195</v>
      </c>
      <c r="H2" s="55" t="s">
        <v>234</v>
      </c>
    </row>
    <row r="3" spans="2:13">
      <c r="B3" s="32">
        <v>1861</v>
      </c>
      <c r="C3" s="200">
        <v>2.7589999999999999</v>
      </c>
      <c r="D3" s="33">
        <v>26328</v>
      </c>
      <c r="E3" s="34">
        <f>C3/C$3*100</f>
        <v>100</v>
      </c>
      <c r="F3" s="34">
        <f>D3/D$3*100</f>
        <v>100</v>
      </c>
    </row>
    <row r="4" spans="2:13">
      <c r="B4" s="32">
        <v>1871</v>
      </c>
      <c r="C4" s="200">
        <v>2.9279999999999999</v>
      </c>
      <c r="D4" s="33">
        <v>28151</v>
      </c>
      <c r="E4" s="34">
        <f t="shared" ref="E4:F21" si="0">C4/C$3*100</f>
        <v>106.12540775643349</v>
      </c>
      <c r="F4" s="34">
        <f t="shared" si="0"/>
        <v>106.9241871771498</v>
      </c>
      <c r="M4" s="125"/>
    </row>
    <row r="5" spans="2:13">
      <c r="B5" s="32">
        <v>1881</v>
      </c>
      <c r="C5" s="200">
        <v>3.09</v>
      </c>
      <c r="D5" s="33">
        <v>29791</v>
      </c>
      <c r="E5" s="34">
        <f t="shared" si="0"/>
        <v>111.99710039869517</v>
      </c>
      <c r="F5" s="34">
        <f t="shared" si="0"/>
        <v>113.15329687025219</v>
      </c>
      <c r="M5" s="137"/>
    </row>
    <row r="6" spans="2:13">
      <c r="B6" s="32"/>
      <c r="C6" s="201"/>
      <c r="D6" s="35"/>
      <c r="E6" s="34"/>
      <c r="F6" s="34"/>
      <c r="M6" s="153"/>
    </row>
    <row r="7" spans="2:13">
      <c r="B7" s="32">
        <v>1901</v>
      </c>
      <c r="C7" s="200">
        <v>3.319</v>
      </c>
      <c r="D7" s="33">
        <v>33778</v>
      </c>
      <c r="E7" s="34">
        <f>C7/C$3*100</f>
        <v>120.2972091337441</v>
      </c>
      <c r="F7" s="34">
        <f t="shared" si="0"/>
        <v>128.29687025220298</v>
      </c>
      <c r="M7" s="137"/>
    </row>
    <row r="8" spans="2:13">
      <c r="B8" s="32">
        <v>1911</v>
      </c>
      <c r="C8" s="200">
        <v>3.4140000000000001</v>
      </c>
      <c r="D8" s="33">
        <v>36921</v>
      </c>
      <c r="E8" s="34">
        <f t="shared" si="0"/>
        <v>123.74048568321857</v>
      </c>
      <c r="F8" s="34">
        <f t="shared" si="0"/>
        <v>140.23473108477666</v>
      </c>
      <c r="M8" s="137"/>
    </row>
    <row r="9" spans="2:13">
      <c r="B9" s="32">
        <v>1921</v>
      </c>
      <c r="C9" s="200">
        <v>3.4390000000000001</v>
      </c>
      <c r="D9" s="33">
        <v>37856</v>
      </c>
      <c r="E9" s="34">
        <f t="shared" si="0"/>
        <v>124.64661109097499</v>
      </c>
      <c r="F9" s="34">
        <f t="shared" si="0"/>
        <v>143.7860832573686</v>
      </c>
      <c r="M9" s="137"/>
    </row>
    <row r="10" spans="2:13">
      <c r="B10" s="36">
        <v>1931</v>
      </c>
      <c r="C10" s="200">
        <v>3.4580000000000002</v>
      </c>
      <c r="D10" s="33">
        <v>41043</v>
      </c>
      <c r="E10" s="34">
        <f t="shared" si="0"/>
        <v>125.3352664008699</v>
      </c>
      <c r="F10" s="34">
        <f t="shared" si="0"/>
        <v>155.89106654512307</v>
      </c>
      <c r="M10" s="137"/>
    </row>
    <row r="11" spans="2:13">
      <c r="B11" s="36">
        <v>1936</v>
      </c>
      <c r="C11" s="200">
        <v>3.4180000000000001</v>
      </c>
      <c r="D11" s="33">
        <v>42399</v>
      </c>
      <c r="E11" s="34">
        <f t="shared" si="0"/>
        <v>123.88546574845959</v>
      </c>
      <c r="F11" s="34">
        <f t="shared" si="0"/>
        <v>161.04147675478578</v>
      </c>
      <c r="M11" s="153"/>
    </row>
    <row r="12" spans="2:13">
      <c r="B12" s="32"/>
      <c r="C12" s="202"/>
      <c r="D12" s="35"/>
      <c r="E12" s="34"/>
      <c r="F12" s="34"/>
    </row>
    <row r="13" spans="2:13">
      <c r="B13" s="36">
        <v>1951</v>
      </c>
      <c r="C13" s="200">
        <v>3.5179999999999998</v>
      </c>
      <c r="D13" s="33">
        <v>47516</v>
      </c>
      <c r="E13" s="34">
        <f t="shared" si="0"/>
        <v>127.50996737948532</v>
      </c>
      <c r="F13" s="34">
        <f t="shared" si="0"/>
        <v>180.47705864478883</v>
      </c>
    </row>
    <row r="14" spans="2:13">
      <c r="B14" s="36">
        <v>1961</v>
      </c>
      <c r="C14" s="200">
        <v>3.9140000000000001</v>
      </c>
      <c r="D14" s="33">
        <v>50624</v>
      </c>
      <c r="E14" s="34">
        <f t="shared" si="0"/>
        <v>141.86299383834725</v>
      </c>
      <c r="F14" s="34">
        <f t="shared" si="0"/>
        <v>192.28198116074142</v>
      </c>
    </row>
    <row r="15" spans="2:13">
      <c r="B15" s="36">
        <v>1971</v>
      </c>
      <c r="C15" s="200">
        <v>4.4320000000000004</v>
      </c>
      <c r="D15" s="33">
        <v>54137</v>
      </c>
      <c r="E15" s="34">
        <f t="shared" si="0"/>
        <v>160.63791228706054</v>
      </c>
      <c r="F15" s="34">
        <f t="shared" si="0"/>
        <v>205.62518991188088</v>
      </c>
      <c r="H15" s="37" t="s">
        <v>16</v>
      </c>
    </row>
    <row r="16" spans="2:13">
      <c r="B16" s="36">
        <v>1981</v>
      </c>
      <c r="C16" s="200">
        <v>4.4790000000000001</v>
      </c>
      <c r="D16" s="33">
        <v>56557</v>
      </c>
      <c r="E16" s="34">
        <f t="shared" si="0"/>
        <v>162.34142805364263</v>
      </c>
      <c r="F16" s="34">
        <f t="shared" si="0"/>
        <v>214.81692494682468</v>
      </c>
      <c r="H16" s="37" t="s">
        <v>184</v>
      </c>
    </row>
    <row r="17" spans="2:13">
      <c r="B17" s="36">
        <v>1991</v>
      </c>
      <c r="C17" s="200">
        <v>4.3029999999999999</v>
      </c>
      <c r="D17" s="33">
        <v>56778.031000000003</v>
      </c>
      <c r="E17" s="34">
        <f t="shared" si="0"/>
        <v>155.96230518303733</v>
      </c>
      <c r="F17" s="34">
        <f t="shared" si="0"/>
        <v>215.65645320571255</v>
      </c>
      <c r="H17" s="18"/>
    </row>
    <row r="18" spans="2:13">
      <c r="B18" s="36">
        <v>2001</v>
      </c>
      <c r="C18" s="200">
        <v>4.2149999999999999</v>
      </c>
      <c r="D18" s="33">
        <v>56996</v>
      </c>
      <c r="E18" s="34">
        <f t="shared" si="0"/>
        <v>152.77274374773469</v>
      </c>
      <c r="F18" s="34">
        <f t="shared" si="0"/>
        <v>216.48435126101489</v>
      </c>
      <c r="H18" s="17"/>
      <c r="I18" s="37"/>
    </row>
    <row r="19" spans="2:13">
      <c r="B19" s="36">
        <v>2011</v>
      </c>
      <c r="C19" s="200">
        <v>4.3639999999999999</v>
      </c>
      <c r="D19" s="33">
        <v>59433.743999999999</v>
      </c>
      <c r="E19" s="34">
        <f t="shared" si="0"/>
        <v>158.17325117796304</v>
      </c>
      <c r="F19" s="34">
        <f t="shared" si="0"/>
        <v>225.74348222424794</v>
      </c>
      <c r="I19" s="37"/>
      <c r="M19" s="124"/>
    </row>
    <row r="20" spans="2:13">
      <c r="B20" s="36">
        <v>2021</v>
      </c>
      <c r="C20" s="200">
        <v>4.2560000000000002</v>
      </c>
      <c r="D20" s="33">
        <v>59030</v>
      </c>
      <c r="E20" s="34">
        <f t="shared" si="0"/>
        <v>154.25878941645524</v>
      </c>
      <c r="F20" s="34">
        <f t="shared" si="0"/>
        <v>224.20996657550899</v>
      </c>
      <c r="H20" s="16"/>
      <c r="M20" s="124"/>
    </row>
    <row r="21" spans="2:13">
      <c r="B21" s="36">
        <v>2024</v>
      </c>
      <c r="C21" s="200">
        <v>4.2519999999999998</v>
      </c>
      <c r="D21" s="33">
        <v>58943</v>
      </c>
      <c r="E21" s="34">
        <f t="shared" si="0"/>
        <v>154.11380935121423</v>
      </c>
      <c r="F21" s="34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"/>
  <sheetViews>
    <sheetView zoomScaleNormal="100" workbookViewId="0">
      <selection activeCell="M3" sqref="M3"/>
    </sheetView>
  </sheetViews>
  <sheetFormatPr defaultColWidth="8.6640625" defaultRowHeight="12"/>
  <cols>
    <col min="1" max="1" width="3.33203125" style="19" customWidth="1"/>
    <col min="2" max="2" width="3.33203125" style="25" customWidth="1"/>
    <col min="3" max="3" width="6" style="24" bestFit="1" customWidth="1"/>
    <col min="4" max="7" width="8.33203125" style="25" customWidth="1"/>
    <col min="8" max="8" width="3.33203125" style="25" customWidth="1"/>
    <col min="9" max="11" width="7.6640625" style="25" customWidth="1"/>
    <col min="12" max="16384" width="8.6640625" style="21"/>
  </cols>
  <sheetData>
    <row r="1" spans="2:13">
      <c r="E1" s="196"/>
    </row>
    <row r="2" spans="2:13" ht="14.7" customHeight="1">
      <c r="B2" s="58"/>
      <c r="C2" s="234" t="s">
        <v>18</v>
      </c>
      <c r="D2" s="234"/>
      <c r="E2" s="234"/>
      <c r="F2" s="234"/>
      <c r="G2" s="234"/>
      <c r="I2" s="237" t="s">
        <v>19</v>
      </c>
      <c r="J2" s="238"/>
      <c r="K2" s="239"/>
    </row>
    <row r="3" spans="2:13" ht="53.7" customHeight="1">
      <c r="C3" s="26" t="s">
        <v>20</v>
      </c>
      <c r="D3" s="26" t="s">
        <v>21</v>
      </c>
      <c r="E3" s="26" t="s">
        <v>22</v>
      </c>
      <c r="F3" s="26" t="s">
        <v>23</v>
      </c>
      <c r="G3" s="26" t="s">
        <v>24</v>
      </c>
      <c r="I3" s="42"/>
      <c r="J3" s="39" t="s">
        <v>14</v>
      </c>
      <c r="K3" s="39" t="s">
        <v>15</v>
      </c>
      <c r="M3" s="55" t="s">
        <v>235</v>
      </c>
    </row>
    <row r="4" spans="2:13">
      <c r="C4" s="27">
        <v>1926</v>
      </c>
      <c r="D4" s="28">
        <v>2.2670726402783816</v>
      </c>
      <c r="E4" s="28">
        <v>9.068580542264753</v>
      </c>
      <c r="F4" s="28">
        <v>-3.6827606205596636E-2</v>
      </c>
      <c r="G4" s="28">
        <v>11.298825576337538</v>
      </c>
      <c r="I4" s="43" t="s">
        <v>25</v>
      </c>
      <c r="J4" s="44">
        <v>-7.4327729781779492</v>
      </c>
      <c r="K4" s="123">
        <v>-5.1860056371856853</v>
      </c>
      <c r="M4" s="23"/>
    </row>
    <row r="5" spans="2:13">
      <c r="C5" s="27">
        <v>1927</v>
      </c>
      <c r="D5" s="28">
        <v>3.6700092742870396</v>
      </c>
      <c r="E5" s="28">
        <v>10.259100394157198</v>
      </c>
      <c r="F5" s="28">
        <v>-0.36691398098771155</v>
      </c>
      <c r="G5" s="28">
        <v>13.562195687456526</v>
      </c>
      <c r="I5" s="43" t="s">
        <v>26</v>
      </c>
      <c r="J5" s="45">
        <v>5.3492969491495401</v>
      </c>
      <c r="K5" s="123">
        <v>3.5610658215673934</v>
      </c>
      <c r="M5" s="23"/>
    </row>
    <row r="6" spans="2:13">
      <c r="C6" s="27">
        <v>1928</v>
      </c>
      <c r="D6" s="28">
        <v>3.0032152478058105</v>
      </c>
      <c r="E6" s="28">
        <v>11.491469455145845</v>
      </c>
      <c r="F6" s="28">
        <v>1.4373026677866931</v>
      </c>
      <c r="G6" s="28">
        <v>15.931987370738348</v>
      </c>
      <c r="I6" s="43" t="s">
        <v>24</v>
      </c>
      <c r="J6" s="46">
        <v>-2.772351552860727</v>
      </c>
      <c r="K6" s="123">
        <v>-2.3619615210242557</v>
      </c>
      <c r="M6" s="23"/>
    </row>
    <row r="7" spans="2:13">
      <c r="C7" s="27">
        <v>1929</v>
      </c>
      <c r="D7" s="28">
        <v>2.0149383359388571</v>
      </c>
      <c r="E7" s="28">
        <v>6.1244282322969141</v>
      </c>
      <c r="F7" s="28">
        <v>8.4824271900874298E-2</v>
      </c>
      <c r="G7" s="28">
        <v>8.2241908401366448</v>
      </c>
      <c r="I7" s="111"/>
      <c r="J7" s="87"/>
      <c r="K7" s="87"/>
      <c r="M7" s="23"/>
    </row>
    <row r="8" spans="2:13">
      <c r="C8" s="27">
        <v>1930</v>
      </c>
      <c r="D8" s="28">
        <v>4.7501519053268133</v>
      </c>
      <c r="E8" s="28">
        <v>5.7978646451202218</v>
      </c>
      <c r="F8" s="28">
        <v>-6.215965973206794</v>
      </c>
      <c r="G8" s="28">
        <v>4.332050577240242</v>
      </c>
      <c r="I8" s="111"/>
      <c r="J8" s="144"/>
      <c r="K8" s="144"/>
      <c r="M8" s="23"/>
    </row>
    <row r="9" spans="2:13">
      <c r="C9" s="29">
        <v>1931</v>
      </c>
      <c r="D9" s="28">
        <v>2.3351648351648353</v>
      </c>
      <c r="E9" s="28">
        <v>0.43435511856564485</v>
      </c>
      <c r="F9" s="28">
        <v>-2.5775014459224983</v>
      </c>
      <c r="G9" s="28">
        <v>0.19201850780798149</v>
      </c>
      <c r="I9" s="111"/>
      <c r="J9" s="144"/>
      <c r="K9" s="87"/>
      <c r="M9" s="23"/>
    </row>
    <row r="10" spans="2:13">
      <c r="C10" s="27">
        <v>1932</v>
      </c>
      <c r="D10" s="28">
        <v>1.6881159420289855</v>
      </c>
      <c r="E10" s="28">
        <v>0.537391304347826</v>
      </c>
      <c r="F10" s="28">
        <v>-0.36579710144927535</v>
      </c>
      <c r="G10" s="28">
        <v>1.8597101449275362</v>
      </c>
      <c r="I10" s="112"/>
      <c r="J10" s="144"/>
      <c r="K10" s="87"/>
      <c r="M10" s="23"/>
    </row>
    <row r="11" spans="2:13">
      <c r="C11" s="27">
        <v>1933</v>
      </c>
      <c r="D11" s="28">
        <v>1.2132481115630447</v>
      </c>
      <c r="E11" s="28">
        <v>1.7716443927948866</v>
      </c>
      <c r="F11" s="28">
        <v>-0.30970366066240557</v>
      </c>
      <c r="G11" s="28">
        <v>2.6751888436955258</v>
      </c>
      <c r="I11" s="111"/>
      <c r="J11" s="87"/>
      <c r="K11" s="87"/>
      <c r="M11" s="23"/>
    </row>
    <row r="12" spans="2:13" ht="14.4">
      <c r="C12" s="27">
        <v>1934</v>
      </c>
      <c r="D12" s="28">
        <v>1.8209085614443796</v>
      </c>
      <c r="E12" s="28">
        <v>1.6814210832847989</v>
      </c>
      <c r="F12" s="28">
        <v>-0.41322073383808972</v>
      </c>
      <c r="G12" s="28">
        <v>3.0891089108910892</v>
      </c>
      <c r="I12" s="113"/>
      <c r="J12" s="113"/>
      <c r="K12" s="113"/>
      <c r="M12" s="23"/>
    </row>
    <row r="13" spans="2:13">
      <c r="C13" s="27">
        <v>1935</v>
      </c>
      <c r="D13" s="28">
        <v>1.1138353765323994</v>
      </c>
      <c r="E13" s="28">
        <v>3.4778166958552248</v>
      </c>
      <c r="F13" s="28">
        <v>-0.15207238762405137</v>
      </c>
      <c r="G13" s="28">
        <v>4.4395796847635731</v>
      </c>
      <c r="I13" s="235"/>
      <c r="J13" s="235"/>
      <c r="K13" s="235"/>
      <c r="M13" s="23"/>
    </row>
    <row r="14" spans="2:13">
      <c r="C14" s="27">
        <v>1936</v>
      </c>
      <c r="D14" s="28">
        <v>0.41047396138092451</v>
      </c>
      <c r="E14" s="28">
        <v>1.0573434757167934</v>
      </c>
      <c r="F14" s="28">
        <v>-7.6067875950848449E-2</v>
      </c>
      <c r="G14" s="28">
        <v>1.3917495611468695</v>
      </c>
      <c r="I14" s="110"/>
      <c r="J14" s="110"/>
      <c r="K14" s="110"/>
      <c r="M14" s="23"/>
    </row>
    <row r="15" spans="2:13">
      <c r="C15" s="27">
        <v>1937</v>
      </c>
      <c r="D15" s="28">
        <v>0.63422230874051011</v>
      </c>
      <c r="E15" s="28">
        <v>2.9062682499513337</v>
      </c>
      <c r="F15" s="28">
        <v>-0.21607942378820325</v>
      </c>
      <c r="G15" s="28">
        <v>3.3244111349036407</v>
      </c>
      <c r="I15" s="111"/>
      <c r="J15" s="87"/>
      <c r="K15" s="87"/>
      <c r="M15" s="23"/>
    </row>
    <row r="16" spans="2:13">
      <c r="C16" s="27">
        <v>1938</v>
      </c>
      <c r="D16" s="28">
        <v>2.0000971439673596</v>
      </c>
      <c r="E16" s="28">
        <v>3.6169613367009905</v>
      </c>
      <c r="F16" s="28">
        <v>-0.17340198173693414</v>
      </c>
      <c r="G16" s="28">
        <v>5.443656498931416</v>
      </c>
      <c r="I16" s="111"/>
      <c r="J16" s="87"/>
      <c r="K16" s="87"/>
      <c r="M16" s="23"/>
    </row>
    <row r="17" spans="3:17">
      <c r="C17" s="27">
        <v>1939</v>
      </c>
      <c r="D17" s="28">
        <v>1.4514252472367655</v>
      </c>
      <c r="E17" s="28">
        <v>1.8219895287958117</v>
      </c>
      <c r="F17" s="28">
        <v>2.6567771960442115</v>
      </c>
      <c r="G17" s="28">
        <v>5.9301919720767886</v>
      </c>
      <c r="I17" s="111"/>
      <c r="J17" s="87"/>
      <c r="K17" s="87"/>
    </row>
    <row r="18" spans="3:17">
      <c r="C18" s="27">
        <v>1940</v>
      </c>
      <c r="D18" s="28">
        <v>0.80210954131991485</v>
      </c>
      <c r="E18" s="28">
        <v>2.5961873427520805</v>
      </c>
      <c r="F18" s="28">
        <v>2.4269401974066191</v>
      </c>
      <c r="G18" s="28">
        <v>5.8252370814786145</v>
      </c>
      <c r="I18" s="111"/>
      <c r="J18" s="87"/>
      <c r="K18" s="87"/>
      <c r="M18" s="37" t="s">
        <v>27</v>
      </c>
      <c r="N18" s="37"/>
      <c r="O18" s="37"/>
      <c r="P18" s="37"/>
      <c r="Q18" s="37"/>
    </row>
    <row r="19" spans="3:17">
      <c r="C19" s="29">
        <v>1941</v>
      </c>
      <c r="D19" s="28">
        <v>-0.58499130770716623</v>
      </c>
      <c r="E19" s="28">
        <v>2.3474985512845277</v>
      </c>
      <c r="F19" s="28">
        <v>2.3080934904384778</v>
      </c>
      <c r="G19" s="28">
        <v>4.070600734015839</v>
      </c>
      <c r="I19" s="111"/>
      <c r="J19" s="87"/>
      <c r="K19" s="87"/>
      <c r="M19" s="37" t="s">
        <v>17</v>
      </c>
    </row>
    <row r="20" spans="3:17">
      <c r="C20" s="27">
        <v>1942</v>
      </c>
      <c r="D20" s="28">
        <v>-1.8140543666859457</v>
      </c>
      <c r="E20" s="28">
        <v>0.8536726431463274</v>
      </c>
      <c r="F20" s="28">
        <v>1.0960092539039907</v>
      </c>
      <c r="G20" s="28">
        <v>0.13562753036437247</v>
      </c>
      <c r="M20" s="126"/>
    </row>
    <row r="21" spans="3:17">
      <c r="C21" s="27">
        <v>1943</v>
      </c>
      <c r="D21" s="28">
        <v>-2.8883009428516453</v>
      </c>
      <c r="E21" s="28">
        <v>-1.5323263421204543</v>
      </c>
      <c r="F21" s="28">
        <v>0</v>
      </c>
      <c r="G21" s="28">
        <v>-4.4206272849720998</v>
      </c>
      <c r="M21" s="23"/>
    </row>
    <row r="22" spans="3:17">
      <c r="C22" s="27">
        <v>1944</v>
      </c>
      <c r="D22" s="28">
        <v>-3.9238525062415976</v>
      </c>
      <c r="E22" s="28">
        <v>0.52112540810447472</v>
      </c>
      <c r="F22" s="28">
        <v>0</v>
      </c>
      <c r="G22" s="28">
        <v>-3.4027270981371229</v>
      </c>
      <c r="M22" s="126"/>
    </row>
    <row r="23" spans="3:17">
      <c r="C23" s="27">
        <v>1945</v>
      </c>
      <c r="D23" s="28">
        <v>-4.938757906843013</v>
      </c>
      <c r="E23" s="28">
        <v>-0.50632547441058073</v>
      </c>
      <c r="F23" s="28">
        <v>0</v>
      </c>
      <c r="G23" s="28">
        <v>-5.4450833812535935</v>
      </c>
      <c r="I23" s="233"/>
      <c r="J23" s="236"/>
      <c r="K23" s="236"/>
      <c r="L23" s="115"/>
      <c r="M23" s="23"/>
      <c r="P23" s="86"/>
    </row>
    <row r="24" spans="3:17">
      <c r="C24" s="27">
        <v>1946</v>
      </c>
      <c r="D24" s="28">
        <v>0.22240290797780754</v>
      </c>
      <c r="E24" s="28">
        <v>2.2865888655060265</v>
      </c>
      <c r="F24" s="28">
        <v>-0.46030227664052037</v>
      </c>
      <c r="G24" s="28">
        <v>2.0486894968433136</v>
      </c>
      <c r="I24" s="233"/>
      <c r="J24" s="114"/>
      <c r="K24" s="114"/>
      <c r="L24" s="114"/>
      <c r="M24" s="23"/>
    </row>
    <row r="25" spans="3:17">
      <c r="C25" s="27">
        <v>1947</v>
      </c>
      <c r="D25" s="28">
        <v>0.32079434790910827</v>
      </c>
      <c r="E25" s="28">
        <v>2.2670421997326713</v>
      </c>
      <c r="F25" s="28">
        <v>0.78995608172617904</v>
      </c>
      <c r="G25" s="28">
        <v>3.3777926293679585</v>
      </c>
      <c r="I25" s="115"/>
      <c r="J25" s="116"/>
      <c r="K25" s="116"/>
      <c r="L25" s="117"/>
      <c r="M25" s="23"/>
    </row>
    <row r="26" spans="3:17">
      <c r="C26" s="27">
        <v>1948</v>
      </c>
      <c r="D26" s="28">
        <v>1.034019439679817</v>
      </c>
      <c r="E26" s="28">
        <v>2.91052029731275</v>
      </c>
      <c r="F26" s="28">
        <v>2.094911377930246</v>
      </c>
      <c r="G26" s="28">
        <v>6.0394511149228132</v>
      </c>
      <c r="I26" s="38"/>
      <c r="J26" s="40"/>
      <c r="K26" s="140"/>
      <c r="L26" s="141"/>
      <c r="M26" s="142"/>
      <c r="N26" s="143"/>
    </row>
    <row r="27" spans="3:17">
      <c r="C27" s="27">
        <v>1949</v>
      </c>
      <c r="D27" s="28">
        <v>-0.44740346205059922</v>
      </c>
      <c r="E27" s="28">
        <v>3.5643903366939322</v>
      </c>
      <c r="F27" s="28">
        <v>3.227981738634202</v>
      </c>
      <c r="G27" s="28">
        <v>6.3449686132775351</v>
      </c>
      <c r="I27" s="38"/>
      <c r="J27" s="40"/>
      <c r="K27" s="40"/>
      <c r="L27" s="41"/>
      <c r="M27" s="23"/>
    </row>
    <row r="28" spans="3:17">
      <c r="C28" s="27">
        <v>1950</v>
      </c>
      <c r="D28" s="28">
        <v>-4.4712359977216627E-2</v>
      </c>
      <c r="E28" s="28">
        <v>3.7962787165369281</v>
      </c>
      <c r="F28" s="28">
        <v>1.5734763622555534</v>
      </c>
      <c r="G28" s="28">
        <v>5.3250427188152649</v>
      </c>
      <c r="L28" s="41"/>
      <c r="M28" s="23"/>
    </row>
    <row r="29" spans="3:17">
      <c r="C29" s="29">
        <v>1951</v>
      </c>
      <c r="D29" s="28">
        <v>-1.734508243320068</v>
      </c>
      <c r="E29" s="28">
        <v>5.3564525298465036</v>
      </c>
      <c r="F29" s="28">
        <v>2.1114269471290505</v>
      </c>
      <c r="G29" s="28">
        <v>5.7333712336554861</v>
      </c>
      <c r="L29" s="41"/>
      <c r="M29" s="23"/>
    </row>
    <row r="30" spans="3:17">
      <c r="C30" s="27">
        <v>1952</v>
      </c>
      <c r="D30" s="28">
        <v>-1.1994508060977509</v>
      </c>
      <c r="E30" s="28">
        <v>8.3873798638338837</v>
      </c>
      <c r="F30" s="28">
        <v>2.4090928392475477</v>
      </c>
      <c r="G30" s="28">
        <v>9.5970218969836782</v>
      </c>
      <c r="L30" s="38"/>
      <c r="M30" s="23"/>
    </row>
    <row r="31" spans="3:17">
      <c r="C31" s="27">
        <v>1953</v>
      </c>
      <c r="D31" s="28">
        <v>-1.2087341150038615</v>
      </c>
      <c r="E31" s="28">
        <v>8.3148213157340454</v>
      </c>
      <c r="F31" s="28">
        <v>1.7471038404830443</v>
      </c>
      <c r="G31" s="28">
        <v>8.8531910412132273</v>
      </c>
      <c r="L31" s="38"/>
      <c r="M31" s="23"/>
    </row>
    <row r="32" spans="3:17">
      <c r="C32" s="27">
        <v>1954</v>
      </c>
      <c r="D32" s="28">
        <v>-0.298685948689425</v>
      </c>
      <c r="E32" s="28">
        <v>10.359174024890496</v>
      </c>
      <c r="F32" s="28">
        <v>1.1808384898838906</v>
      </c>
      <c r="G32" s="28">
        <v>11.241326566084961</v>
      </c>
      <c r="I32" s="38"/>
      <c r="J32" s="38"/>
      <c r="K32" s="38"/>
      <c r="L32" s="38"/>
      <c r="M32" s="23"/>
    </row>
    <row r="33" spans="3:13">
      <c r="C33" s="27">
        <v>1955</v>
      </c>
      <c r="D33" s="28">
        <v>-0.3638763975411527</v>
      </c>
      <c r="E33" s="28">
        <v>11.556582367259375</v>
      </c>
      <c r="F33" s="28">
        <v>0.61663709999037364</v>
      </c>
      <c r="G33" s="28">
        <v>11.809343069708596</v>
      </c>
      <c r="M33" s="23"/>
    </row>
    <row r="34" spans="3:13">
      <c r="C34" s="27">
        <v>1956</v>
      </c>
      <c r="D34" s="28">
        <v>-1.1879355400696865</v>
      </c>
      <c r="E34" s="28">
        <v>9.9537238675958193</v>
      </c>
      <c r="F34" s="28">
        <v>0.19218205574912892</v>
      </c>
      <c r="G34" s="28">
        <v>8.9579703832752617</v>
      </c>
      <c r="M34" s="23"/>
    </row>
    <row r="35" spans="3:13">
      <c r="C35" s="27">
        <v>1957</v>
      </c>
      <c r="D35" s="28">
        <v>-0.4851163605492595</v>
      </c>
      <c r="E35" s="28">
        <v>10.960934657521324</v>
      </c>
      <c r="F35" s="28">
        <v>-0.13205945370507621</v>
      </c>
      <c r="G35" s="28">
        <v>10.34375884326699</v>
      </c>
      <c r="M35" s="23"/>
    </row>
    <row r="36" spans="3:13">
      <c r="C36" s="27">
        <v>1958</v>
      </c>
      <c r="D36" s="28">
        <v>0.4901921563921004</v>
      </c>
      <c r="E36" s="28">
        <v>8.3012628182048509</v>
      </c>
      <c r="F36" s="28">
        <v>-0.32377218599565283</v>
      </c>
      <c r="G36" s="28">
        <v>8.4676827886012997</v>
      </c>
      <c r="M36" s="23"/>
    </row>
    <row r="37" spans="3:13">
      <c r="C37" s="27">
        <v>1959</v>
      </c>
      <c r="D37" s="28">
        <v>0.5886001610072189</v>
      </c>
      <c r="E37" s="28">
        <v>8.1176672429493362</v>
      </c>
      <c r="F37" s="28">
        <v>-0.28717353146899288</v>
      </c>
      <c r="G37" s="28">
        <v>8.4190938724875615</v>
      </c>
      <c r="M37" s="23"/>
    </row>
    <row r="38" spans="3:13">
      <c r="C38" s="27">
        <v>1960</v>
      </c>
      <c r="D38" s="28">
        <v>-2.6027094205067474E-3</v>
      </c>
      <c r="E38" s="28">
        <v>16.934008302643051</v>
      </c>
      <c r="F38" s="28">
        <v>-0.24543549835378631</v>
      </c>
      <c r="G38" s="28">
        <v>16.685970094868761</v>
      </c>
      <c r="M38" s="23"/>
    </row>
    <row r="39" spans="3:13">
      <c r="C39" s="29">
        <v>1961</v>
      </c>
      <c r="D39" s="28">
        <v>1.6605128205128206</v>
      </c>
      <c r="E39" s="28">
        <v>20.508461538461539</v>
      </c>
      <c r="F39" s="28">
        <v>-0.17025641025641025</v>
      </c>
      <c r="G39" s="28">
        <v>21.99871794871795</v>
      </c>
      <c r="M39" s="23"/>
    </row>
    <row r="40" spans="3:13">
      <c r="C40" s="27">
        <v>1962</v>
      </c>
      <c r="D40" s="28">
        <v>1.2400192644039441</v>
      </c>
      <c r="E40" s="28">
        <v>18.471775113431853</v>
      </c>
      <c r="F40" s="28">
        <v>-0.12166991964715723</v>
      </c>
      <c r="G40" s="28">
        <v>19.59012445818864</v>
      </c>
      <c r="M40" s="23"/>
    </row>
    <row r="41" spans="3:13">
      <c r="C41" s="27">
        <v>1963</v>
      </c>
      <c r="D41" s="28">
        <v>2.1912794996804075</v>
      </c>
      <c r="E41" s="28">
        <v>18.220055396107234</v>
      </c>
      <c r="F41" s="28">
        <v>1.5791650478136084E-2</v>
      </c>
      <c r="G41" s="28">
        <v>20.427126546265775</v>
      </c>
      <c r="M41" s="23"/>
    </row>
    <row r="42" spans="3:13">
      <c r="C42" s="27">
        <v>1964</v>
      </c>
      <c r="D42" s="28">
        <v>4.0213853446035417</v>
      </c>
      <c r="E42" s="28">
        <v>7.5611054045023076</v>
      </c>
      <c r="F42" s="28">
        <v>-0.33414600943034289</v>
      </c>
      <c r="G42" s="28">
        <v>11.248344739675508</v>
      </c>
      <c r="M42" s="23"/>
    </row>
    <row r="43" spans="3:13">
      <c r="C43" s="27">
        <v>1965</v>
      </c>
      <c r="D43" s="28">
        <v>2.7930217216018765</v>
      </c>
      <c r="E43" s="28">
        <v>1.0071590881325287</v>
      </c>
      <c r="F43" s="28">
        <v>-0.53632076624233382</v>
      </c>
      <c r="G43" s="28">
        <v>3.2638600434920715</v>
      </c>
      <c r="M43" s="23"/>
    </row>
    <row r="44" spans="3:13">
      <c r="C44" s="27">
        <v>1966</v>
      </c>
      <c r="D44" s="28">
        <v>3.6541268137355414</v>
      </c>
      <c r="E44" s="28">
        <v>5.9496556465522437</v>
      </c>
      <c r="F44" s="28">
        <v>-0.27234678985393623</v>
      </c>
      <c r="G44" s="28">
        <v>9.3314356704338497</v>
      </c>
      <c r="M44" s="23"/>
    </row>
    <row r="45" spans="3:13">
      <c r="C45" s="27">
        <v>1967</v>
      </c>
      <c r="D45" s="28">
        <v>2.6745266166488033</v>
      </c>
      <c r="E45" s="28">
        <v>11.551744670715733</v>
      </c>
      <c r="F45" s="28">
        <v>-2.5485292366321306E-2</v>
      </c>
      <c r="G45" s="28">
        <v>14.200785994998213</v>
      </c>
      <c r="M45" s="23"/>
    </row>
    <row r="46" spans="3:13">
      <c r="C46" s="27">
        <v>1968</v>
      </c>
      <c r="D46" s="28">
        <v>2.2791989268820747</v>
      </c>
      <c r="E46" s="28">
        <v>10.991692749394018</v>
      </c>
      <c r="F46" s="28">
        <v>-0.13413974066316806</v>
      </c>
      <c r="G46" s="28">
        <v>13.136751935612924</v>
      </c>
      <c r="M46" s="23"/>
    </row>
    <row r="47" spans="3:13">
      <c r="C47" s="27">
        <v>1969</v>
      </c>
      <c r="D47" s="28">
        <v>2.3509987675278468</v>
      </c>
      <c r="E47" s="28">
        <v>11.761737553193962</v>
      </c>
      <c r="F47" s="28">
        <v>0.31765225681929166</v>
      </c>
      <c r="G47" s="28">
        <v>14.430388577541102</v>
      </c>
      <c r="M47" s="23"/>
    </row>
    <row r="48" spans="3:13">
      <c r="C48" s="27">
        <v>1970</v>
      </c>
      <c r="D48" s="28">
        <v>2.4098074360034927</v>
      </c>
      <c r="E48" s="28">
        <v>9.5321476170779906</v>
      </c>
      <c r="F48" s="28">
        <v>0.48416747093156859</v>
      </c>
      <c r="G48" s="28">
        <v>12.426122524013051</v>
      </c>
      <c r="M48" s="23"/>
    </row>
    <row r="49" spans="3:13">
      <c r="C49" s="29">
        <v>1971</v>
      </c>
      <c r="D49" s="28">
        <v>2.7836166997936118</v>
      </c>
      <c r="E49" s="28">
        <v>5.1214552522947701</v>
      </c>
      <c r="F49" s="28">
        <v>0.12211234381025467</v>
      </c>
      <c r="G49" s="28">
        <v>8.0271842958986372</v>
      </c>
      <c r="M49" s="23"/>
    </row>
    <row r="50" spans="3:13">
      <c r="C50" s="27">
        <v>1972</v>
      </c>
      <c r="D50" s="28">
        <v>2.2732538962390136</v>
      </c>
      <c r="E50" s="28">
        <v>3.6518360857899013</v>
      </c>
      <c r="F50" s="28">
        <v>0.12986806912177337</v>
      </c>
      <c r="G50" s="28">
        <v>6.0549580511506891</v>
      </c>
      <c r="M50" s="23"/>
    </row>
    <row r="51" spans="3:13">
      <c r="C51" s="27">
        <v>1973</v>
      </c>
      <c r="D51" s="28">
        <v>1.4001688366330638</v>
      </c>
      <c r="E51" s="28">
        <v>8.9009291397495431</v>
      </c>
      <c r="F51" s="28">
        <v>0.17695550410115127</v>
      </c>
      <c r="G51" s="28">
        <v>10.47805348048376</v>
      </c>
      <c r="M51" s="23"/>
    </row>
    <row r="52" spans="3:13">
      <c r="C52" s="27">
        <v>1974</v>
      </c>
      <c r="D52" s="28">
        <v>1.4292536224302275</v>
      </c>
      <c r="E52" s="28">
        <v>3.2188946747615228</v>
      </c>
      <c r="F52" s="28">
        <v>2.5262890557581057E-2</v>
      </c>
      <c r="G52" s="28">
        <v>4.6734111877493314</v>
      </c>
      <c r="M52" s="23"/>
    </row>
    <row r="53" spans="3:13">
      <c r="C53" s="27">
        <v>1975</v>
      </c>
      <c r="D53" s="28">
        <v>0.42700914212079494</v>
      </c>
      <c r="E53" s="28">
        <v>0.16411421859055098</v>
      </c>
      <c r="F53" s="28">
        <v>-3.5008060215647424E-2</v>
      </c>
      <c r="G53" s="28">
        <v>0.55611530049569857</v>
      </c>
      <c r="M53" s="23"/>
    </row>
    <row r="54" spans="3:13">
      <c r="C54" s="27">
        <v>1976</v>
      </c>
      <c r="D54" s="28">
        <v>-0.63902985026439585</v>
      </c>
      <c r="E54" s="28">
        <v>0.58425586309887623</v>
      </c>
      <c r="F54" s="28">
        <v>-0.24091648013452135</v>
      </c>
      <c r="G54" s="28">
        <v>-0.295690467300041</v>
      </c>
      <c r="M54" s="23"/>
    </row>
    <row r="55" spans="3:13">
      <c r="C55" s="27">
        <v>1977</v>
      </c>
      <c r="D55" s="28">
        <v>-1.1014845564076916</v>
      </c>
      <c r="E55" s="28">
        <v>0.24788965572488253</v>
      </c>
      <c r="F55" s="28">
        <v>8.5225976788716337E-2</v>
      </c>
      <c r="G55" s="28">
        <v>-0.76836892389409284</v>
      </c>
      <c r="M55" s="23"/>
    </row>
    <row r="56" spans="3:13">
      <c r="C56" s="27">
        <v>1978</v>
      </c>
      <c r="D56" s="28">
        <v>-1.6522742637310111</v>
      </c>
      <c r="E56" s="28">
        <v>0.67670923043851916</v>
      </c>
      <c r="F56" s="28">
        <v>-7.8107510649102332E-2</v>
      </c>
      <c r="G56" s="28">
        <v>-1.0536725439415944</v>
      </c>
      <c r="M56" s="23"/>
    </row>
    <row r="57" spans="3:13">
      <c r="C57" s="27">
        <v>1979</v>
      </c>
      <c r="D57" s="28">
        <v>-2.4323845853221857</v>
      </c>
      <c r="E57" s="28">
        <v>0.47676786571224017</v>
      </c>
      <c r="F57" s="28">
        <v>-8.1057217711002064E-2</v>
      </c>
      <c r="G57" s="28">
        <v>-2.0366739373209475</v>
      </c>
      <c r="M57" s="23"/>
    </row>
    <row r="58" spans="3:13">
      <c r="C58" s="27">
        <v>1980</v>
      </c>
      <c r="D58" s="28">
        <v>-3.0169595269193397</v>
      </c>
      <c r="E58" s="28">
        <v>-0.67764523298653911</v>
      </c>
      <c r="F58" s="28">
        <v>5.5299775511899206E-2</v>
      </c>
      <c r="G58" s="28">
        <v>-3.6393049843939798</v>
      </c>
      <c r="M58" s="23"/>
    </row>
    <row r="59" spans="3:13">
      <c r="C59" s="29">
        <v>1981</v>
      </c>
      <c r="D59" s="28">
        <v>-2.8535239792620843</v>
      </c>
      <c r="E59" s="28">
        <v>-2.2848294938451552</v>
      </c>
      <c r="F59" s="28">
        <v>-9.5601429598761015E-2</v>
      </c>
      <c r="G59" s="28">
        <v>-5.2339549027060013</v>
      </c>
      <c r="M59" s="23"/>
    </row>
    <row r="60" spans="3:13">
      <c r="C60" s="27">
        <v>1982</v>
      </c>
      <c r="D60" s="28">
        <v>-2.8096086149077815</v>
      </c>
      <c r="E60" s="28">
        <v>-1.8507330142236575</v>
      </c>
      <c r="F60" s="28">
        <v>-0.16564026856137617</v>
      </c>
      <c r="G60" s="28">
        <v>-4.8259818976928148</v>
      </c>
      <c r="M60" s="23"/>
    </row>
    <row r="61" spans="3:13">
      <c r="C61" s="27">
        <v>1983</v>
      </c>
      <c r="D61" s="28">
        <v>-3.9070429453495263</v>
      </c>
      <c r="E61" s="28">
        <v>-1.6077215720189719</v>
      </c>
      <c r="F61" s="28">
        <v>-8.7464381652181872E-2</v>
      </c>
      <c r="G61" s="28">
        <v>-5.6022288990206803</v>
      </c>
      <c r="M61" s="23"/>
    </row>
    <row r="62" spans="3:13">
      <c r="C62" s="27">
        <v>1984</v>
      </c>
      <c r="D62" s="28">
        <v>-3.5761158464663034</v>
      </c>
      <c r="E62" s="28">
        <v>-1.08029680831604</v>
      </c>
      <c r="F62" s="28">
        <v>-7.1672011637175875E-2</v>
      </c>
      <c r="G62" s="28">
        <v>-4.7280846664195186</v>
      </c>
      <c r="M62" s="23"/>
    </row>
    <row r="63" spans="3:13">
      <c r="C63" s="27">
        <v>1985</v>
      </c>
      <c r="D63" s="28">
        <v>-3.6461836246617256</v>
      </c>
      <c r="E63" s="28">
        <v>-0.63927336231798149</v>
      </c>
      <c r="F63" s="28">
        <v>-7.8427259856414272E-2</v>
      </c>
      <c r="G63" s="28">
        <v>-4.363884246836121</v>
      </c>
      <c r="M63" s="23"/>
    </row>
    <row r="64" spans="3:13">
      <c r="C64" s="27">
        <v>1986</v>
      </c>
      <c r="D64" s="28">
        <v>-4.0378588769009465</v>
      </c>
      <c r="E64" s="28">
        <v>2.5714616756038127</v>
      </c>
      <c r="F64" s="28">
        <v>-1.16780539141402E-2</v>
      </c>
      <c r="G64" s="28">
        <v>-1.4780752552112744</v>
      </c>
      <c r="M64" s="23"/>
    </row>
    <row r="65" spans="3:13">
      <c r="C65" s="27">
        <v>1987</v>
      </c>
      <c r="D65" s="28">
        <v>-3.816045066156696</v>
      </c>
      <c r="E65" s="28">
        <v>4.5743808696173872E-2</v>
      </c>
      <c r="F65" s="28">
        <v>8.8729196767452848E-2</v>
      </c>
      <c r="G65" s="28">
        <v>-3.6815720606930693</v>
      </c>
      <c r="M65" s="23"/>
    </row>
    <row r="66" spans="3:13">
      <c r="C66" s="27">
        <v>1988</v>
      </c>
      <c r="D66" s="28">
        <v>-3.533922427982211</v>
      </c>
      <c r="E66" s="28">
        <v>0.27432274555113051</v>
      </c>
      <c r="F66" s="28">
        <v>0.27985530512527101</v>
      </c>
      <c r="G66" s="28">
        <v>-2.9797443773058094</v>
      </c>
      <c r="M66" s="23"/>
    </row>
    <row r="67" spans="3:13">
      <c r="C67" s="27">
        <v>1989</v>
      </c>
      <c r="D67" s="28">
        <v>-3.6753031709279336</v>
      </c>
      <c r="E67" s="28">
        <v>1.2013059581887773</v>
      </c>
      <c r="F67" s="28">
        <v>0.2187762966163023</v>
      </c>
      <c r="G67" s="28">
        <v>-2.2552209161228545</v>
      </c>
      <c r="M67" s="23"/>
    </row>
    <row r="68" spans="3:13">
      <c r="C68" s="27">
        <v>1990</v>
      </c>
      <c r="D68" s="28">
        <v>-3.7703783295344953</v>
      </c>
      <c r="E68" s="28">
        <v>1.1290514103005957</v>
      </c>
      <c r="F68" s="28">
        <v>0.31116684671325673</v>
      </c>
      <c r="G68" s="28">
        <v>-2.3301600725206426</v>
      </c>
      <c r="M68" s="23"/>
    </row>
    <row r="69" spans="3:13">
      <c r="C69" s="29">
        <v>1991</v>
      </c>
      <c r="D69" s="28">
        <v>-3.7087230281026398</v>
      </c>
      <c r="E69" s="28">
        <v>0.40084882352613116</v>
      </c>
      <c r="F69" s="28">
        <v>0.23655889991281248</v>
      </c>
      <c r="G69" s="28">
        <v>-3.0713153046636958</v>
      </c>
      <c r="M69" s="23"/>
    </row>
    <row r="70" spans="3:13">
      <c r="C70" s="27">
        <v>1992</v>
      </c>
      <c r="D70" s="28">
        <v>-3.509490273788221</v>
      </c>
      <c r="E70" s="28">
        <v>0.77023389536883768</v>
      </c>
      <c r="F70" s="28">
        <v>0.2317456080713618</v>
      </c>
      <c r="G70" s="28">
        <v>-2.5075107703480213</v>
      </c>
      <c r="M70" s="23"/>
    </row>
    <row r="71" spans="3:13">
      <c r="C71" s="27">
        <v>1993</v>
      </c>
      <c r="D71" s="28">
        <v>-3.7750414449892586</v>
      </c>
      <c r="E71" s="28">
        <v>0.10417451333159319</v>
      </c>
      <c r="F71" s="28">
        <v>0.47532541396814387</v>
      </c>
      <c r="G71" s="28">
        <v>-3.1955415176895214</v>
      </c>
      <c r="M71" s="23"/>
    </row>
    <row r="72" spans="3:13">
      <c r="C72" s="27">
        <v>1994</v>
      </c>
      <c r="D72" s="28">
        <v>-3.9279933493102348</v>
      </c>
      <c r="E72" s="28">
        <v>0.3990320134738326</v>
      </c>
      <c r="F72" s="28">
        <v>0.43183558475177536</v>
      </c>
      <c r="G72" s="28">
        <v>-3.0971257510846266</v>
      </c>
      <c r="M72" s="23"/>
    </row>
    <row r="73" spans="3:13">
      <c r="C73" s="27">
        <v>1995</v>
      </c>
      <c r="D73" s="28">
        <v>-4.0541651883163725</v>
      </c>
      <c r="E73" s="28">
        <v>0.88841999403177263</v>
      </c>
      <c r="F73" s="28">
        <v>0.65204059334519149</v>
      </c>
      <c r="G73" s="28">
        <v>-2.5137046009394082</v>
      </c>
      <c r="M73" s="23"/>
    </row>
    <row r="74" spans="3:13">
      <c r="C74" s="27">
        <v>1996</v>
      </c>
      <c r="D74" s="28">
        <v>-3.5596177712993251</v>
      </c>
      <c r="E74" s="28">
        <v>1.2382507424796276</v>
      </c>
      <c r="F74" s="28">
        <v>1.1005365439338897</v>
      </c>
      <c r="G74" s="28">
        <v>-1.2208304848858076</v>
      </c>
      <c r="M74" s="23"/>
    </row>
    <row r="75" spans="3:13">
      <c r="C75" s="27">
        <v>1997</v>
      </c>
      <c r="D75" s="28">
        <v>-3.4839353311447647</v>
      </c>
      <c r="E75" s="28">
        <v>0.86727099825980036</v>
      </c>
      <c r="F75" s="28">
        <v>1.0641101620398854</v>
      </c>
      <c r="G75" s="28">
        <v>-1.5525541708450787</v>
      </c>
      <c r="M75" s="23"/>
    </row>
    <row r="76" spans="3:13">
      <c r="C76" s="27">
        <v>1998</v>
      </c>
      <c r="D76" s="28">
        <v>-3.5711600143403581</v>
      </c>
      <c r="E76" s="28">
        <v>1.0378698547560634</v>
      </c>
      <c r="F76" s="28">
        <v>1.0456609614910384</v>
      </c>
      <c r="G76" s="28">
        <v>-1.4876291980932563</v>
      </c>
      <c r="M76" s="23"/>
    </row>
    <row r="77" spans="3:13">
      <c r="C77" s="27">
        <v>1999</v>
      </c>
      <c r="D77" s="28">
        <v>-3.6928296886858969</v>
      </c>
      <c r="E77" s="28">
        <v>0.71936398008340796</v>
      </c>
      <c r="F77" s="28">
        <v>1.2176216743752357</v>
      </c>
      <c r="G77" s="28">
        <v>-1.755844034227253</v>
      </c>
      <c r="M77" s="23"/>
    </row>
    <row r="78" spans="3:13">
      <c r="C78" s="27">
        <v>2000</v>
      </c>
      <c r="D78" s="28">
        <v>-2.996763315619122</v>
      </c>
      <c r="E78" s="28">
        <v>0.52389476441551397</v>
      </c>
      <c r="F78" s="28">
        <v>1.1460790076883689</v>
      </c>
      <c r="G78" s="28">
        <v>-1.3267895435152393</v>
      </c>
      <c r="M78" s="23"/>
    </row>
    <row r="79" spans="3:13">
      <c r="C79" s="29">
        <v>2001</v>
      </c>
      <c r="D79" s="28">
        <v>-2.8431597486592683</v>
      </c>
      <c r="E79" s="28">
        <v>0.26597530486915127</v>
      </c>
      <c r="F79" s="28">
        <v>0.9886878638624027</v>
      </c>
      <c r="G79" s="28">
        <v>-1.5884965799277144</v>
      </c>
      <c r="M79" s="23"/>
    </row>
    <row r="80" spans="3:13">
      <c r="C80" s="27">
        <v>2002</v>
      </c>
      <c r="D80" s="28">
        <v>-2.9809623396238942</v>
      </c>
      <c r="E80" s="28">
        <v>0.5761802804077365</v>
      </c>
      <c r="F80" s="28">
        <v>4.6355244781774685</v>
      </c>
      <c r="G80" s="28">
        <v>2.2307424189613108</v>
      </c>
      <c r="M80" s="23"/>
    </row>
    <row r="81" spans="3:13">
      <c r="C81" s="27">
        <v>2003</v>
      </c>
      <c r="D81" s="28">
        <v>-3.3609233190785859</v>
      </c>
      <c r="E81" s="28">
        <v>0.28834859482519193</v>
      </c>
      <c r="F81" s="28">
        <v>12.154494489311769</v>
      </c>
      <c r="G81" s="28">
        <v>9.0819197650583749</v>
      </c>
      <c r="M81" s="23"/>
    </row>
    <row r="82" spans="3:13">
      <c r="C82" s="27">
        <v>2004</v>
      </c>
      <c r="D82" s="28">
        <v>-2.0685442251384996</v>
      </c>
      <c r="E82" s="28">
        <v>0.34241685917375259</v>
      </c>
      <c r="F82" s="28">
        <v>7.3040348080897441</v>
      </c>
      <c r="G82" s="28">
        <v>5.5779074421249977</v>
      </c>
      <c r="M82" s="23"/>
    </row>
    <row r="83" spans="3:13">
      <c r="C83" s="27">
        <v>2005</v>
      </c>
      <c r="D83" s="28">
        <v>-2.5643628384620394</v>
      </c>
      <c r="E83" s="28">
        <v>9.0901791219795986E-3</v>
      </c>
      <c r="F83" s="28">
        <v>5.2862887817050588</v>
      </c>
      <c r="G83" s="28">
        <v>2.7310161223649989</v>
      </c>
      <c r="M83" s="23"/>
    </row>
    <row r="84" spans="3:13">
      <c r="C84" s="27">
        <v>2006</v>
      </c>
      <c r="D84" s="28">
        <v>-2.2201243144067098</v>
      </c>
      <c r="E84" s="28">
        <v>9.2766740124439959E-2</v>
      </c>
      <c r="F84" s="28">
        <v>4.4093263821052728</v>
      </c>
      <c r="G84" s="28">
        <v>2.2819688078230032</v>
      </c>
      <c r="M84" s="23"/>
    </row>
    <row r="85" spans="3:13">
      <c r="C85" s="27">
        <v>2007</v>
      </c>
      <c r="D85" s="28">
        <v>-2.0564867915909102</v>
      </c>
      <c r="E85" s="28">
        <v>0.54845803309237884</v>
      </c>
      <c r="F85" s="28">
        <v>13.570181333937191</v>
      </c>
      <c r="G85" s="28">
        <v>12.06215257543866</v>
      </c>
      <c r="M85" s="23"/>
    </row>
    <row r="86" spans="3:13">
      <c r="C86" s="27">
        <v>2008</v>
      </c>
      <c r="D86" s="28">
        <v>-2.2312959201626361</v>
      </c>
      <c r="E86" s="28">
        <v>0.71975812651623916</v>
      </c>
      <c r="F86" s="28">
        <v>8.5621036600318057</v>
      </c>
      <c r="G86" s="28">
        <v>7.0505658663854085</v>
      </c>
      <c r="M86" s="23"/>
    </row>
    <row r="87" spans="3:13">
      <c r="C87" s="27">
        <v>2009</v>
      </c>
      <c r="D87" s="28">
        <v>-2.4216551116284264</v>
      </c>
      <c r="E87" s="28">
        <v>0.27824917338609223</v>
      </c>
      <c r="F87" s="28">
        <v>4.9786808350023355</v>
      </c>
      <c r="G87" s="28">
        <v>2.8352748967600014</v>
      </c>
      <c r="M87" s="23"/>
    </row>
    <row r="88" spans="3:13">
      <c r="C88" s="27">
        <v>2010</v>
      </c>
      <c r="D88" s="28">
        <v>-2.3602946691723616</v>
      </c>
      <c r="E88" s="28">
        <v>0.6025559948704442</v>
      </c>
      <c r="F88" s="28">
        <v>3.8717910630846624</v>
      </c>
      <c r="G88" s="28">
        <v>2.1140523887827447</v>
      </c>
      <c r="M88" s="23"/>
    </row>
    <row r="89" spans="3:13">
      <c r="C89" s="29">
        <v>2011</v>
      </c>
      <c r="D89" s="28">
        <v>-2.5605960919077733</v>
      </c>
      <c r="E89" s="28">
        <v>0.59789533591794497</v>
      </c>
      <c r="F89" s="28">
        <v>3.2898969961593325</v>
      </c>
      <c r="G89" s="28">
        <v>1.3271962401695041</v>
      </c>
      <c r="M89" s="23"/>
    </row>
    <row r="90" spans="3:13">
      <c r="C90" s="27">
        <v>2012</v>
      </c>
      <c r="D90" s="28">
        <v>-3.0398433214088092</v>
      </c>
      <c r="E90" s="28">
        <v>0.69527368824484215</v>
      </c>
      <c r="F90" s="28">
        <v>4.3962376962963559</v>
      </c>
      <c r="G90" s="28">
        <v>2.0516680631323889</v>
      </c>
      <c r="M90" s="23"/>
    </row>
    <row r="91" spans="3:13">
      <c r="C91" s="27">
        <v>2013</v>
      </c>
      <c r="D91" s="28">
        <v>-3.2606361213283086</v>
      </c>
      <c r="E91" s="28">
        <v>-8.6585567112857392E-2</v>
      </c>
      <c r="F91" s="28">
        <v>2.2412775779552696</v>
      </c>
      <c r="G91" s="28">
        <v>-1.1059441104858965</v>
      </c>
      <c r="M91" s="23"/>
    </row>
    <row r="92" spans="3:13">
      <c r="C92" s="27">
        <v>2014</v>
      </c>
      <c r="D92" s="28">
        <v>-3.3486369631047066</v>
      </c>
      <c r="E92" s="28">
        <v>0.15026370941038378</v>
      </c>
      <c r="F92" s="28">
        <v>-0.7365868108352146</v>
      </c>
      <c r="G92" s="28">
        <v>-3.9349600645295375</v>
      </c>
      <c r="M92" s="23"/>
    </row>
    <row r="93" spans="3:13">
      <c r="C93" s="27">
        <v>2015</v>
      </c>
      <c r="D93" s="28">
        <v>-4.8175945983221258</v>
      </c>
      <c r="E93" s="28">
        <v>0.36573481290172227</v>
      </c>
      <c r="F93" s="28">
        <v>5.1207425577403549E-2</v>
      </c>
      <c r="G93" s="28">
        <v>-4.4006523598430007</v>
      </c>
      <c r="M93" s="23"/>
    </row>
    <row r="94" spans="3:13">
      <c r="C94" s="27">
        <v>2016</v>
      </c>
      <c r="D94" s="28">
        <v>-4.3981580371586331</v>
      </c>
      <c r="E94" s="28">
        <v>0.16311473293846165</v>
      </c>
      <c r="F94" s="28">
        <v>1.0645863522314163</v>
      </c>
      <c r="G94" s="28">
        <v>-3.1704569519887547</v>
      </c>
      <c r="M94" s="23"/>
    </row>
    <row r="95" spans="3:13">
      <c r="C95" s="27">
        <v>2017</v>
      </c>
      <c r="D95" s="28">
        <v>-5.2087902435007951</v>
      </c>
      <c r="E95" s="28">
        <v>0.38829121933190286</v>
      </c>
      <c r="F95" s="28">
        <v>0.13325292287763471</v>
      </c>
      <c r="G95" s="28">
        <v>-4.6872461012912572</v>
      </c>
      <c r="M95" s="23"/>
    </row>
    <row r="96" spans="3:13">
      <c r="C96" s="27">
        <v>2018</v>
      </c>
      <c r="D96" s="28">
        <v>-5.7074537050053484</v>
      </c>
      <c r="E96" s="28">
        <v>0.24289979023966882</v>
      </c>
      <c r="F96" s="28">
        <v>0.54525702438999657</v>
      </c>
      <c r="G96" s="28">
        <v>-4.9192968903756835</v>
      </c>
      <c r="M96" s="23"/>
    </row>
    <row r="97" spans="3:13">
      <c r="C97" s="27">
        <v>2019</v>
      </c>
      <c r="D97" s="28">
        <v>-5.8253784644103286</v>
      </c>
      <c r="E97" s="28">
        <v>1.2569761598151434</v>
      </c>
      <c r="F97" s="28">
        <v>3.1327179320033771</v>
      </c>
      <c r="G97" s="28">
        <v>-4.0158420663854715</v>
      </c>
      <c r="M97" s="23"/>
    </row>
    <row r="98" spans="3:13">
      <c r="C98" s="27">
        <v>2020</v>
      </c>
      <c r="D98" s="28">
        <v>-9.0322078712234877</v>
      </c>
      <c r="E98" s="28">
        <v>0.99276021113973856</v>
      </c>
      <c r="F98" s="28">
        <v>1.5508675471066118</v>
      </c>
      <c r="G98" s="28">
        <v>-8.448943777208024</v>
      </c>
      <c r="I98" s="88"/>
      <c r="K98" s="144"/>
      <c r="M98" s="23"/>
    </row>
    <row r="99" spans="3:13">
      <c r="C99" s="27">
        <v>2021</v>
      </c>
      <c r="D99" s="28">
        <v>-6.9658826708020296</v>
      </c>
      <c r="E99" s="28">
        <v>0.63530800423616818</v>
      </c>
      <c r="F99" s="28">
        <v>2.8096555095094002</v>
      </c>
      <c r="G99" s="28">
        <v>-4.3592444054507551</v>
      </c>
      <c r="I99" s="88"/>
      <c r="M99" s="23"/>
    </row>
    <row r="100" spans="3:13">
      <c r="C100" s="27">
        <v>2022</v>
      </c>
      <c r="D100" s="28">
        <v>-7.7318185018490899</v>
      </c>
      <c r="E100" s="28">
        <v>1.053868724347506</v>
      </c>
      <c r="F100" s="28">
        <v>4.9813692324166068</v>
      </c>
      <c r="G100" s="28">
        <v>-1.1751705895635025</v>
      </c>
      <c r="I100" s="88"/>
      <c r="M100" s="23"/>
    </row>
    <row r="101" spans="3:13">
      <c r="C101" s="27">
        <v>2023</v>
      </c>
      <c r="D101" s="28">
        <v>-6.8136160359892903</v>
      </c>
      <c r="E101" s="28">
        <v>2.2373348430796098</v>
      </c>
      <c r="F101" s="28">
        <v>5.4390381530038781</v>
      </c>
      <c r="G101" s="28">
        <v>6.3977615361401785E-2</v>
      </c>
      <c r="I101" s="88"/>
      <c r="M101" s="23"/>
    </row>
    <row r="102" spans="3:13">
      <c r="C102" s="27">
        <v>2024</v>
      </c>
      <c r="D102" s="28">
        <v>-6.6203398110258487</v>
      </c>
      <c r="E102" s="28">
        <v>2.0650342312351482</v>
      </c>
      <c r="F102" s="28">
        <v>4.9812482896730295</v>
      </c>
      <c r="G102" s="28">
        <v>5.7623392557245016E-2</v>
      </c>
      <c r="I102" s="88"/>
      <c r="M102" s="2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O8" sqref="O8"/>
    </sheetView>
  </sheetViews>
  <sheetFormatPr defaultRowHeight="14.4"/>
  <cols>
    <col min="1" max="1" width="3.33203125" style="19" customWidth="1"/>
    <col min="2" max="2" width="8.6640625" style="21"/>
    <col min="3" max="4" width="8.6640625" style="20"/>
    <col min="5" max="5" width="8.6640625" style="21"/>
    <col min="8" max="8" width="10.5546875" bestFit="1" customWidth="1"/>
  </cols>
  <sheetData>
    <row r="2" spans="2:6" ht="21" customHeight="1">
      <c r="B2" s="30" t="s">
        <v>28</v>
      </c>
      <c r="C2" s="30"/>
      <c r="D2" s="30"/>
      <c r="F2" s="55" t="s">
        <v>236</v>
      </c>
    </row>
    <row r="3" spans="2:6">
      <c r="B3" s="31"/>
      <c r="C3" s="47" t="s">
        <v>14</v>
      </c>
      <c r="D3" s="47" t="s">
        <v>15</v>
      </c>
    </row>
    <row r="4" spans="2:6">
      <c r="B4" s="31">
        <v>1881</v>
      </c>
      <c r="C4" s="48">
        <v>15.407757786025497</v>
      </c>
      <c r="D4" s="48">
        <v>15.913783293408484</v>
      </c>
    </row>
    <row r="5" spans="2:6">
      <c r="B5" s="31"/>
      <c r="C5" s="48"/>
      <c r="D5" s="48"/>
    </row>
    <row r="6" spans="2:6">
      <c r="B6" s="31">
        <v>1901</v>
      </c>
      <c r="C6" s="48">
        <v>19.066881562153551</v>
      </c>
      <c r="D6" s="48">
        <v>18.0854183246778</v>
      </c>
    </row>
    <row r="7" spans="2:6">
      <c r="B7" s="31">
        <v>1911</v>
      </c>
      <c r="C7" s="48">
        <v>21.921273552399686</v>
      </c>
      <c r="D7" s="48">
        <v>19.129833000447871</v>
      </c>
    </row>
    <row r="8" spans="2:6">
      <c r="B8" s="31">
        <v>1921</v>
      </c>
      <c r="C8" s="48">
        <v>26.363401981871437</v>
      </c>
      <c r="D8" s="48">
        <v>21.610463789294357</v>
      </c>
    </row>
    <row r="9" spans="2:6">
      <c r="B9" s="31">
        <v>1931</v>
      </c>
      <c r="C9" s="48">
        <v>39.526054541758739</v>
      </c>
      <c r="D9" s="48">
        <v>24.626870770154216</v>
      </c>
    </row>
    <row r="10" spans="2:6">
      <c r="B10" s="31">
        <v>1936</v>
      </c>
      <c r="C10" s="48">
        <v>41.110077098121792</v>
      </c>
      <c r="D10" s="48">
        <v>24.276084370347093</v>
      </c>
    </row>
    <row r="11" spans="2:6">
      <c r="B11" s="31"/>
      <c r="C11" s="48"/>
      <c r="D11" s="48"/>
    </row>
    <row r="12" spans="2:6">
      <c r="B12" s="31">
        <v>1951</v>
      </c>
      <c r="C12" s="49">
        <v>67.562154498203682</v>
      </c>
      <c r="D12" s="48">
        <v>33.531266062719183</v>
      </c>
    </row>
    <row r="13" spans="2:6">
      <c r="B13" s="31">
        <v>1961</v>
      </c>
      <c r="C13" s="49">
        <v>76.264619568226692</v>
      </c>
      <c r="D13" s="48">
        <v>41.871290228037921</v>
      </c>
    </row>
    <row r="14" spans="2:6">
      <c r="B14" s="31">
        <v>1971</v>
      </c>
      <c r="C14" s="49">
        <v>67.580742364973503</v>
      </c>
      <c r="D14" s="48">
        <v>47.600159347126329</v>
      </c>
    </row>
    <row r="15" spans="2:6">
      <c r="B15" s="31">
        <v>1981</v>
      </c>
      <c r="C15" s="49">
        <v>86.501230329253659</v>
      </c>
      <c r="D15" s="48">
        <v>61.719691936105484</v>
      </c>
      <c r="F15" s="37" t="s">
        <v>16</v>
      </c>
    </row>
    <row r="16" spans="2:6">
      <c r="B16" s="31">
        <v>1991</v>
      </c>
      <c r="C16" s="49">
        <v>137.23804278413428</v>
      </c>
      <c r="D16" s="48">
        <v>96.572418060878178</v>
      </c>
      <c r="F16" s="37" t="s">
        <v>179</v>
      </c>
    </row>
    <row r="17" spans="2:6">
      <c r="B17" s="31">
        <v>2001</v>
      </c>
      <c r="C17" s="49">
        <v>175.88622502546116</v>
      </c>
      <c r="D17" s="48">
        <v>131.37888373522264</v>
      </c>
      <c r="F17" s="37"/>
    </row>
    <row r="18" spans="2:6">
      <c r="B18" s="31">
        <v>2011</v>
      </c>
      <c r="C18" s="49">
        <v>182.25538824814126</v>
      </c>
      <c r="D18" s="48">
        <v>148.74979627177038</v>
      </c>
      <c r="F18" s="17"/>
    </row>
    <row r="19" spans="2:6">
      <c r="B19" s="31">
        <v>2021</v>
      </c>
      <c r="C19" s="49">
        <v>219.86064295614921</v>
      </c>
      <c r="D19" s="48">
        <v>187.60732436602069</v>
      </c>
      <c r="F19" s="17"/>
    </row>
    <row r="20" spans="2:6">
      <c r="B20" s="31">
        <v>2024</v>
      </c>
      <c r="C20" s="49">
        <v>240.29363236051412</v>
      </c>
      <c r="D20" s="48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/>
  </sheetViews>
  <sheetFormatPr defaultRowHeight="14.4"/>
  <cols>
    <col min="1" max="1" width="3.33203125" style="19" customWidth="1"/>
    <col min="2" max="2" width="14.44140625" style="21" customWidth="1"/>
    <col min="3" max="4" width="8.6640625" style="21"/>
  </cols>
  <sheetData>
    <row r="2" spans="2:6" ht="25.95" customHeight="1">
      <c r="B2" s="30" t="s">
        <v>29</v>
      </c>
      <c r="F2" s="55" t="s">
        <v>180</v>
      </c>
    </row>
    <row r="3" spans="2:6">
      <c r="B3" s="92"/>
      <c r="C3" s="92">
        <v>2025</v>
      </c>
      <c r="D3" s="92">
        <v>1974</v>
      </c>
      <c r="E3" s="7"/>
    </row>
    <row r="4" spans="2:6">
      <c r="B4" s="31" t="s">
        <v>30</v>
      </c>
      <c r="C4" s="34">
        <v>82.075000000000003</v>
      </c>
      <c r="D4" s="34">
        <v>71.314999999999998</v>
      </c>
      <c r="E4" s="7"/>
    </row>
    <row r="5" spans="2:6">
      <c r="B5" s="31" t="s">
        <v>31</v>
      </c>
      <c r="C5" s="34">
        <v>82.593999999999994</v>
      </c>
      <c r="D5" s="34">
        <v>73.768000000000001</v>
      </c>
      <c r="E5" s="7"/>
    </row>
    <row r="6" spans="2:6">
      <c r="B6" s="31" t="s">
        <v>32</v>
      </c>
      <c r="C6" s="34">
        <v>82.605999999999995</v>
      </c>
      <c r="D6" s="34">
        <v>73.165000000000006</v>
      </c>
      <c r="E6" s="7"/>
    </row>
    <row r="7" spans="2:6">
      <c r="B7" s="31" t="s">
        <v>33</v>
      </c>
      <c r="C7" s="34">
        <v>82.864999999999995</v>
      </c>
      <c r="D7" s="34">
        <v>73.873000000000005</v>
      </c>
      <c r="E7" s="7"/>
    </row>
    <row r="8" spans="2:6">
      <c r="B8" s="31" t="s">
        <v>34</v>
      </c>
      <c r="C8" s="34">
        <v>83.091999999999999</v>
      </c>
      <c r="D8" s="34">
        <v>73.375</v>
      </c>
      <c r="E8" s="7"/>
    </row>
    <row r="9" spans="2:6">
      <c r="B9" s="31" t="s">
        <v>35</v>
      </c>
      <c r="C9" s="34">
        <v>83.106999999999999</v>
      </c>
      <c r="D9" s="34">
        <v>73.777000000000001</v>
      </c>
      <c r="E9" s="7"/>
    </row>
    <row r="10" spans="2:6">
      <c r="B10" s="31" t="s">
        <v>36</v>
      </c>
      <c r="C10" s="34">
        <v>83.507000000000005</v>
      </c>
      <c r="D10" s="34">
        <v>73.149000000000001</v>
      </c>
      <c r="E10" s="7"/>
    </row>
    <row r="11" spans="2:6">
      <c r="B11" s="31" t="s">
        <v>14</v>
      </c>
      <c r="C11" s="34">
        <v>83.591999999999999</v>
      </c>
      <c r="D11" s="34">
        <v>71.960999999999999</v>
      </c>
      <c r="E11" s="7"/>
    </row>
    <row r="12" spans="2:6">
      <c r="B12" s="31" t="s">
        <v>37</v>
      </c>
      <c r="C12" s="34">
        <v>83.641000000000005</v>
      </c>
      <c r="D12" s="34">
        <v>73.552999999999997</v>
      </c>
      <c r="E12" s="7"/>
    </row>
    <row r="13" spans="2:6">
      <c r="B13" s="31" t="s">
        <v>38</v>
      </c>
      <c r="C13" s="34">
        <v>83.688999999999993</v>
      </c>
      <c r="D13" s="34">
        <v>72.671999999999997</v>
      </c>
      <c r="E13" s="7"/>
    </row>
    <row r="14" spans="2:6">
      <c r="B14" s="31" t="s">
        <v>39</v>
      </c>
      <c r="C14" s="34">
        <v>83.695999999999998</v>
      </c>
      <c r="D14" s="34">
        <v>73.768000000000001</v>
      </c>
      <c r="E14" s="7"/>
    </row>
    <row r="15" spans="2:6">
      <c r="B15" s="31" t="s">
        <v>40</v>
      </c>
      <c r="C15" s="34">
        <v>83.72</v>
      </c>
      <c r="D15" s="34">
        <v>71.960999999999999</v>
      </c>
      <c r="E15" s="7"/>
      <c r="F15" s="37" t="s">
        <v>181</v>
      </c>
    </row>
    <row r="16" spans="2:6">
      <c r="B16" s="31" t="s">
        <v>41</v>
      </c>
      <c r="C16" s="34">
        <v>83.741</v>
      </c>
      <c r="D16" s="34">
        <v>72.430999999999997</v>
      </c>
      <c r="E16" s="7"/>
      <c r="F16" s="37" t="s">
        <v>42</v>
      </c>
    </row>
    <row r="17" spans="2:5">
      <c r="B17" s="31" t="s">
        <v>43</v>
      </c>
      <c r="C17" s="34">
        <v>84.102000000000004</v>
      </c>
      <c r="D17" s="34">
        <v>74.335999999999999</v>
      </c>
      <c r="E17" s="7"/>
    </row>
    <row r="18" spans="2:5">
      <c r="B18" s="31" t="s">
        <v>44</v>
      </c>
      <c r="C18" s="34">
        <v>84.105000000000004</v>
      </c>
      <c r="D18" s="34">
        <v>71.858999999999995</v>
      </c>
      <c r="E18" s="7"/>
    </row>
    <row r="19" spans="2:5">
      <c r="B19" s="31" t="s">
        <v>45</v>
      </c>
      <c r="C19" s="34">
        <v>84.218999999999994</v>
      </c>
      <c r="D19" s="34">
        <v>73.224000000000004</v>
      </c>
      <c r="E19" s="7"/>
    </row>
    <row r="20" spans="2:5">
      <c r="B20" s="31" t="s">
        <v>46</v>
      </c>
      <c r="C20" s="34">
        <v>84.262</v>
      </c>
      <c r="D20" s="34">
        <v>71.712000000000003</v>
      </c>
      <c r="E20" s="7"/>
    </row>
    <row r="21" spans="2:5">
      <c r="B21" s="31" t="s">
        <v>47</v>
      </c>
      <c r="C21" s="34">
        <v>84.308999999999997</v>
      </c>
      <c r="D21" s="34">
        <v>74.197999999999993</v>
      </c>
      <c r="E21" s="7"/>
    </row>
    <row r="22" spans="2:5">
      <c r="B22" s="31" t="s">
        <v>48</v>
      </c>
      <c r="C22" s="34">
        <v>84.424000000000007</v>
      </c>
      <c r="D22" s="34">
        <v>72.384</v>
      </c>
      <c r="E22" s="7"/>
    </row>
    <row r="23" spans="2:5">
      <c r="B23" s="31" t="s">
        <v>49</v>
      </c>
      <c r="C23" s="34">
        <v>84.448999999999998</v>
      </c>
      <c r="D23" s="34">
        <v>74.316999999999993</v>
      </c>
      <c r="E23" s="7"/>
    </row>
    <row r="24" spans="2:5">
      <c r="B24" s="31" t="s">
        <v>50</v>
      </c>
      <c r="C24" s="34">
        <v>84.799000000000007</v>
      </c>
      <c r="D24" s="34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4"/>
  <sheetViews>
    <sheetView topLeftCell="A7" zoomScaleNormal="100" workbookViewId="0">
      <selection activeCell="G24" sqref="G24"/>
    </sheetView>
  </sheetViews>
  <sheetFormatPr defaultColWidth="8.6640625" defaultRowHeight="14.4"/>
  <cols>
    <col min="1" max="1" width="3.33203125" style="25" customWidth="1"/>
    <col min="2" max="11" width="7.33203125" style="25" customWidth="1"/>
    <col min="12" max="47" width="7.44140625" style="25" customWidth="1"/>
    <col min="48" max="48" width="9.33203125" style="25" customWidth="1"/>
    <col min="49" max="49" width="8.6640625" style="25"/>
  </cols>
  <sheetData>
    <row r="1" spans="2:47" ht="12" customHeight="1"/>
    <row r="2" spans="2:47">
      <c r="B2" s="25" t="s">
        <v>51</v>
      </c>
    </row>
    <row r="3" spans="2:47">
      <c r="B3" s="59"/>
      <c r="C3" s="59">
        <v>1980</v>
      </c>
      <c r="D3" s="59">
        <v>1981</v>
      </c>
      <c r="E3" s="59">
        <v>1982</v>
      </c>
      <c r="F3" s="59">
        <v>1983</v>
      </c>
      <c r="G3" s="59">
        <v>1984</v>
      </c>
      <c r="H3" s="59">
        <v>1985</v>
      </c>
      <c r="I3" s="59">
        <v>1986</v>
      </c>
      <c r="J3" s="59">
        <v>1987</v>
      </c>
      <c r="K3" s="59">
        <v>1988</v>
      </c>
      <c r="L3" s="59">
        <v>1989</v>
      </c>
      <c r="M3" s="59">
        <v>1990</v>
      </c>
      <c r="N3" s="59">
        <v>1991</v>
      </c>
      <c r="O3" s="59">
        <v>1992</v>
      </c>
      <c r="P3" s="59">
        <v>1993</v>
      </c>
      <c r="Q3" s="59">
        <v>1994</v>
      </c>
      <c r="R3" s="59">
        <v>1995</v>
      </c>
      <c r="S3" s="154">
        <v>1996</v>
      </c>
      <c r="T3" s="154">
        <v>1997</v>
      </c>
      <c r="U3" s="154">
        <v>1998</v>
      </c>
      <c r="V3" s="154">
        <v>1999</v>
      </c>
      <c r="W3" s="154">
        <v>2000</v>
      </c>
      <c r="X3" s="154">
        <v>2001</v>
      </c>
      <c r="Y3" s="154">
        <v>2002</v>
      </c>
      <c r="Z3" s="154">
        <v>2003</v>
      </c>
      <c r="AA3" s="154">
        <v>2004</v>
      </c>
      <c r="AB3" s="154">
        <v>2005</v>
      </c>
      <c r="AC3" s="154">
        <v>2006</v>
      </c>
      <c r="AD3" s="154">
        <v>2007</v>
      </c>
      <c r="AE3" s="154">
        <v>2008</v>
      </c>
      <c r="AF3" s="154">
        <v>2009</v>
      </c>
      <c r="AG3" s="154">
        <v>2010</v>
      </c>
      <c r="AH3" s="154">
        <v>2011</v>
      </c>
      <c r="AI3" s="154">
        <v>2012</v>
      </c>
      <c r="AJ3" s="154">
        <v>2013</v>
      </c>
      <c r="AK3" s="154">
        <v>2014</v>
      </c>
      <c r="AL3" s="154">
        <v>2015</v>
      </c>
      <c r="AM3" s="154">
        <v>2016</v>
      </c>
      <c r="AN3" s="154">
        <v>2017</v>
      </c>
      <c r="AO3" s="154">
        <v>2018</v>
      </c>
      <c r="AP3" s="154">
        <v>2019</v>
      </c>
      <c r="AQ3" s="154">
        <v>2020</v>
      </c>
      <c r="AR3" s="154">
        <v>2021</v>
      </c>
      <c r="AS3" s="154">
        <v>2022</v>
      </c>
      <c r="AT3" s="154">
        <v>2023</v>
      </c>
      <c r="AU3" s="154">
        <v>2024</v>
      </c>
    </row>
    <row r="4" spans="2:47">
      <c r="B4" s="59" t="s">
        <v>15</v>
      </c>
      <c r="C4" s="60">
        <v>100</v>
      </c>
      <c r="D4" s="60">
        <v>100.78086567443879</v>
      </c>
      <c r="E4" s="60">
        <v>101.41684313837888</v>
      </c>
      <c r="F4" s="60">
        <v>102.67084194299576</v>
      </c>
      <c r="G4" s="60">
        <v>105.50288410026344</v>
      </c>
      <c r="H4" s="60">
        <v>108.64118833249898</v>
      </c>
      <c r="I4" s="60">
        <v>111.38533389869873</v>
      </c>
      <c r="J4" s="60">
        <v>114.71006208287578</v>
      </c>
      <c r="K4" s="60">
        <v>119.23965992322279</v>
      </c>
      <c r="L4" s="60">
        <v>122.66371342196449</v>
      </c>
      <c r="M4" s="60">
        <v>125.08519411476473</v>
      </c>
      <c r="N4" s="60">
        <v>126.82407840043982</v>
      </c>
      <c r="O4" s="60">
        <v>127.78865717835448</v>
      </c>
      <c r="P4" s="60">
        <v>126.6593317092801</v>
      </c>
      <c r="Q4" s="60">
        <v>129.45528205157103</v>
      </c>
      <c r="R4" s="60">
        <v>133.24036730166381</v>
      </c>
      <c r="S4" s="60">
        <v>135.03322939413661</v>
      </c>
      <c r="T4" s="60">
        <v>137.6335929548479</v>
      </c>
      <c r="U4" s="60">
        <v>140.11701673299436</v>
      </c>
      <c r="V4" s="60">
        <v>142.46816847512846</v>
      </c>
      <c r="W4" s="60">
        <v>147.99893196601741</v>
      </c>
      <c r="X4" s="60">
        <v>150.96842329048107</v>
      </c>
      <c r="Y4" s="60">
        <v>151.37593184789623</v>
      </c>
      <c r="Z4" s="60">
        <v>151.47668665626568</v>
      </c>
      <c r="AA4" s="60">
        <v>153.70947741458843</v>
      </c>
      <c r="AB4" s="60">
        <v>154.88137488242924</v>
      </c>
      <c r="AC4" s="60">
        <v>157.66844248689381</v>
      </c>
      <c r="AD4" s="60">
        <v>159.97400710904463</v>
      </c>
      <c r="AE4" s="60">
        <v>158.33725143348877</v>
      </c>
      <c r="AF4" s="60">
        <v>149.93721638603631</v>
      </c>
      <c r="AG4" s="60">
        <v>152.22991495690263</v>
      </c>
      <c r="AH4" s="60">
        <v>153.28861792546351</v>
      </c>
      <c r="AI4" s="60">
        <v>148.49798260372177</v>
      </c>
      <c r="AJ4" s="60">
        <v>145.79825199585818</v>
      </c>
      <c r="AK4" s="60">
        <v>145.79622887408377</v>
      </c>
      <c r="AL4" s="60">
        <v>147.08749888662314</v>
      </c>
      <c r="AM4" s="60">
        <v>148.90582556143022</v>
      </c>
      <c r="AN4" s="60">
        <v>151.2938282158853</v>
      </c>
      <c r="AO4" s="60">
        <v>152.54449367281146</v>
      </c>
      <c r="AP4" s="60">
        <v>153.19915748700009</v>
      </c>
      <c r="AQ4" s="60">
        <v>139.61311729103724</v>
      </c>
      <c r="AR4" s="60">
        <v>152.08205150721545</v>
      </c>
      <c r="AS4" s="60">
        <v>159.41419593804881</v>
      </c>
      <c r="AT4" s="60">
        <v>160.96959202224627</v>
      </c>
      <c r="AU4" s="60">
        <v>162.08458292017585</v>
      </c>
    </row>
    <row r="5" spans="2:47">
      <c r="B5" s="59" t="s">
        <v>14</v>
      </c>
      <c r="C5" s="60">
        <v>100</v>
      </c>
      <c r="D5" s="60">
        <v>99.457892013263447</v>
      </c>
      <c r="E5" s="60">
        <v>97.905015668888808</v>
      </c>
      <c r="F5" s="60">
        <v>99.614316358776691</v>
      </c>
      <c r="G5" s="60">
        <v>101.43315254688379</v>
      </c>
      <c r="H5" s="60">
        <v>105.03762452409713</v>
      </c>
      <c r="I5" s="60">
        <v>108.54109567888398</v>
      </c>
      <c r="J5" s="60">
        <v>110.56675776916319</v>
      </c>
      <c r="K5" s="60">
        <v>115.63207893587185</v>
      </c>
      <c r="L5" s="60">
        <v>118.01687752878092</v>
      </c>
      <c r="M5" s="60">
        <v>119.26859560542924</v>
      </c>
      <c r="N5" s="60">
        <v>119.02264283803919</v>
      </c>
      <c r="O5" s="60">
        <v>119.90573887175128</v>
      </c>
      <c r="P5" s="60">
        <v>117.66440203985682</v>
      </c>
      <c r="Q5" s="60">
        <v>121.35719602571879</v>
      </c>
      <c r="R5" s="60">
        <v>125.77827066425988</v>
      </c>
      <c r="S5" s="60">
        <v>126.4092048844974</v>
      </c>
      <c r="T5" s="60">
        <v>128.5422471313922</v>
      </c>
      <c r="U5" s="60">
        <v>129.57257111507525</v>
      </c>
      <c r="V5" s="60">
        <v>132.26073386977274</v>
      </c>
      <c r="W5" s="60">
        <v>136.14325568956838</v>
      </c>
      <c r="X5" s="60">
        <v>138.35211164889802</v>
      </c>
      <c r="Y5" s="60">
        <v>138.64764835007776</v>
      </c>
      <c r="Z5" s="60">
        <v>139.3110183338828</v>
      </c>
      <c r="AA5" s="60">
        <v>141.02913682212957</v>
      </c>
      <c r="AB5" s="60">
        <v>142.31005638879643</v>
      </c>
      <c r="AC5" s="60">
        <v>144.78904754771676</v>
      </c>
      <c r="AD5" s="60">
        <v>145.80969942117943</v>
      </c>
      <c r="AE5" s="60">
        <v>142.91324435345214</v>
      </c>
      <c r="AF5" s="60">
        <v>130.63415848532941</v>
      </c>
      <c r="AG5" s="60">
        <v>135.09319669311236</v>
      </c>
      <c r="AH5" s="60">
        <v>136.61435584596131</v>
      </c>
      <c r="AI5" s="60">
        <v>129.71765276838164</v>
      </c>
      <c r="AJ5" s="60">
        <v>129.45709198092831</v>
      </c>
      <c r="AK5" s="60">
        <v>128.12175458201119</v>
      </c>
      <c r="AL5" s="60">
        <v>129.52186580998031</v>
      </c>
      <c r="AM5" s="60">
        <v>131.04400194365962</v>
      </c>
      <c r="AN5" s="60">
        <v>134.87151974270677</v>
      </c>
      <c r="AO5" s="60">
        <v>135.88240180786596</v>
      </c>
      <c r="AP5" s="60">
        <v>135.11312710205138</v>
      </c>
      <c r="AQ5" s="60">
        <v>121.88519745149647</v>
      </c>
      <c r="AR5" s="60">
        <v>132.7867403488311</v>
      </c>
      <c r="AS5" s="60">
        <v>137.56486049580511</v>
      </c>
      <c r="AT5" s="60">
        <v>140.04795497421293</v>
      </c>
      <c r="AU5" s="60">
        <v>141.61219898168014</v>
      </c>
    </row>
    <row r="6" spans="2:47"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2:47"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</row>
    <row r="8" spans="2:47" ht="27.75" customHeight="1">
      <c r="B8" s="93"/>
      <c r="C8" s="240" t="s">
        <v>196</v>
      </c>
      <c r="D8" s="241"/>
      <c r="E8" s="242"/>
      <c r="F8" s="93"/>
      <c r="G8" s="93"/>
    </row>
    <row r="9" spans="2:47" ht="31.2" customHeight="1">
      <c r="B9" s="93"/>
      <c r="C9" s="59" t="s">
        <v>52</v>
      </c>
      <c r="D9" s="240" t="s">
        <v>53</v>
      </c>
      <c r="E9" s="242"/>
      <c r="F9" s="93"/>
      <c r="G9" s="61" t="s">
        <v>238</v>
      </c>
    </row>
    <row r="10" spans="2:47" ht="14.7" customHeight="1">
      <c r="B10" s="93"/>
      <c r="C10" s="59"/>
      <c r="D10" s="59">
        <v>1980</v>
      </c>
      <c r="E10" s="59">
        <v>2024</v>
      </c>
      <c r="F10" s="93"/>
      <c r="G10" s="93"/>
    </row>
    <row r="11" spans="2:47">
      <c r="B11" s="93"/>
      <c r="C11" s="59" t="s">
        <v>54</v>
      </c>
      <c r="D11" s="62">
        <v>149.30472193287761</v>
      </c>
      <c r="E11" s="62">
        <v>141.98482437738528</v>
      </c>
      <c r="F11" s="93"/>
      <c r="G11" s="93"/>
    </row>
    <row r="12" spans="2:47">
      <c r="B12" s="93"/>
      <c r="C12" s="59" t="s">
        <v>55</v>
      </c>
      <c r="D12" s="62">
        <v>125.11263399392858</v>
      </c>
      <c r="E12" s="62">
        <v>134.90758328398252</v>
      </c>
      <c r="F12" s="93"/>
      <c r="G12" s="93"/>
    </row>
    <row r="13" spans="2:47">
      <c r="B13" s="93"/>
      <c r="C13" s="59" t="s">
        <v>56</v>
      </c>
      <c r="D13" s="62">
        <v>176.41712211270649</v>
      </c>
      <c r="E13" s="62">
        <v>125.20784005248231</v>
      </c>
      <c r="F13" s="93"/>
      <c r="G13" s="93"/>
    </row>
    <row r="14" spans="2:47">
      <c r="B14" s="93"/>
      <c r="C14" s="59" t="s">
        <v>57</v>
      </c>
      <c r="D14" s="62">
        <v>117.76698066075613</v>
      </c>
      <c r="E14" s="62">
        <v>119.32844715878876</v>
      </c>
      <c r="F14" s="93"/>
      <c r="G14" s="93"/>
    </row>
    <row r="15" spans="2:47">
      <c r="B15" s="93"/>
      <c r="C15" s="59" t="s">
        <v>58</v>
      </c>
      <c r="D15" s="62">
        <v>119.57578601462022</v>
      </c>
      <c r="E15" s="62">
        <v>116.20036217513344</v>
      </c>
      <c r="F15" s="93"/>
      <c r="G15" s="93"/>
    </row>
    <row r="16" spans="2:47">
      <c r="B16" s="93"/>
      <c r="C16" s="59" t="s">
        <v>59</v>
      </c>
      <c r="D16" s="62">
        <v>105.36763735270354</v>
      </c>
      <c r="E16" s="62">
        <v>110.77096122556608</v>
      </c>
      <c r="F16" s="93"/>
      <c r="G16" s="93"/>
    </row>
    <row r="17" spans="2:52">
      <c r="B17" s="93"/>
      <c r="C17" s="59" t="s">
        <v>60</v>
      </c>
      <c r="D17" s="62">
        <v>106.41060243182538</v>
      </c>
      <c r="E17" s="62">
        <v>105.41430990041205</v>
      </c>
      <c r="F17" s="93"/>
      <c r="G17" s="93"/>
    </row>
    <row r="18" spans="2:52">
      <c r="B18" s="93"/>
      <c r="C18" s="59" t="s">
        <v>61</v>
      </c>
      <c r="D18" s="62">
        <v>114.53652846875787</v>
      </c>
      <c r="E18" s="62">
        <v>104.33265241498937</v>
      </c>
      <c r="F18" s="93"/>
      <c r="G18" s="93"/>
    </row>
    <row r="19" spans="2:52">
      <c r="C19" s="59" t="s">
        <v>62</v>
      </c>
      <c r="D19" s="62">
        <v>107.67930233357623</v>
      </c>
      <c r="E19" s="62">
        <v>103.66931924729887</v>
      </c>
      <c r="F19" s="88"/>
      <c r="G19" s="88"/>
    </row>
    <row r="20" spans="2:52">
      <c r="C20" s="59" t="s">
        <v>63</v>
      </c>
      <c r="D20" s="62">
        <v>95.675189555475498</v>
      </c>
      <c r="E20" s="62">
        <v>103.52576446342682</v>
      </c>
      <c r="F20" s="88"/>
      <c r="G20" s="88"/>
    </row>
    <row r="21" spans="2:52">
      <c r="C21" s="59" t="s">
        <v>64</v>
      </c>
      <c r="D21" s="62">
        <v>92.316300807073929</v>
      </c>
      <c r="E21" s="62">
        <v>91.440265673653442</v>
      </c>
      <c r="F21" s="88"/>
      <c r="G21" s="88"/>
    </row>
    <row r="22" spans="2:52">
      <c r="C22" s="59" t="s">
        <v>65</v>
      </c>
      <c r="D22" s="62">
        <v>103.32698646976564</v>
      </c>
      <c r="E22" s="62">
        <v>86.88484107136064</v>
      </c>
      <c r="F22" s="88"/>
      <c r="G22" s="37" t="s">
        <v>188</v>
      </c>
    </row>
    <row r="23" spans="2:52">
      <c r="C23" s="59" t="s">
        <v>66</v>
      </c>
      <c r="D23" s="62">
        <v>88.078630084804459</v>
      </c>
      <c r="E23" s="62">
        <v>86.135597505812513</v>
      </c>
      <c r="F23" s="88"/>
      <c r="G23" s="37" t="s">
        <v>254</v>
      </c>
    </row>
    <row r="24" spans="2:52">
      <c r="C24" s="59" t="s">
        <v>67</v>
      </c>
      <c r="D24" s="62">
        <v>77.918558223729562</v>
      </c>
      <c r="E24" s="62">
        <v>75.494933010993435</v>
      </c>
      <c r="F24" s="88"/>
    </row>
    <row r="25" spans="2:52">
      <c r="C25" s="59" t="s">
        <v>68</v>
      </c>
      <c r="D25" s="62">
        <v>81.663094846308198</v>
      </c>
      <c r="E25" s="62">
        <v>74.022457775165194</v>
      </c>
      <c r="F25" s="88"/>
      <c r="G25" s="88"/>
    </row>
    <row r="26" spans="2:52">
      <c r="C26" s="59" t="s">
        <v>69</v>
      </c>
      <c r="D26" s="62">
        <v>60.875797363006953</v>
      </c>
      <c r="E26" s="62">
        <v>73.455096819518843</v>
      </c>
      <c r="F26" s="88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</row>
    <row r="27" spans="2:52">
      <c r="C27" s="59" t="s">
        <v>70</v>
      </c>
      <c r="D27" s="62">
        <v>75.21308615093551</v>
      </c>
      <c r="E27" s="62">
        <v>66.522545366014867</v>
      </c>
      <c r="F27" s="88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 spans="2:52">
      <c r="C28" s="59" t="s">
        <v>71</v>
      </c>
      <c r="D28" s="62">
        <v>69.537312853130985</v>
      </c>
      <c r="E28" s="62">
        <v>65.115379694945489</v>
      </c>
      <c r="F28" s="88"/>
      <c r="G28" s="88"/>
    </row>
    <row r="29" spans="2:52">
      <c r="C29" s="59" t="s">
        <v>72</v>
      </c>
      <c r="D29" s="62">
        <v>75.759749257013283</v>
      </c>
      <c r="E29" s="62">
        <v>63.230149361285825</v>
      </c>
      <c r="F29" s="88"/>
      <c r="G29" s="88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</row>
    <row r="30" spans="2:52">
      <c r="C30" s="59" t="s">
        <v>73</v>
      </c>
      <c r="D30" s="62">
        <v>58.622669689557441</v>
      </c>
      <c r="E30" s="62">
        <v>58.090240890110564</v>
      </c>
      <c r="F30" s="88"/>
      <c r="G30" s="88"/>
    </row>
    <row r="31" spans="2:52">
      <c r="D31" s="87"/>
      <c r="E31" s="87"/>
      <c r="F31" s="88"/>
      <c r="G31" s="88"/>
    </row>
    <row r="35" spans="11:12">
      <c r="K35" s="63"/>
      <c r="L35" s="63"/>
    </row>
    <row r="36" spans="11:12">
      <c r="K36" s="63"/>
      <c r="L36" s="63"/>
    </row>
    <row r="37" spans="11:12">
      <c r="K37" s="63"/>
      <c r="L37" s="63"/>
    </row>
    <row r="38" spans="11:12">
      <c r="K38" s="63"/>
      <c r="L38" s="63"/>
    </row>
    <row r="39" spans="11:12">
      <c r="K39" s="63"/>
      <c r="L39" s="63"/>
    </row>
    <row r="40" spans="11:12">
      <c r="K40" s="63"/>
      <c r="L40" s="63"/>
    </row>
    <row r="41" spans="11:12">
      <c r="K41" s="63"/>
      <c r="L41" s="63"/>
    </row>
    <row r="42" spans="11:12">
      <c r="K42" s="63"/>
      <c r="L42" s="63"/>
    </row>
    <row r="43" spans="11:12">
      <c r="K43" s="63"/>
      <c r="L43" s="63"/>
    </row>
    <row r="44" spans="11:12">
      <c r="K44" s="63"/>
      <c r="L44" s="63"/>
    </row>
    <row r="45" spans="11:12">
      <c r="K45" s="63"/>
      <c r="L45" s="63"/>
    </row>
    <row r="46" spans="11:12">
      <c r="K46" s="63"/>
      <c r="L46" s="63"/>
    </row>
    <row r="47" spans="11:12">
      <c r="K47" s="63"/>
      <c r="L47" s="63"/>
    </row>
    <row r="48" spans="11:12">
      <c r="K48" s="63"/>
      <c r="L48" s="63"/>
    </row>
    <row r="49" spans="11:12">
      <c r="K49" s="63"/>
      <c r="L49" s="63"/>
    </row>
    <row r="50" spans="11:12">
      <c r="K50" s="63"/>
      <c r="L50" s="63"/>
    </row>
    <row r="51" spans="11:12">
      <c r="K51" s="63"/>
      <c r="L51" s="63"/>
    </row>
    <row r="52" spans="11:12">
      <c r="K52" s="63"/>
      <c r="L52" s="63"/>
    </row>
    <row r="53" spans="11:12">
      <c r="K53" s="63"/>
      <c r="L53" s="63"/>
    </row>
    <row r="54" spans="11:12">
      <c r="K54" s="63"/>
      <c r="L54" s="63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Normal="100" workbookViewId="0">
      <selection activeCell="H14" sqref="H14"/>
    </sheetView>
  </sheetViews>
  <sheetFormatPr defaultRowHeight="14.4"/>
  <cols>
    <col min="1" max="1" width="3.33203125" style="19" customWidth="1"/>
    <col min="2" max="2" width="8.33203125" style="21" customWidth="1"/>
    <col min="3" max="3" width="9.33203125" style="21" bestFit="1" customWidth="1"/>
    <col min="4" max="8" width="8.33203125" style="21" customWidth="1"/>
    <col min="19" max="19" width="8.6640625" customWidth="1"/>
  </cols>
  <sheetData>
    <row r="1" spans="2:11" ht="12" customHeight="1"/>
    <row r="2" spans="2:11">
      <c r="J2" s="55" t="s">
        <v>239</v>
      </c>
    </row>
    <row r="3" spans="2:11" ht="36">
      <c r="B3" s="31"/>
      <c r="C3" s="31"/>
      <c r="D3" s="22" t="s">
        <v>74</v>
      </c>
      <c r="E3" s="22" t="s">
        <v>75</v>
      </c>
      <c r="F3" s="22" t="s">
        <v>76</v>
      </c>
      <c r="G3" s="22" t="s">
        <v>77</v>
      </c>
      <c r="H3" s="22" t="s">
        <v>78</v>
      </c>
    </row>
    <row r="4" spans="2:11">
      <c r="B4" s="31">
        <v>1951</v>
      </c>
      <c r="C4" s="31" t="s">
        <v>14</v>
      </c>
      <c r="D4" s="34">
        <v>2.5680220116172428</v>
      </c>
      <c r="E4" s="34">
        <v>84.897584836441453</v>
      </c>
      <c r="F4" s="34">
        <v>7.9180678691531643</v>
      </c>
      <c r="G4" s="34">
        <v>3.6074594925099359</v>
      </c>
      <c r="H4" s="34">
        <v>1.0088657902782023</v>
      </c>
    </row>
    <row r="5" spans="2:11">
      <c r="B5" s="31"/>
      <c r="C5" s="31" t="s">
        <v>15</v>
      </c>
      <c r="D5" s="34">
        <v>12.898040235455399</v>
      </c>
      <c r="E5" s="34">
        <v>76.896527268858904</v>
      </c>
      <c r="F5" s="34">
        <v>5.9454859223186212</v>
      </c>
      <c r="G5" s="34">
        <v>3.2623342237772155</v>
      </c>
      <c r="H5" s="34">
        <v>0.99761234958984424</v>
      </c>
    </row>
    <row r="6" spans="2:11">
      <c r="B6" s="31" t="s">
        <v>79</v>
      </c>
      <c r="C6" s="31"/>
      <c r="D6" s="31"/>
      <c r="E6" s="31"/>
      <c r="F6" s="34"/>
      <c r="G6" s="34"/>
      <c r="H6" s="34"/>
    </row>
    <row r="7" spans="2:11">
      <c r="B7" s="31">
        <v>2024</v>
      </c>
      <c r="C7" s="31" t="s">
        <v>14</v>
      </c>
      <c r="D7" s="34">
        <v>0.40050062578222778</v>
      </c>
      <c r="E7" s="34">
        <v>15.994993742177721</v>
      </c>
      <c r="F7" s="34">
        <v>29.787234042553191</v>
      </c>
      <c r="G7" s="34">
        <v>38.047559449311599</v>
      </c>
      <c r="H7" s="34">
        <v>15.74468085106383</v>
      </c>
    </row>
    <row r="8" spans="2:11">
      <c r="B8" s="31"/>
      <c r="C8" s="31" t="s">
        <v>15</v>
      </c>
      <c r="D8" s="34">
        <v>0.49350460846215255</v>
      </c>
      <c r="E8" s="34">
        <v>16.612236011321578</v>
      </c>
      <c r="F8" s="34">
        <v>28.623267290804851</v>
      </c>
      <c r="G8" s="34">
        <v>37.4283329704623</v>
      </c>
      <c r="H8" s="34">
        <v>16.840844763770956</v>
      </c>
    </row>
    <row r="10" spans="2:11">
      <c r="E10" s="57"/>
    </row>
    <row r="11" spans="2:11">
      <c r="E11" s="57"/>
    </row>
    <row r="12" spans="2:11">
      <c r="B12" s="128"/>
    </row>
    <row r="14" spans="2:11">
      <c r="J14" s="37" t="s">
        <v>16</v>
      </c>
    </row>
    <row r="15" spans="2:11">
      <c r="J15" s="37" t="s">
        <v>80</v>
      </c>
    </row>
    <row r="16" spans="2:11">
      <c r="B16"/>
      <c r="C16"/>
      <c r="D16"/>
      <c r="E16"/>
      <c r="F16"/>
      <c r="G16"/>
      <c r="H16"/>
      <c r="K16" s="37"/>
    </row>
    <row r="17" spans="2:14">
      <c r="B17"/>
      <c r="C17"/>
      <c r="D17" s="145"/>
      <c r="E17" s="145"/>
      <c r="F17"/>
      <c r="G17"/>
      <c r="H17"/>
      <c r="K17" s="37"/>
    </row>
    <row r="18" spans="2:14">
      <c r="B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20" spans="2:14">
      <c r="B20"/>
      <c r="C20" s="145"/>
      <c r="D20" s="145"/>
      <c r="E20"/>
      <c r="F20"/>
      <c r="G20"/>
      <c r="H20"/>
      <c r="I20" s="145"/>
      <c r="J20" s="145"/>
    </row>
    <row r="21" spans="2:14">
      <c r="B21" s="146"/>
      <c r="C21" s="147"/>
      <c r="D21" s="146"/>
      <c r="E21" s="146"/>
      <c r="F21" s="146"/>
      <c r="G21" s="146"/>
      <c r="H21" s="146"/>
      <c r="I21" s="146"/>
      <c r="J21" s="146"/>
      <c r="K21" s="146"/>
      <c r="L21" s="146"/>
      <c r="M21" s="146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5"/>
  <sheetViews>
    <sheetView zoomScaleNormal="100" workbookViewId="0">
      <selection activeCell="K3" sqref="K3"/>
    </sheetView>
  </sheetViews>
  <sheetFormatPr defaultColWidth="9" defaultRowHeight="12"/>
  <cols>
    <col min="1" max="1" width="3.33203125" style="21" customWidth="1"/>
    <col min="2" max="2" width="7.33203125" style="13" customWidth="1"/>
    <col min="3" max="3" width="9.33203125" style="13" bestFit="1" customWidth="1"/>
    <col min="4" max="5" width="10.33203125" style="13" customWidth="1"/>
    <col min="6" max="7" width="1.33203125" style="13" customWidth="1"/>
    <col min="8" max="8" width="10.33203125" style="13" customWidth="1"/>
    <col min="9" max="9" width="5.33203125" style="3" customWidth="1"/>
    <col min="10" max="10" width="6.6640625" style="3" customWidth="1"/>
    <col min="11" max="12" width="7.33203125" style="3" customWidth="1"/>
    <col min="13" max="13" width="6.6640625" style="3" customWidth="1"/>
    <col min="14" max="14" width="7.33203125" style="3" customWidth="1"/>
    <col min="15" max="15" width="0.6640625" style="3" customWidth="1"/>
    <col min="16" max="17" width="7.33203125" style="3" customWidth="1"/>
    <col min="18" max="18" width="6.6640625" style="3" customWidth="1"/>
    <col min="19" max="19" width="0.6640625" style="3" customWidth="1"/>
    <col min="20" max="21" width="7.33203125" style="14" customWidth="1"/>
    <col min="22" max="22" width="18.6640625" style="14" customWidth="1"/>
    <col min="23" max="23" width="6.6640625" style="14" customWidth="1"/>
    <col min="24" max="24" width="8.33203125" style="14" hidden="1" customWidth="1"/>
    <col min="25" max="25" width="0" style="14" hidden="1" customWidth="1"/>
    <col min="26" max="26" width="9" style="14"/>
    <col min="27" max="27" width="5.33203125" style="3" customWidth="1"/>
    <col min="28" max="28" width="6.6640625" style="3" customWidth="1"/>
    <col min="29" max="30" width="7.33203125" style="3" customWidth="1"/>
    <col min="31" max="31" width="6.6640625" style="3" customWidth="1"/>
    <col min="32" max="32" width="7.33203125" style="3" customWidth="1"/>
    <col min="33" max="33" width="0.6640625" style="3" customWidth="1"/>
    <col min="34" max="34" width="7.33203125" style="3" customWidth="1"/>
    <col min="35" max="246" width="9" style="14"/>
    <col min="247" max="247" width="5.33203125" style="14" customWidth="1"/>
    <col min="248" max="248" width="6.6640625" style="14" customWidth="1"/>
    <col min="249" max="250" width="7.33203125" style="14" customWidth="1"/>
    <col min="251" max="251" width="6.6640625" style="14" customWidth="1"/>
    <col min="252" max="252" width="7.33203125" style="14" customWidth="1"/>
    <col min="253" max="253" width="0.6640625" style="14" customWidth="1"/>
    <col min="254" max="255" width="7.33203125" style="14" customWidth="1"/>
    <col min="256" max="256" width="6.6640625" style="14" customWidth="1"/>
    <col min="257" max="257" width="0.6640625" style="14" customWidth="1"/>
    <col min="258" max="260" width="7.33203125" style="14" customWidth="1"/>
    <col min="261" max="261" width="6.6640625" style="14" customWidth="1"/>
    <col min="262" max="263" width="0" style="14" hidden="1" customWidth="1"/>
    <col min="264" max="502" width="9" style="14"/>
    <col min="503" max="503" width="5.33203125" style="14" customWidth="1"/>
    <col min="504" max="504" width="6.6640625" style="14" customWidth="1"/>
    <col min="505" max="506" width="7.33203125" style="14" customWidth="1"/>
    <col min="507" max="507" width="6.6640625" style="14" customWidth="1"/>
    <col min="508" max="508" width="7.33203125" style="14" customWidth="1"/>
    <col min="509" max="509" width="0.6640625" style="14" customWidth="1"/>
    <col min="510" max="511" width="7.33203125" style="14" customWidth="1"/>
    <col min="512" max="512" width="6.6640625" style="14" customWidth="1"/>
    <col min="513" max="513" width="0.6640625" style="14" customWidth="1"/>
    <col min="514" max="516" width="7.33203125" style="14" customWidth="1"/>
    <col min="517" max="517" width="6.6640625" style="14" customWidth="1"/>
    <col min="518" max="519" width="0" style="14" hidden="1" customWidth="1"/>
    <col min="520" max="758" width="9" style="14"/>
    <col min="759" max="759" width="5.33203125" style="14" customWidth="1"/>
    <col min="760" max="760" width="6.6640625" style="14" customWidth="1"/>
    <col min="761" max="762" width="7.33203125" style="14" customWidth="1"/>
    <col min="763" max="763" width="6.6640625" style="14" customWidth="1"/>
    <col min="764" max="764" width="7.33203125" style="14" customWidth="1"/>
    <col min="765" max="765" width="0.6640625" style="14" customWidth="1"/>
    <col min="766" max="767" width="7.33203125" style="14" customWidth="1"/>
    <col min="768" max="768" width="6.6640625" style="14" customWidth="1"/>
    <col min="769" max="769" width="0.6640625" style="14" customWidth="1"/>
    <col min="770" max="772" width="7.33203125" style="14" customWidth="1"/>
    <col min="773" max="773" width="6.6640625" style="14" customWidth="1"/>
    <col min="774" max="775" width="0" style="14" hidden="1" customWidth="1"/>
    <col min="776" max="1014" width="9" style="14"/>
    <col min="1015" max="1015" width="5.33203125" style="14" customWidth="1"/>
    <col min="1016" max="1016" width="6.6640625" style="14" customWidth="1"/>
    <col min="1017" max="1018" width="7.33203125" style="14" customWidth="1"/>
    <col min="1019" max="1019" width="6.6640625" style="14" customWidth="1"/>
    <col min="1020" max="1020" width="7.33203125" style="14" customWidth="1"/>
    <col min="1021" max="1021" width="0.6640625" style="14" customWidth="1"/>
    <col min="1022" max="1023" width="7.33203125" style="14" customWidth="1"/>
    <col min="1024" max="1024" width="6.6640625" style="14" customWidth="1"/>
    <col min="1025" max="1025" width="0.6640625" style="14" customWidth="1"/>
    <col min="1026" max="1028" width="7.33203125" style="14" customWidth="1"/>
    <col min="1029" max="1029" width="6.6640625" style="14" customWidth="1"/>
    <col min="1030" max="1031" width="0" style="14" hidden="1" customWidth="1"/>
    <col min="1032" max="1270" width="9" style="14"/>
    <col min="1271" max="1271" width="5.33203125" style="14" customWidth="1"/>
    <col min="1272" max="1272" width="6.6640625" style="14" customWidth="1"/>
    <col min="1273" max="1274" width="7.33203125" style="14" customWidth="1"/>
    <col min="1275" max="1275" width="6.6640625" style="14" customWidth="1"/>
    <col min="1276" max="1276" width="7.33203125" style="14" customWidth="1"/>
    <col min="1277" max="1277" width="0.6640625" style="14" customWidth="1"/>
    <col min="1278" max="1279" width="7.33203125" style="14" customWidth="1"/>
    <col min="1280" max="1280" width="6.6640625" style="14" customWidth="1"/>
    <col min="1281" max="1281" width="0.6640625" style="14" customWidth="1"/>
    <col min="1282" max="1284" width="7.33203125" style="14" customWidth="1"/>
    <col min="1285" max="1285" width="6.6640625" style="14" customWidth="1"/>
    <col min="1286" max="1287" width="0" style="14" hidden="1" customWidth="1"/>
    <col min="1288" max="1526" width="9" style="14"/>
    <col min="1527" max="1527" width="5.33203125" style="14" customWidth="1"/>
    <col min="1528" max="1528" width="6.6640625" style="14" customWidth="1"/>
    <col min="1529" max="1530" width="7.33203125" style="14" customWidth="1"/>
    <col min="1531" max="1531" width="6.6640625" style="14" customWidth="1"/>
    <col min="1532" max="1532" width="7.33203125" style="14" customWidth="1"/>
    <col min="1533" max="1533" width="0.6640625" style="14" customWidth="1"/>
    <col min="1534" max="1535" width="7.33203125" style="14" customWidth="1"/>
    <col min="1536" max="1536" width="6.6640625" style="14" customWidth="1"/>
    <col min="1537" max="1537" width="0.6640625" style="14" customWidth="1"/>
    <col min="1538" max="1540" width="7.33203125" style="14" customWidth="1"/>
    <col min="1541" max="1541" width="6.6640625" style="14" customWidth="1"/>
    <col min="1542" max="1543" width="0" style="14" hidden="1" customWidth="1"/>
    <col min="1544" max="1782" width="9" style="14"/>
    <col min="1783" max="1783" width="5.33203125" style="14" customWidth="1"/>
    <col min="1784" max="1784" width="6.6640625" style="14" customWidth="1"/>
    <col min="1785" max="1786" width="7.33203125" style="14" customWidth="1"/>
    <col min="1787" max="1787" width="6.6640625" style="14" customWidth="1"/>
    <col min="1788" max="1788" width="7.33203125" style="14" customWidth="1"/>
    <col min="1789" max="1789" width="0.6640625" style="14" customWidth="1"/>
    <col min="1790" max="1791" width="7.33203125" style="14" customWidth="1"/>
    <col min="1792" max="1792" width="6.6640625" style="14" customWidth="1"/>
    <col min="1793" max="1793" width="0.6640625" style="14" customWidth="1"/>
    <col min="1794" max="1796" width="7.33203125" style="14" customWidth="1"/>
    <col min="1797" max="1797" width="6.6640625" style="14" customWidth="1"/>
    <col min="1798" max="1799" width="0" style="14" hidden="1" customWidth="1"/>
    <col min="1800" max="2038" width="9" style="14"/>
    <col min="2039" max="2039" width="5.33203125" style="14" customWidth="1"/>
    <col min="2040" max="2040" width="6.6640625" style="14" customWidth="1"/>
    <col min="2041" max="2042" width="7.33203125" style="14" customWidth="1"/>
    <col min="2043" max="2043" width="6.6640625" style="14" customWidth="1"/>
    <col min="2044" max="2044" width="7.33203125" style="14" customWidth="1"/>
    <col min="2045" max="2045" width="0.6640625" style="14" customWidth="1"/>
    <col min="2046" max="2047" width="7.33203125" style="14" customWidth="1"/>
    <col min="2048" max="2048" width="6.6640625" style="14" customWidth="1"/>
    <col min="2049" max="2049" width="0.6640625" style="14" customWidth="1"/>
    <col min="2050" max="2052" width="7.33203125" style="14" customWidth="1"/>
    <col min="2053" max="2053" width="6.6640625" style="14" customWidth="1"/>
    <col min="2054" max="2055" width="0" style="14" hidden="1" customWidth="1"/>
    <col min="2056" max="2294" width="9" style="14"/>
    <col min="2295" max="2295" width="5.33203125" style="14" customWidth="1"/>
    <col min="2296" max="2296" width="6.6640625" style="14" customWidth="1"/>
    <col min="2297" max="2298" width="7.33203125" style="14" customWidth="1"/>
    <col min="2299" max="2299" width="6.6640625" style="14" customWidth="1"/>
    <col min="2300" max="2300" width="7.33203125" style="14" customWidth="1"/>
    <col min="2301" max="2301" width="0.6640625" style="14" customWidth="1"/>
    <col min="2302" max="2303" width="7.33203125" style="14" customWidth="1"/>
    <col min="2304" max="2304" width="6.6640625" style="14" customWidth="1"/>
    <col min="2305" max="2305" width="0.6640625" style="14" customWidth="1"/>
    <col min="2306" max="2308" width="7.33203125" style="14" customWidth="1"/>
    <col min="2309" max="2309" width="6.6640625" style="14" customWidth="1"/>
    <col min="2310" max="2311" width="0" style="14" hidden="1" customWidth="1"/>
    <col min="2312" max="2550" width="9" style="14"/>
    <col min="2551" max="2551" width="5.33203125" style="14" customWidth="1"/>
    <col min="2552" max="2552" width="6.6640625" style="14" customWidth="1"/>
    <col min="2553" max="2554" width="7.33203125" style="14" customWidth="1"/>
    <col min="2555" max="2555" width="6.6640625" style="14" customWidth="1"/>
    <col min="2556" max="2556" width="7.33203125" style="14" customWidth="1"/>
    <col min="2557" max="2557" width="0.6640625" style="14" customWidth="1"/>
    <col min="2558" max="2559" width="7.33203125" style="14" customWidth="1"/>
    <col min="2560" max="2560" width="6.6640625" style="14" customWidth="1"/>
    <col min="2561" max="2561" width="0.6640625" style="14" customWidth="1"/>
    <col min="2562" max="2564" width="7.33203125" style="14" customWidth="1"/>
    <col min="2565" max="2565" width="6.6640625" style="14" customWidth="1"/>
    <col min="2566" max="2567" width="0" style="14" hidden="1" customWidth="1"/>
    <col min="2568" max="2806" width="9" style="14"/>
    <col min="2807" max="2807" width="5.33203125" style="14" customWidth="1"/>
    <col min="2808" max="2808" width="6.6640625" style="14" customWidth="1"/>
    <col min="2809" max="2810" width="7.33203125" style="14" customWidth="1"/>
    <col min="2811" max="2811" width="6.6640625" style="14" customWidth="1"/>
    <col min="2812" max="2812" width="7.33203125" style="14" customWidth="1"/>
    <col min="2813" max="2813" width="0.6640625" style="14" customWidth="1"/>
    <col min="2814" max="2815" width="7.33203125" style="14" customWidth="1"/>
    <col min="2816" max="2816" width="6.6640625" style="14" customWidth="1"/>
    <col min="2817" max="2817" width="0.6640625" style="14" customWidth="1"/>
    <col min="2818" max="2820" width="7.33203125" style="14" customWidth="1"/>
    <col min="2821" max="2821" width="6.6640625" style="14" customWidth="1"/>
    <col min="2822" max="2823" width="0" style="14" hidden="1" customWidth="1"/>
    <col min="2824" max="3062" width="9" style="14"/>
    <col min="3063" max="3063" width="5.33203125" style="14" customWidth="1"/>
    <col min="3064" max="3064" width="6.6640625" style="14" customWidth="1"/>
    <col min="3065" max="3066" width="7.33203125" style="14" customWidth="1"/>
    <col min="3067" max="3067" width="6.6640625" style="14" customWidth="1"/>
    <col min="3068" max="3068" width="7.33203125" style="14" customWidth="1"/>
    <col min="3069" max="3069" width="0.6640625" style="14" customWidth="1"/>
    <col min="3070" max="3071" width="7.33203125" style="14" customWidth="1"/>
    <col min="3072" max="3072" width="6.6640625" style="14" customWidth="1"/>
    <col min="3073" max="3073" width="0.6640625" style="14" customWidth="1"/>
    <col min="3074" max="3076" width="7.33203125" style="14" customWidth="1"/>
    <col min="3077" max="3077" width="6.6640625" style="14" customWidth="1"/>
    <col min="3078" max="3079" width="0" style="14" hidden="1" customWidth="1"/>
    <col min="3080" max="3318" width="9" style="14"/>
    <col min="3319" max="3319" width="5.33203125" style="14" customWidth="1"/>
    <col min="3320" max="3320" width="6.6640625" style="14" customWidth="1"/>
    <col min="3321" max="3322" width="7.33203125" style="14" customWidth="1"/>
    <col min="3323" max="3323" width="6.6640625" style="14" customWidth="1"/>
    <col min="3324" max="3324" width="7.33203125" style="14" customWidth="1"/>
    <col min="3325" max="3325" width="0.6640625" style="14" customWidth="1"/>
    <col min="3326" max="3327" width="7.33203125" style="14" customWidth="1"/>
    <col min="3328" max="3328" width="6.6640625" style="14" customWidth="1"/>
    <col min="3329" max="3329" width="0.6640625" style="14" customWidth="1"/>
    <col min="3330" max="3332" width="7.33203125" style="14" customWidth="1"/>
    <col min="3333" max="3333" width="6.6640625" style="14" customWidth="1"/>
    <col min="3334" max="3335" width="0" style="14" hidden="1" customWidth="1"/>
    <col min="3336" max="3574" width="9" style="14"/>
    <col min="3575" max="3575" width="5.33203125" style="14" customWidth="1"/>
    <col min="3576" max="3576" width="6.6640625" style="14" customWidth="1"/>
    <col min="3577" max="3578" width="7.33203125" style="14" customWidth="1"/>
    <col min="3579" max="3579" width="6.6640625" style="14" customWidth="1"/>
    <col min="3580" max="3580" width="7.33203125" style="14" customWidth="1"/>
    <col min="3581" max="3581" width="0.6640625" style="14" customWidth="1"/>
    <col min="3582" max="3583" width="7.33203125" style="14" customWidth="1"/>
    <col min="3584" max="3584" width="6.6640625" style="14" customWidth="1"/>
    <col min="3585" max="3585" width="0.6640625" style="14" customWidth="1"/>
    <col min="3586" max="3588" width="7.33203125" style="14" customWidth="1"/>
    <col min="3589" max="3589" width="6.6640625" style="14" customWidth="1"/>
    <col min="3590" max="3591" width="0" style="14" hidden="1" customWidth="1"/>
    <col min="3592" max="3830" width="9" style="14"/>
    <col min="3831" max="3831" width="5.33203125" style="14" customWidth="1"/>
    <col min="3832" max="3832" width="6.6640625" style="14" customWidth="1"/>
    <col min="3833" max="3834" width="7.33203125" style="14" customWidth="1"/>
    <col min="3835" max="3835" width="6.6640625" style="14" customWidth="1"/>
    <col min="3836" max="3836" width="7.33203125" style="14" customWidth="1"/>
    <col min="3837" max="3837" width="0.6640625" style="14" customWidth="1"/>
    <col min="3838" max="3839" width="7.33203125" style="14" customWidth="1"/>
    <col min="3840" max="3840" width="6.6640625" style="14" customWidth="1"/>
    <col min="3841" max="3841" width="0.6640625" style="14" customWidth="1"/>
    <col min="3842" max="3844" width="7.33203125" style="14" customWidth="1"/>
    <col min="3845" max="3845" width="6.6640625" style="14" customWidth="1"/>
    <col min="3846" max="3847" width="0" style="14" hidden="1" customWidth="1"/>
    <col min="3848" max="4086" width="9" style="14"/>
    <col min="4087" max="4087" width="5.33203125" style="14" customWidth="1"/>
    <col min="4088" max="4088" width="6.6640625" style="14" customWidth="1"/>
    <col min="4089" max="4090" width="7.33203125" style="14" customWidth="1"/>
    <col min="4091" max="4091" width="6.6640625" style="14" customWidth="1"/>
    <col min="4092" max="4092" width="7.33203125" style="14" customWidth="1"/>
    <col min="4093" max="4093" width="0.6640625" style="14" customWidth="1"/>
    <col min="4094" max="4095" width="7.33203125" style="14" customWidth="1"/>
    <col min="4096" max="4096" width="6.6640625" style="14" customWidth="1"/>
    <col min="4097" max="4097" width="0.6640625" style="14" customWidth="1"/>
    <col min="4098" max="4100" width="7.33203125" style="14" customWidth="1"/>
    <col min="4101" max="4101" width="6.6640625" style="14" customWidth="1"/>
    <col min="4102" max="4103" width="0" style="14" hidden="1" customWidth="1"/>
    <col min="4104" max="4342" width="9" style="14"/>
    <col min="4343" max="4343" width="5.33203125" style="14" customWidth="1"/>
    <col min="4344" max="4344" width="6.6640625" style="14" customWidth="1"/>
    <col min="4345" max="4346" width="7.33203125" style="14" customWidth="1"/>
    <col min="4347" max="4347" width="6.6640625" style="14" customWidth="1"/>
    <col min="4348" max="4348" width="7.33203125" style="14" customWidth="1"/>
    <col min="4349" max="4349" width="0.6640625" style="14" customWidth="1"/>
    <col min="4350" max="4351" width="7.33203125" style="14" customWidth="1"/>
    <col min="4352" max="4352" width="6.6640625" style="14" customWidth="1"/>
    <col min="4353" max="4353" width="0.6640625" style="14" customWidth="1"/>
    <col min="4354" max="4356" width="7.33203125" style="14" customWidth="1"/>
    <col min="4357" max="4357" width="6.6640625" style="14" customWidth="1"/>
    <col min="4358" max="4359" width="0" style="14" hidden="1" customWidth="1"/>
    <col min="4360" max="4598" width="9" style="14"/>
    <col min="4599" max="4599" width="5.33203125" style="14" customWidth="1"/>
    <col min="4600" max="4600" width="6.6640625" style="14" customWidth="1"/>
    <col min="4601" max="4602" width="7.33203125" style="14" customWidth="1"/>
    <col min="4603" max="4603" width="6.6640625" style="14" customWidth="1"/>
    <col min="4604" max="4604" width="7.33203125" style="14" customWidth="1"/>
    <col min="4605" max="4605" width="0.6640625" style="14" customWidth="1"/>
    <col min="4606" max="4607" width="7.33203125" style="14" customWidth="1"/>
    <col min="4608" max="4608" width="6.6640625" style="14" customWidth="1"/>
    <col min="4609" max="4609" width="0.6640625" style="14" customWidth="1"/>
    <col min="4610" max="4612" width="7.33203125" style="14" customWidth="1"/>
    <col min="4613" max="4613" width="6.6640625" style="14" customWidth="1"/>
    <col min="4614" max="4615" width="0" style="14" hidden="1" customWidth="1"/>
    <col min="4616" max="4854" width="9" style="14"/>
    <col min="4855" max="4855" width="5.33203125" style="14" customWidth="1"/>
    <col min="4856" max="4856" width="6.6640625" style="14" customWidth="1"/>
    <col min="4857" max="4858" width="7.33203125" style="14" customWidth="1"/>
    <col min="4859" max="4859" width="6.6640625" style="14" customWidth="1"/>
    <col min="4860" max="4860" width="7.33203125" style="14" customWidth="1"/>
    <col min="4861" max="4861" width="0.6640625" style="14" customWidth="1"/>
    <col min="4862" max="4863" width="7.33203125" style="14" customWidth="1"/>
    <col min="4864" max="4864" width="6.6640625" style="14" customWidth="1"/>
    <col min="4865" max="4865" width="0.6640625" style="14" customWidth="1"/>
    <col min="4866" max="4868" width="7.33203125" style="14" customWidth="1"/>
    <col min="4869" max="4869" width="6.6640625" style="14" customWidth="1"/>
    <col min="4870" max="4871" width="0" style="14" hidden="1" customWidth="1"/>
    <col min="4872" max="5110" width="9" style="14"/>
    <col min="5111" max="5111" width="5.33203125" style="14" customWidth="1"/>
    <col min="5112" max="5112" width="6.6640625" style="14" customWidth="1"/>
    <col min="5113" max="5114" width="7.33203125" style="14" customWidth="1"/>
    <col min="5115" max="5115" width="6.6640625" style="14" customWidth="1"/>
    <col min="5116" max="5116" width="7.33203125" style="14" customWidth="1"/>
    <col min="5117" max="5117" width="0.6640625" style="14" customWidth="1"/>
    <col min="5118" max="5119" width="7.33203125" style="14" customWidth="1"/>
    <col min="5120" max="5120" width="6.6640625" style="14" customWidth="1"/>
    <col min="5121" max="5121" width="0.6640625" style="14" customWidth="1"/>
    <col min="5122" max="5124" width="7.33203125" style="14" customWidth="1"/>
    <col min="5125" max="5125" width="6.6640625" style="14" customWidth="1"/>
    <col min="5126" max="5127" width="0" style="14" hidden="1" customWidth="1"/>
    <col min="5128" max="5366" width="9" style="14"/>
    <col min="5367" max="5367" width="5.33203125" style="14" customWidth="1"/>
    <col min="5368" max="5368" width="6.6640625" style="14" customWidth="1"/>
    <col min="5369" max="5370" width="7.33203125" style="14" customWidth="1"/>
    <col min="5371" max="5371" width="6.6640625" style="14" customWidth="1"/>
    <col min="5372" max="5372" width="7.33203125" style="14" customWidth="1"/>
    <col min="5373" max="5373" width="0.6640625" style="14" customWidth="1"/>
    <col min="5374" max="5375" width="7.33203125" style="14" customWidth="1"/>
    <col min="5376" max="5376" width="6.6640625" style="14" customWidth="1"/>
    <col min="5377" max="5377" width="0.6640625" style="14" customWidth="1"/>
    <col min="5378" max="5380" width="7.33203125" style="14" customWidth="1"/>
    <col min="5381" max="5381" width="6.6640625" style="14" customWidth="1"/>
    <col min="5382" max="5383" width="0" style="14" hidden="1" customWidth="1"/>
    <col min="5384" max="5622" width="9" style="14"/>
    <col min="5623" max="5623" width="5.33203125" style="14" customWidth="1"/>
    <col min="5624" max="5624" width="6.6640625" style="14" customWidth="1"/>
    <col min="5625" max="5626" width="7.33203125" style="14" customWidth="1"/>
    <col min="5627" max="5627" width="6.6640625" style="14" customWidth="1"/>
    <col min="5628" max="5628" width="7.33203125" style="14" customWidth="1"/>
    <col min="5629" max="5629" width="0.6640625" style="14" customWidth="1"/>
    <col min="5630" max="5631" width="7.33203125" style="14" customWidth="1"/>
    <col min="5632" max="5632" width="6.6640625" style="14" customWidth="1"/>
    <col min="5633" max="5633" width="0.6640625" style="14" customWidth="1"/>
    <col min="5634" max="5636" width="7.33203125" style="14" customWidth="1"/>
    <col min="5637" max="5637" width="6.6640625" style="14" customWidth="1"/>
    <col min="5638" max="5639" width="0" style="14" hidden="1" customWidth="1"/>
    <col min="5640" max="5878" width="9" style="14"/>
    <col min="5879" max="5879" width="5.33203125" style="14" customWidth="1"/>
    <col min="5880" max="5880" width="6.6640625" style="14" customWidth="1"/>
    <col min="5881" max="5882" width="7.33203125" style="14" customWidth="1"/>
    <col min="5883" max="5883" width="6.6640625" style="14" customWidth="1"/>
    <col min="5884" max="5884" width="7.33203125" style="14" customWidth="1"/>
    <col min="5885" max="5885" width="0.6640625" style="14" customWidth="1"/>
    <col min="5886" max="5887" width="7.33203125" style="14" customWidth="1"/>
    <col min="5888" max="5888" width="6.6640625" style="14" customWidth="1"/>
    <col min="5889" max="5889" width="0.6640625" style="14" customWidth="1"/>
    <col min="5890" max="5892" width="7.33203125" style="14" customWidth="1"/>
    <col min="5893" max="5893" width="6.6640625" style="14" customWidth="1"/>
    <col min="5894" max="5895" width="0" style="14" hidden="1" customWidth="1"/>
    <col min="5896" max="6134" width="9" style="14"/>
    <col min="6135" max="6135" width="5.33203125" style="14" customWidth="1"/>
    <col min="6136" max="6136" width="6.6640625" style="14" customWidth="1"/>
    <col min="6137" max="6138" width="7.33203125" style="14" customWidth="1"/>
    <col min="6139" max="6139" width="6.6640625" style="14" customWidth="1"/>
    <col min="6140" max="6140" width="7.33203125" style="14" customWidth="1"/>
    <col min="6141" max="6141" width="0.6640625" style="14" customWidth="1"/>
    <col min="6142" max="6143" width="7.33203125" style="14" customWidth="1"/>
    <col min="6144" max="6144" width="6.6640625" style="14" customWidth="1"/>
    <col min="6145" max="6145" width="0.6640625" style="14" customWidth="1"/>
    <col min="6146" max="6148" width="7.33203125" style="14" customWidth="1"/>
    <col min="6149" max="6149" width="6.6640625" style="14" customWidth="1"/>
    <col min="6150" max="6151" width="0" style="14" hidden="1" customWidth="1"/>
    <col min="6152" max="6390" width="9" style="14"/>
    <col min="6391" max="6391" width="5.33203125" style="14" customWidth="1"/>
    <col min="6392" max="6392" width="6.6640625" style="14" customWidth="1"/>
    <col min="6393" max="6394" width="7.33203125" style="14" customWidth="1"/>
    <col min="6395" max="6395" width="6.6640625" style="14" customWidth="1"/>
    <col min="6396" max="6396" width="7.33203125" style="14" customWidth="1"/>
    <col min="6397" max="6397" width="0.6640625" style="14" customWidth="1"/>
    <col min="6398" max="6399" width="7.33203125" style="14" customWidth="1"/>
    <col min="6400" max="6400" width="6.6640625" style="14" customWidth="1"/>
    <col min="6401" max="6401" width="0.6640625" style="14" customWidth="1"/>
    <col min="6402" max="6404" width="7.33203125" style="14" customWidth="1"/>
    <col min="6405" max="6405" width="6.6640625" style="14" customWidth="1"/>
    <col min="6406" max="6407" width="0" style="14" hidden="1" customWidth="1"/>
    <col min="6408" max="6646" width="9" style="14"/>
    <col min="6647" max="6647" width="5.33203125" style="14" customWidth="1"/>
    <col min="6648" max="6648" width="6.6640625" style="14" customWidth="1"/>
    <col min="6649" max="6650" width="7.33203125" style="14" customWidth="1"/>
    <col min="6651" max="6651" width="6.6640625" style="14" customWidth="1"/>
    <col min="6652" max="6652" width="7.33203125" style="14" customWidth="1"/>
    <col min="6653" max="6653" width="0.6640625" style="14" customWidth="1"/>
    <col min="6654" max="6655" width="7.33203125" style="14" customWidth="1"/>
    <col min="6656" max="6656" width="6.6640625" style="14" customWidth="1"/>
    <col min="6657" max="6657" width="0.6640625" style="14" customWidth="1"/>
    <col min="6658" max="6660" width="7.33203125" style="14" customWidth="1"/>
    <col min="6661" max="6661" width="6.6640625" style="14" customWidth="1"/>
    <col min="6662" max="6663" width="0" style="14" hidden="1" customWidth="1"/>
    <col min="6664" max="6902" width="9" style="14"/>
    <col min="6903" max="6903" width="5.33203125" style="14" customWidth="1"/>
    <col min="6904" max="6904" width="6.6640625" style="14" customWidth="1"/>
    <col min="6905" max="6906" width="7.33203125" style="14" customWidth="1"/>
    <col min="6907" max="6907" width="6.6640625" style="14" customWidth="1"/>
    <col min="6908" max="6908" width="7.33203125" style="14" customWidth="1"/>
    <col min="6909" max="6909" width="0.6640625" style="14" customWidth="1"/>
    <col min="6910" max="6911" width="7.33203125" style="14" customWidth="1"/>
    <col min="6912" max="6912" width="6.6640625" style="14" customWidth="1"/>
    <col min="6913" max="6913" width="0.6640625" style="14" customWidth="1"/>
    <col min="6914" max="6916" width="7.33203125" style="14" customWidth="1"/>
    <col min="6917" max="6917" width="6.6640625" style="14" customWidth="1"/>
    <col min="6918" max="6919" width="0" style="14" hidden="1" customWidth="1"/>
    <col min="6920" max="7158" width="9" style="14"/>
    <col min="7159" max="7159" width="5.33203125" style="14" customWidth="1"/>
    <col min="7160" max="7160" width="6.6640625" style="14" customWidth="1"/>
    <col min="7161" max="7162" width="7.33203125" style="14" customWidth="1"/>
    <col min="7163" max="7163" width="6.6640625" style="14" customWidth="1"/>
    <col min="7164" max="7164" width="7.33203125" style="14" customWidth="1"/>
    <col min="7165" max="7165" width="0.6640625" style="14" customWidth="1"/>
    <col min="7166" max="7167" width="7.33203125" style="14" customWidth="1"/>
    <col min="7168" max="7168" width="6.6640625" style="14" customWidth="1"/>
    <col min="7169" max="7169" width="0.6640625" style="14" customWidth="1"/>
    <col min="7170" max="7172" width="7.33203125" style="14" customWidth="1"/>
    <col min="7173" max="7173" width="6.6640625" style="14" customWidth="1"/>
    <col min="7174" max="7175" width="0" style="14" hidden="1" customWidth="1"/>
    <col min="7176" max="7414" width="9" style="14"/>
    <col min="7415" max="7415" width="5.33203125" style="14" customWidth="1"/>
    <col min="7416" max="7416" width="6.6640625" style="14" customWidth="1"/>
    <col min="7417" max="7418" width="7.33203125" style="14" customWidth="1"/>
    <col min="7419" max="7419" width="6.6640625" style="14" customWidth="1"/>
    <col min="7420" max="7420" width="7.33203125" style="14" customWidth="1"/>
    <col min="7421" max="7421" width="0.6640625" style="14" customWidth="1"/>
    <col min="7422" max="7423" width="7.33203125" style="14" customWidth="1"/>
    <col min="7424" max="7424" width="6.6640625" style="14" customWidth="1"/>
    <col min="7425" max="7425" width="0.6640625" style="14" customWidth="1"/>
    <col min="7426" max="7428" width="7.33203125" style="14" customWidth="1"/>
    <col min="7429" max="7429" width="6.6640625" style="14" customWidth="1"/>
    <col min="7430" max="7431" width="0" style="14" hidden="1" customWidth="1"/>
    <col min="7432" max="7670" width="9" style="14"/>
    <col min="7671" max="7671" width="5.33203125" style="14" customWidth="1"/>
    <col min="7672" max="7672" width="6.6640625" style="14" customWidth="1"/>
    <col min="7673" max="7674" width="7.33203125" style="14" customWidth="1"/>
    <col min="7675" max="7675" width="6.6640625" style="14" customWidth="1"/>
    <col min="7676" max="7676" width="7.33203125" style="14" customWidth="1"/>
    <col min="7677" max="7677" width="0.6640625" style="14" customWidth="1"/>
    <col min="7678" max="7679" width="7.33203125" style="14" customWidth="1"/>
    <col min="7680" max="7680" width="6.6640625" style="14" customWidth="1"/>
    <col min="7681" max="7681" width="0.6640625" style="14" customWidth="1"/>
    <col min="7682" max="7684" width="7.33203125" style="14" customWidth="1"/>
    <col min="7685" max="7685" width="6.6640625" style="14" customWidth="1"/>
    <col min="7686" max="7687" width="0" style="14" hidden="1" customWidth="1"/>
    <col min="7688" max="7926" width="9" style="14"/>
    <col min="7927" max="7927" width="5.33203125" style="14" customWidth="1"/>
    <col min="7928" max="7928" width="6.6640625" style="14" customWidth="1"/>
    <col min="7929" max="7930" width="7.33203125" style="14" customWidth="1"/>
    <col min="7931" max="7931" width="6.6640625" style="14" customWidth="1"/>
    <col min="7932" max="7932" width="7.33203125" style="14" customWidth="1"/>
    <col min="7933" max="7933" width="0.6640625" style="14" customWidth="1"/>
    <col min="7934" max="7935" width="7.33203125" style="14" customWidth="1"/>
    <col min="7936" max="7936" width="6.6640625" style="14" customWidth="1"/>
    <col min="7937" max="7937" width="0.6640625" style="14" customWidth="1"/>
    <col min="7938" max="7940" width="7.33203125" style="14" customWidth="1"/>
    <col min="7941" max="7941" width="6.6640625" style="14" customWidth="1"/>
    <col min="7942" max="7943" width="0" style="14" hidden="1" customWidth="1"/>
    <col min="7944" max="8182" width="9" style="14"/>
    <col min="8183" max="8183" width="5.33203125" style="14" customWidth="1"/>
    <col min="8184" max="8184" width="6.6640625" style="14" customWidth="1"/>
    <col min="8185" max="8186" width="7.33203125" style="14" customWidth="1"/>
    <col min="8187" max="8187" width="6.6640625" style="14" customWidth="1"/>
    <col min="8188" max="8188" width="7.33203125" style="14" customWidth="1"/>
    <col min="8189" max="8189" width="0.6640625" style="14" customWidth="1"/>
    <col min="8190" max="8191" width="7.33203125" style="14" customWidth="1"/>
    <col min="8192" max="8192" width="6.6640625" style="14" customWidth="1"/>
    <col min="8193" max="8193" width="0.6640625" style="14" customWidth="1"/>
    <col min="8194" max="8196" width="7.33203125" style="14" customWidth="1"/>
    <col min="8197" max="8197" width="6.6640625" style="14" customWidth="1"/>
    <col min="8198" max="8199" width="0" style="14" hidden="1" customWidth="1"/>
    <col min="8200" max="8438" width="9" style="14"/>
    <col min="8439" max="8439" width="5.33203125" style="14" customWidth="1"/>
    <col min="8440" max="8440" width="6.6640625" style="14" customWidth="1"/>
    <col min="8441" max="8442" width="7.33203125" style="14" customWidth="1"/>
    <col min="8443" max="8443" width="6.6640625" style="14" customWidth="1"/>
    <col min="8444" max="8444" width="7.33203125" style="14" customWidth="1"/>
    <col min="8445" max="8445" width="0.6640625" style="14" customWidth="1"/>
    <col min="8446" max="8447" width="7.33203125" style="14" customWidth="1"/>
    <col min="8448" max="8448" width="6.6640625" style="14" customWidth="1"/>
    <col min="8449" max="8449" width="0.6640625" style="14" customWidth="1"/>
    <col min="8450" max="8452" width="7.33203125" style="14" customWidth="1"/>
    <col min="8453" max="8453" width="6.6640625" style="14" customWidth="1"/>
    <col min="8454" max="8455" width="0" style="14" hidden="1" customWidth="1"/>
    <col min="8456" max="8694" width="9" style="14"/>
    <col min="8695" max="8695" width="5.33203125" style="14" customWidth="1"/>
    <col min="8696" max="8696" width="6.6640625" style="14" customWidth="1"/>
    <col min="8697" max="8698" width="7.33203125" style="14" customWidth="1"/>
    <col min="8699" max="8699" width="6.6640625" style="14" customWidth="1"/>
    <col min="8700" max="8700" width="7.33203125" style="14" customWidth="1"/>
    <col min="8701" max="8701" width="0.6640625" style="14" customWidth="1"/>
    <col min="8702" max="8703" width="7.33203125" style="14" customWidth="1"/>
    <col min="8704" max="8704" width="6.6640625" style="14" customWidth="1"/>
    <col min="8705" max="8705" width="0.6640625" style="14" customWidth="1"/>
    <col min="8706" max="8708" width="7.33203125" style="14" customWidth="1"/>
    <col min="8709" max="8709" width="6.6640625" style="14" customWidth="1"/>
    <col min="8710" max="8711" width="0" style="14" hidden="1" customWidth="1"/>
    <col min="8712" max="8950" width="9" style="14"/>
    <col min="8951" max="8951" width="5.33203125" style="14" customWidth="1"/>
    <col min="8952" max="8952" width="6.6640625" style="14" customWidth="1"/>
    <col min="8953" max="8954" width="7.33203125" style="14" customWidth="1"/>
    <col min="8955" max="8955" width="6.6640625" style="14" customWidth="1"/>
    <col min="8956" max="8956" width="7.33203125" style="14" customWidth="1"/>
    <col min="8957" max="8957" width="0.6640625" style="14" customWidth="1"/>
    <col min="8958" max="8959" width="7.33203125" style="14" customWidth="1"/>
    <col min="8960" max="8960" width="6.6640625" style="14" customWidth="1"/>
    <col min="8961" max="8961" width="0.6640625" style="14" customWidth="1"/>
    <col min="8962" max="8964" width="7.33203125" style="14" customWidth="1"/>
    <col min="8965" max="8965" width="6.6640625" style="14" customWidth="1"/>
    <col min="8966" max="8967" width="0" style="14" hidden="1" customWidth="1"/>
    <col min="8968" max="9206" width="9" style="14"/>
    <col min="9207" max="9207" width="5.33203125" style="14" customWidth="1"/>
    <col min="9208" max="9208" width="6.6640625" style="14" customWidth="1"/>
    <col min="9209" max="9210" width="7.33203125" style="14" customWidth="1"/>
    <col min="9211" max="9211" width="6.6640625" style="14" customWidth="1"/>
    <col min="9212" max="9212" width="7.33203125" style="14" customWidth="1"/>
    <col min="9213" max="9213" width="0.6640625" style="14" customWidth="1"/>
    <col min="9214" max="9215" width="7.33203125" style="14" customWidth="1"/>
    <col min="9216" max="9216" width="6.6640625" style="14" customWidth="1"/>
    <col min="9217" max="9217" width="0.6640625" style="14" customWidth="1"/>
    <col min="9218" max="9220" width="7.33203125" style="14" customWidth="1"/>
    <col min="9221" max="9221" width="6.6640625" style="14" customWidth="1"/>
    <col min="9222" max="9223" width="0" style="14" hidden="1" customWidth="1"/>
    <col min="9224" max="9462" width="9" style="14"/>
    <col min="9463" max="9463" width="5.33203125" style="14" customWidth="1"/>
    <col min="9464" max="9464" width="6.6640625" style="14" customWidth="1"/>
    <col min="9465" max="9466" width="7.33203125" style="14" customWidth="1"/>
    <col min="9467" max="9467" width="6.6640625" style="14" customWidth="1"/>
    <col min="9468" max="9468" width="7.33203125" style="14" customWidth="1"/>
    <col min="9469" max="9469" width="0.6640625" style="14" customWidth="1"/>
    <col min="9470" max="9471" width="7.33203125" style="14" customWidth="1"/>
    <col min="9472" max="9472" width="6.6640625" style="14" customWidth="1"/>
    <col min="9473" max="9473" width="0.6640625" style="14" customWidth="1"/>
    <col min="9474" max="9476" width="7.33203125" style="14" customWidth="1"/>
    <col min="9477" max="9477" width="6.6640625" style="14" customWidth="1"/>
    <col min="9478" max="9479" width="0" style="14" hidden="1" customWidth="1"/>
    <col min="9480" max="9718" width="9" style="14"/>
    <col min="9719" max="9719" width="5.33203125" style="14" customWidth="1"/>
    <col min="9720" max="9720" width="6.6640625" style="14" customWidth="1"/>
    <col min="9721" max="9722" width="7.33203125" style="14" customWidth="1"/>
    <col min="9723" max="9723" width="6.6640625" style="14" customWidth="1"/>
    <col min="9724" max="9724" width="7.33203125" style="14" customWidth="1"/>
    <col min="9725" max="9725" width="0.6640625" style="14" customWidth="1"/>
    <col min="9726" max="9727" width="7.33203125" style="14" customWidth="1"/>
    <col min="9728" max="9728" width="6.6640625" style="14" customWidth="1"/>
    <col min="9729" max="9729" width="0.6640625" style="14" customWidth="1"/>
    <col min="9730" max="9732" width="7.33203125" style="14" customWidth="1"/>
    <col min="9733" max="9733" width="6.6640625" style="14" customWidth="1"/>
    <col min="9734" max="9735" width="0" style="14" hidden="1" customWidth="1"/>
    <col min="9736" max="9974" width="9" style="14"/>
    <col min="9975" max="9975" width="5.33203125" style="14" customWidth="1"/>
    <col min="9976" max="9976" width="6.6640625" style="14" customWidth="1"/>
    <col min="9977" max="9978" width="7.33203125" style="14" customWidth="1"/>
    <col min="9979" max="9979" width="6.6640625" style="14" customWidth="1"/>
    <col min="9980" max="9980" width="7.33203125" style="14" customWidth="1"/>
    <col min="9981" max="9981" width="0.6640625" style="14" customWidth="1"/>
    <col min="9982" max="9983" width="7.33203125" style="14" customWidth="1"/>
    <col min="9984" max="9984" width="6.6640625" style="14" customWidth="1"/>
    <col min="9985" max="9985" width="0.6640625" style="14" customWidth="1"/>
    <col min="9986" max="9988" width="7.33203125" style="14" customWidth="1"/>
    <col min="9989" max="9989" width="6.6640625" style="14" customWidth="1"/>
    <col min="9990" max="9991" width="0" style="14" hidden="1" customWidth="1"/>
    <col min="9992" max="10230" width="9" style="14"/>
    <col min="10231" max="10231" width="5.33203125" style="14" customWidth="1"/>
    <col min="10232" max="10232" width="6.6640625" style="14" customWidth="1"/>
    <col min="10233" max="10234" width="7.33203125" style="14" customWidth="1"/>
    <col min="10235" max="10235" width="6.6640625" style="14" customWidth="1"/>
    <col min="10236" max="10236" width="7.33203125" style="14" customWidth="1"/>
    <col min="10237" max="10237" width="0.6640625" style="14" customWidth="1"/>
    <col min="10238" max="10239" width="7.33203125" style="14" customWidth="1"/>
    <col min="10240" max="10240" width="6.6640625" style="14" customWidth="1"/>
    <col min="10241" max="10241" width="0.6640625" style="14" customWidth="1"/>
    <col min="10242" max="10244" width="7.33203125" style="14" customWidth="1"/>
    <col min="10245" max="10245" width="6.6640625" style="14" customWidth="1"/>
    <col min="10246" max="10247" width="0" style="14" hidden="1" customWidth="1"/>
    <col min="10248" max="10486" width="9" style="14"/>
    <col min="10487" max="10487" width="5.33203125" style="14" customWidth="1"/>
    <col min="10488" max="10488" width="6.6640625" style="14" customWidth="1"/>
    <col min="10489" max="10490" width="7.33203125" style="14" customWidth="1"/>
    <col min="10491" max="10491" width="6.6640625" style="14" customWidth="1"/>
    <col min="10492" max="10492" width="7.33203125" style="14" customWidth="1"/>
    <col min="10493" max="10493" width="0.6640625" style="14" customWidth="1"/>
    <col min="10494" max="10495" width="7.33203125" style="14" customWidth="1"/>
    <col min="10496" max="10496" width="6.6640625" style="14" customWidth="1"/>
    <col min="10497" max="10497" width="0.6640625" style="14" customWidth="1"/>
    <col min="10498" max="10500" width="7.33203125" style="14" customWidth="1"/>
    <col min="10501" max="10501" width="6.6640625" style="14" customWidth="1"/>
    <col min="10502" max="10503" width="0" style="14" hidden="1" customWidth="1"/>
    <col min="10504" max="10742" width="9" style="14"/>
    <col min="10743" max="10743" width="5.33203125" style="14" customWidth="1"/>
    <col min="10744" max="10744" width="6.6640625" style="14" customWidth="1"/>
    <col min="10745" max="10746" width="7.33203125" style="14" customWidth="1"/>
    <col min="10747" max="10747" width="6.6640625" style="14" customWidth="1"/>
    <col min="10748" max="10748" width="7.33203125" style="14" customWidth="1"/>
    <col min="10749" max="10749" width="0.6640625" style="14" customWidth="1"/>
    <col min="10750" max="10751" width="7.33203125" style="14" customWidth="1"/>
    <col min="10752" max="10752" width="6.6640625" style="14" customWidth="1"/>
    <col min="10753" max="10753" width="0.6640625" style="14" customWidth="1"/>
    <col min="10754" max="10756" width="7.33203125" style="14" customWidth="1"/>
    <col min="10757" max="10757" width="6.6640625" style="14" customWidth="1"/>
    <col min="10758" max="10759" width="0" style="14" hidden="1" customWidth="1"/>
    <col min="10760" max="10998" width="9" style="14"/>
    <col min="10999" max="10999" width="5.33203125" style="14" customWidth="1"/>
    <col min="11000" max="11000" width="6.6640625" style="14" customWidth="1"/>
    <col min="11001" max="11002" width="7.33203125" style="14" customWidth="1"/>
    <col min="11003" max="11003" width="6.6640625" style="14" customWidth="1"/>
    <col min="11004" max="11004" width="7.33203125" style="14" customWidth="1"/>
    <col min="11005" max="11005" width="0.6640625" style="14" customWidth="1"/>
    <col min="11006" max="11007" width="7.33203125" style="14" customWidth="1"/>
    <col min="11008" max="11008" width="6.6640625" style="14" customWidth="1"/>
    <col min="11009" max="11009" width="0.6640625" style="14" customWidth="1"/>
    <col min="11010" max="11012" width="7.33203125" style="14" customWidth="1"/>
    <col min="11013" max="11013" width="6.6640625" style="14" customWidth="1"/>
    <col min="11014" max="11015" width="0" style="14" hidden="1" customWidth="1"/>
    <col min="11016" max="11254" width="9" style="14"/>
    <col min="11255" max="11255" width="5.33203125" style="14" customWidth="1"/>
    <col min="11256" max="11256" width="6.6640625" style="14" customWidth="1"/>
    <col min="11257" max="11258" width="7.33203125" style="14" customWidth="1"/>
    <col min="11259" max="11259" width="6.6640625" style="14" customWidth="1"/>
    <col min="11260" max="11260" width="7.33203125" style="14" customWidth="1"/>
    <col min="11261" max="11261" width="0.6640625" style="14" customWidth="1"/>
    <col min="11262" max="11263" width="7.33203125" style="14" customWidth="1"/>
    <col min="11264" max="11264" width="6.6640625" style="14" customWidth="1"/>
    <col min="11265" max="11265" width="0.6640625" style="14" customWidth="1"/>
    <col min="11266" max="11268" width="7.33203125" style="14" customWidth="1"/>
    <col min="11269" max="11269" width="6.6640625" style="14" customWidth="1"/>
    <col min="11270" max="11271" width="0" style="14" hidden="1" customWidth="1"/>
    <col min="11272" max="11510" width="9" style="14"/>
    <col min="11511" max="11511" width="5.33203125" style="14" customWidth="1"/>
    <col min="11512" max="11512" width="6.6640625" style="14" customWidth="1"/>
    <col min="11513" max="11514" width="7.33203125" style="14" customWidth="1"/>
    <col min="11515" max="11515" width="6.6640625" style="14" customWidth="1"/>
    <col min="11516" max="11516" width="7.33203125" style="14" customWidth="1"/>
    <col min="11517" max="11517" width="0.6640625" style="14" customWidth="1"/>
    <col min="11518" max="11519" width="7.33203125" style="14" customWidth="1"/>
    <col min="11520" max="11520" width="6.6640625" style="14" customWidth="1"/>
    <col min="11521" max="11521" width="0.6640625" style="14" customWidth="1"/>
    <col min="11522" max="11524" width="7.33203125" style="14" customWidth="1"/>
    <col min="11525" max="11525" width="6.6640625" style="14" customWidth="1"/>
    <col min="11526" max="11527" width="0" style="14" hidden="1" customWidth="1"/>
    <col min="11528" max="11766" width="9" style="14"/>
    <col min="11767" max="11767" width="5.33203125" style="14" customWidth="1"/>
    <col min="11768" max="11768" width="6.6640625" style="14" customWidth="1"/>
    <col min="11769" max="11770" width="7.33203125" style="14" customWidth="1"/>
    <col min="11771" max="11771" width="6.6640625" style="14" customWidth="1"/>
    <col min="11772" max="11772" width="7.33203125" style="14" customWidth="1"/>
    <col min="11773" max="11773" width="0.6640625" style="14" customWidth="1"/>
    <col min="11774" max="11775" width="7.33203125" style="14" customWidth="1"/>
    <col min="11776" max="11776" width="6.6640625" style="14" customWidth="1"/>
    <col min="11777" max="11777" width="0.6640625" style="14" customWidth="1"/>
    <col min="11778" max="11780" width="7.33203125" style="14" customWidth="1"/>
    <col min="11781" max="11781" width="6.6640625" style="14" customWidth="1"/>
    <col min="11782" max="11783" width="0" style="14" hidden="1" customWidth="1"/>
    <col min="11784" max="12022" width="9" style="14"/>
    <col min="12023" max="12023" width="5.33203125" style="14" customWidth="1"/>
    <col min="12024" max="12024" width="6.6640625" style="14" customWidth="1"/>
    <col min="12025" max="12026" width="7.33203125" style="14" customWidth="1"/>
    <col min="12027" max="12027" width="6.6640625" style="14" customWidth="1"/>
    <col min="12028" max="12028" width="7.33203125" style="14" customWidth="1"/>
    <col min="12029" max="12029" width="0.6640625" style="14" customWidth="1"/>
    <col min="12030" max="12031" width="7.33203125" style="14" customWidth="1"/>
    <col min="12032" max="12032" width="6.6640625" style="14" customWidth="1"/>
    <col min="12033" max="12033" width="0.6640625" style="14" customWidth="1"/>
    <col min="12034" max="12036" width="7.33203125" style="14" customWidth="1"/>
    <col min="12037" max="12037" width="6.6640625" style="14" customWidth="1"/>
    <col min="12038" max="12039" width="0" style="14" hidden="1" customWidth="1"/>
    <col min="12040" max="12278" width="9" style="14"/>
    <col min="12279" max="12279" width="5.33203125" style="14" customWidth="1"/>
    <col min="12280" max="12280" width="6.6640625" style="14" customWidth="1"/>
    <col min="12281" max="12282" width="7.33203125" style="14" customWidth="1"/>
    <col min="12283" max="12283" width="6.6640625" style="14" customWidth="1"/>
    <col min="12284" max="12284" width="7.33203125" style="14" customWidth="1"/>
    <col min="12285" max="12285" width="0.6640625" style="14" customWidth="1"/>
    <col min="12286" max="12287" width="7.33203125" style="14" customWidth="1"/>
    <col min="12288" max="12288" width="6.6640625" style="14" customWidth="1"/>
    <col min="12289" max="12289" width="0.6640625" style="14" customWidth="1"/>
    <col min="12290" max="12292" width="7.33203125" style="14" customWidth="1"/>
    <col min="12293" max="12293" width="6.6640625" style="14" customWidth="1"/>
    <col min="12294" max="12295" width="0" style="14" hidden="1" customWidth="1"/>
    <col min="12296" max="12534" width="9" style="14"/>
    <col min="12535" max="12535" width="5.33203125" style="14" customWidth="1"/>
    <col min="12536" max="12536" width="6.6640625" style="14" customWidth="1"/>
    <col min="12537" max="12538" width="7.33203125" style="14" customWidth="1"/>
    <col min="12539" max="12539" width="6.6640625" style="14" customWidth="1"/>
    <col min="12540" max="12540" width="7.33203125" style="14" customWidth="1"/>
    <col min="12541" max="12541" width="0.6640625" style="14" customWidth="1"/>
    <col min="12542" max="12543" width="7.33203125" style="14" customWidth="1"/>
    <col min="12544" max="12544" width="6.6640625" style="14" customWidth="1"/>
    <col min="12545" max="12545" width="0.6640625" style="14" customWidth="1"/>
    <col min="12546" max="12548" width="7.33203125" style="14" customWidth="1"/>
    <col min="12549" max="12549" width="6.6640625" style="14" customWidth="1"/>
    <col min="12550" max="12551" width="0" style="14" hidden="1" customWidth="1"/>
    <col min="12552" max="12790" width="9" style="14"/>
    <col min="12791" max="12791" width="5.33203125" style="14" customWidth="1"/>
    <col min="12792" max="12792" width="6.6640625" style="14" customWidth="1"/>
    <col min="12793" max="12794" width="7.33203125" style="14" customWidth="1"/>
    <col min="12795" max="12795" width="6.6640625" style="14" customWidth="1"/>
    <col min="12796" max="12796" width="7.33203125" style="14" customWidth="1"/>
    <col min="12797" max="12797" width="0.6640625" style="14" customWidth="1"/>
    <col min="12798" max="12799" width="7.33203125" style="14" customWidth="1"/>
    <col min="12800" max="12800" width="6.6640625" style="14" customWidth="1"/>
    <col min="12801" max="12801" width="0.6640625" style="14" customWidth="1"/>
    <col min="12802" max="12804" width="7.33203125" style="14" customWidth="1"/>
    <col min="12805" max="12805" width="6.6640625" style="14" customWidth="1"/>
    <col min="12806" max="12807" width="0" style="14" hidden="1" customWidth="1"/>
    <col min="12808" max="13046" width="9" style="14"/>
    <col min="13047" max="13047" width="5.33203125" style="14" customWidth="1"/>
    <col min="13048" max="13048" width="6.6640625" style="14" customWidth="1"/>
    <col min="13049" max="13050" width="7.33203125" style="14" customWidth="1"/>
    <col min="13051" max="13051" width="6.6640625" style="14" customWidth="1"/>
    <col min="13052" max="13052" width="7.33203125" style="14" customWidth="1"/>
    <col min="13053" max="13053" width="0.6640625" style="14" customWidth="1"/>
    <col min="13054" max="13055" width="7.33203125" style="14" customWidth="1"/>
    <col min="13056" max="13056" width="6.6640625" style="14" customWidth="1"/>
    <col min="13057" max="13057" width="0.6640625" style="14" customWidth="1"/>
    <col min="13058" max="13060" width="7.33203125" style="14" customWidth="1"/>
    <col min="13061" max="13061" width="6.6640625" style="14" customWidth="1"/>
    <col min="13062" max="13063" width="0" style="14" hidden="1" customWidth="1"/>
    <col min="13064" max="13302" width="9" style="14"/>
    <col min="13303" max="13303" width="5.33203125" style="14" customWidth="1"/>
    <col min="13304" max="13304" width="6.6640625" style="14" customWidth="1"/>
    <col min="13305" max="13306" width="7.33203125" style="14" customWidth="1"/>
    <col min="13307" max="13307" width="6.6640625" style="14" customWidth="1"/>
    <col min="13308" max="13308" width="7.33203125" style="14" customWidth="1"/>
    <col min="13309" max="13309" width="0.6640625" style="14" customWidth="1"/>
    <col min="13310" max="13311" width="7.33203125" style="14" customWidth="1"/>
    <col min="13312" max="13312" width="6.6640625" style="14" customWidth="1"/>
    <col min="13313" max="13313" width="0.6640625" style="14" customWidth="1"/>
    <col min="13314" max="13316" width="7.33203125" style="14" customWidth="1"/>
    <col min="13317" max="13317" width="6.6640625" style="14" customWidth="1"/>
    <col min="13318" max="13319" width="0" style="14" hidden="1" customWidth="1"/>
    <col min="13320" max="13558" width="9" style="14"/>
    <col min="13559" max="13559" width="5.33203125" style="14" customWidth="1"/>
    <col min="13560" max="13560" width="6.6640625" style="14" customWidth="1"/>
    <col min="13561" max="13562" width="7.33203125" style="14" customWidth="1"/>
    <col min="13563" max="13563" width="6.6640625" style="14" customWidth="1"/>
    <col min="13564" max="13564" width="7.33203125" style="14" customWidth="1"/>
    <col min="13565" max="13565" width="0.6640625" style="14" customWidth="1"/>
    <col min="13566" max="13567" width="7.33203125" style="14" customWidth="1"/>
    <col min="13568" max="13568" width="6.6640625" style="14" customWidth="1"/>
    <col min="13569" max="13569" width="0.6640625" style="14" customWidth="1"/>
    <col min="13570" max="13572" width="7.33203125" style="14" customWidth="1"/>
    <col min="13573" max="13573" width="6.6640625" style="14" customWidth="1"/>
    <col min="13574" max="13575" width="0" style="14" hidden="1" customWidth="1"/>
    <col min="13576" max="13814" width="9" style="14"/>
    <col min="13815" max="13815" width="5.33203125" style="14" customWidth="1"/>
    <col min="13816" max="13816" width="6.6640625" style="14" customWidth="1"/>
    <col min="13817" max="13818" width="7.33203125" style="14" customWidth="1"/>
    <col min="13819" max="13819" width="6.6640625" style="14" customWidth="1"/>
    <col min="13820" max="13820" width="7.33203125" style="14" customWidth="1"/>
    <col min="13821" max="13821" width="0.6640625" style="14" customWidth="1"/>
    <col min="13822" max="13823" width="7.33203125" style="14" customWidth="1"/>
    <col min="13824" max="13824" width="6.6640625" style="14" customWidth="1"/>
    <col min="13825" max="13825" width="0.6640625" style="14" customWidth="1"/>
    <col min="13826" max="13828" width="7.33203125" style="14" customWidth="1"/>
    <col min="13829" max="13829" width="6.6640625" style="14" customWidth="1"/>
    <col min="13830" max="13831" width="0" style="14" hidden="1" customWidth="1"/>
    <col min="13832" max="14070" width="9" style="14"/>
    <col min="14071" max="14071" width="5.33203125" style="14" customWidth="1"/>
    <col min="14072" max="14072" width="6.6640625" style="14" customWidth="1"/>
    <col min="14073" max="14074" width="7.33203125" style="14" customWidth="1"/>
    <col min="14075" max="14075" width="6.6640625" style="14" customWidth="1"/>
    <col min="14076" max="14076" width="7.33203125" style="14" customWidth="1"/>
    <col min="14077" max="14077" width="0.6640625" style="14" customWidth="1"/>
    <col min="14078" max="14079" width="7.33203125" style="14" customWidth="1"/>
    <col min="14080" max="14080" width="6.6640625" style="14" customWidth="1"/>
    <col min="14081" max="14081" width="0.6640625" style="14" customWidth="1"/>
    <col min="14082" max="14084" width="7.33203125" style="14" customWidth="1"/>
    <col min="14085" max="14085" width="6.6640625" style="14" customWidth="1"/>
    <col min="14086" max="14087" width="0" style="14" hidden="1" customWidth="1"/>
    <col min="14088" max="14326" width="9" style="14"/>
    <col min="14327" max="14327" width="5.33203125" style="14" customWidth="1"/>
    <col min="14328" max="14328" width="6.6640625" style="14" customWidth="1"/>
    <col min="14329" max="14330" width="7.33203125" style="14" customWidth="1"/>
    <col min="14331" max="14331" width="6.6640625" style="14" customWidth="1"/>
    <col min="14332" max="14332" width="7.33203125" style="14" customWidth="1"/>
    <col min="14333" max="14333" width="0.6640625" style="14" customWidth="1"/>
    <col min="14334" max="14335" width="7.33203125" style="14" customWidth="1"/>
    <col min="14336" max="14336" width="6.6640625" style="14" customWidth="1"/>
    <col min="14337" max="14337" width="0.6640625" style="14" customWidth="1"/>
    <col min="14338" max="14340" width="7.33203125" style="14" customWidth="1"/>
    <col min="14341" max="14341" width="6.6640625" style="14" customWidth="1"/>
    <col min="14342" max="14343" width="0" style="14" hidden="1" customWidth="1"/>
    <col min="14344" max="14582" width="9" style="14"/>
    <col min="14583" max="14583" width="5.33203125" style="14" customWidth="1"/>
    <col min="14584" max="14584" width="6.6640625" style="14" customWidth="1"/>
    <col min="14585" max="14586" width="7.33203125" style="14" customWidth="1"/>
    <col min="14587" max="14587" width="6.6640625" style="14" customWidth="1"/>
    <col min="14588" max="14588" width="7.33203125" style="14" customWidth="1"/>
    <col min="14589" max="14589" width="0.6640625" style="14" customWidth="1"/>
    <col min="14590" max="14591" width="7.33203125" style="14" customWidth="1"/>
    <col min="14592" max="14592" width="6.6640625" style="14" customWidth="1"/>
    <col min="14593" max="14593" width="0.6640625" style="14" customWidth="1"/>
    <col min="14594" max="14596" width="7.33203125" style="14" customWidth="1"/>
    <col min="14597" max="14597" width="6.6640625" style="14" customWidth="1"/>
    <col min="14598" max="14599" width="0" style="14" hidden="1" customWidth="1"/>
    <col min="14600" max="14838" width="9" style="14"/>
    <col min="14839" max="14839" width="5.33203125" style="14" customWidth="1"/>
    <col min="14840" max="14840" width="6.6640625" style="14" customWidth="1"/>
    <col min="14841" max="14842" width="7.33203125" style="14" customWidth="1"/>
    <col min="14843" max="14843" width="6.6640625" style="14" customWidth="1"/>
    <col min="14844" max="14844" width="7.33203125" style="14" customWidth="1"/>
    <col min="14845" max="14845" width="0.6640625" style="14" customWidth="1"/>
    <col min="14846" max="14847" width="7.33203125" style="14" customWidth="1"/>
    <col min="14848" max="14848" width="6.6640625" style="14" customWidth="1"/>
    <col min="14849" max="14849" width="0.6640625" style="14" customWidth="1"/>
    <col min="14850" max="14852" width="7.33203125" style="14" customWidth="1"/>
    <col min="14853" max="14853" width="6.6640625" style="14" customWidth="1"/>
    <col min="14854" max="14855" width="0" style="14" hidden="1" customWidth="1"/>
    <col min="14856" max="15094" width="9" style="14"/>
    <col min="15095" max="15095" width="5.33203125" style="14" customWidth="1"/>
    <col min="15096" max="15096" width="6.6640625" style="14" customWidth="1"/>
    <col min="15097" max="15098" width="7.33203125" style="14" customWidth="1"/>
    <col min="15099" max="15099" width="6.6640625" style="14" customWidth="1"/>
    <col min="15100" max="15100" width="7.33203125" style="14" customWidth="1"/>
    <col min="15101" max="15101" width="0.6640625" style="14" customWidth="1"/>
    <col min="15102" max="15103" width="7.33203125" style="14" customWidth="1"/>
    <col min="15104" max="15104" width="6.6640625" style="14" customWidth="1"/>
    <col min="15105" max="15105" width="0.6640625" style="14" customWidth="1"/>
    <col min="15106" max="15108" width="7.33203125" style="14" customWidth="1"/>
    <col min="15109" max="15109" width="6.6640625" style="14" customWidth="1"/>
    <col min="15110" max="15111" width="0" style="14" hidden="1" customWidth="1"/>
    <col min="15112" max="15350" width="9" style="14"/>
    <col min="15351" max="15351" width="5.33203125" style="14" customWidth="1"/>
    <col min="15352" max="15352" width="6.6640625" style="14" customWidth="1"/>
    <col min="15353" max="15354" width="7.33203125" style="14" customWidth="1"/>
    <col min="15355" max="15355" width="6.6640625" style="14" customWidth="1"/>
    <col min="15356" max="15356" width="7.33203125" style="14" customWidth="1"/>
    <col min="15357" max="15357" width="0.6640625" style="14" customWidth="1"/>
    <col min="15358" max="15359" width="7.33203125" style="14" customWidth="1"/>
    <col min="15360" max="15360" width="6.6640625" style="14" customWidth="1"/>
    <col min="15361" max="15361" width="0.6640625" style="14" customWidth="1"/>
    <col min="15362" max="15364" width="7.33203125" style="14" customWidth="1"/>
    <col min="15365" max="15365" width="6.6640625" style="14" customWidth="1"/>
    <col min="15366" max="15367" width="0" style="14" hidden="1" customWidth="1"/>
    <col min="15368" max="15606" width="9" style="14"/>
    <col min="15607" max="15607" width="5.33203125" style="14" customWidth="1"/>
    <col min="15608" max="15608" width="6.6640625" style="14" customWidth="1"/>
    <col min="15609" max="15610" width="7.33203125" style="14" customWidth="1"/>
    <col min="15611" max="15611" width="6.6640625" style="14" customWidth="1"/>
    <col min="15612" max="15612" width="7.33203125" style="14" customWidth="1"/>
    <col min="15613" max="15613" width="0.6640625" style="14" customWidth="1"/>
    <col min="15614" max="15615" width="7.33203125" style="14" customWidth="1"/>
    <col min="15616" max="15616" width="6.6640625" style="14" customWidth="1"/>
    <col min="15617" max="15617" width="0.6640625" style="14" customWidth="1"/>
    <col min="15618" max="15620" width="7.33203125" style="14" customWidth="1"/>
    <col min="15621" max="15621" width="6.6640625" style="14" customWidth="1"/>
    <col min="15622" max="15623" width="0" style="14" hidden="1" customWidth="1"/>
    <col min="15624" max="15862" width="9" style="14"/>
    <col min="15863" max="15863" width="5.33203125" style="14" customWidth="1"/>
    <col min="15864" max="15864" width="6.6640625" style="14" customWidth="1"/>
    <col min="15865" max="15866" width="7.33203125" style="14" customWidth="1"/>
    <col min="15867" max="15867" width="6.6640625" style="14" customWidth="1"/>
    <col min="15868" max="15868" width="7.33203125" style="14" customWidth="1"/>
    <col min="15869" max="15869" width="0.6640625" style="14" customWidth="1"/>
    <col min="15870" max="15871" width="7.33203125" style="14" customWidth="1"/>
    <col min="15872" max="15872" width="6.6640625" style="14" customWidth="1"/>
    <col min="15873" max="15873" width="0.6640625" style="14" customWidth="1"/>
    <col min="15874" max="15876" width="7.33203125" style="14" customWidth="1"/>
    <col min="15877" max="15877" width="6.6640625" style="14" customWidth="1"/>
    <col min="15878" max="15879" width="0" style="14" hidden="1" customWidth="1"/>
    <col min="15880" max="16118" width="9" style="14"/>
    <col min="16119" max="16119" width="5.33203125" style="14" customWidth="1"/>
    <col min="16120" max="16120" width="6.6640625" style="14" customWidth="1"/>
    <col min="16121" max="16122" width="7.33203125" style="14" customWidth="1"/>
    <col min="16123" max="16123" width="6.6640625" style="14" customWidth="1"/>
    <col min="16124" max="16124" width="7.33203125" style="14" customWidth="1"/>
    <col min="16125" max="16125" width="0.6640625" style="14" customWidth="1"/>
    <col min="16126" max="16127" width="7.33203125" style="14" customWidth="1"/>
    <col min="16128" max="16128" width="6.6640625" style="14" customWidth="1"/>
    <col min="16129" max="16129" width="0.6640625" style="14" customWidth="1"/>
    <col min="16130" max="16132" width="7.33203125" style="14" customWidth="1"/>
    <col min="16133" max="16133" width="6.6640625" style="14" customWidth="1"/>
    <col min="16134" max="16135" width="0" style="14" hidden="1" customWidth="1"/>
    <col min="16136" max="16384" width="9" style="14"/>
  </cols>
  <sheetData>
    <row r="2" spans="2:11" ht="13.2">
      <c r="K2" s="55" t="s">
        <v>255</v>
      </c>
    </row>
    <row r="3" spans="2:11">
      <c r="B3" s="94"/>
      <c r="C3" s="94"/>
      <c r="D3" s="95" t="s">
        <v>81</v>
      </c>
      <c r="E3" s="95" t="s">
        <v>82</v>
      </c>
      <c r="F3" s="95"/>
      <c r="G3" s="95"/>
      <c r="H3" s="95" t="s">
        <v>83</v>
      </c>
    </row>
    <row r="4" spans="2:11">
      <c r="B4" s="94">
        <v>1977</v>
      </c>
      <c r="C4" s="94" t="s">
        <v>14</v>
      </c>
      <c r="D4" s="131">
        <v>79.599999999999994</v>
      </c>
      <c r="E4" s="130">
        <v>38.299999999999997</v>
      </c>
      <c r="F4" s="94"/>
      <c r="G4" s="94"/>
      <c r="H4" s="131">
        <v>58.6</v>
      </c>
    </row>
    <row r="5" spans="2:11">
      <c r="B5" s="94"/>
      <c r="C5" s="94" t="s">
        <v>15</v>
      </c>
      <c r="D5" s="94">
        <v>74.599999999999994</v>
      </c>
      <c r="E5" s="96">
        <v>33.5</v>
      </c>
      <c r="F5" s="94"/>
      <c r="G5" s="94"/>
      <c r="H5" s="94">
        <v>53.8</v>
      </c>
    </row>
    <row r="6" spans="2:11">
      <c r="B6" s="94" t="s">
        <v>79</v>
      </c>
      <c r="C6" s="94"/>
      <c r="D6" s="94"/>
      <c r="E6" s="94"/>
      <c r="F6" s="94"/>
      <c r="G6" s="94"/>
      <c r="H6" s="94"/>
    </row>
    <row r="7" spans="2:11">
      <c r="B7" s="94">
        <v>2025</v>
      </c>
      <c r="C7" s="94" t="s">
        <v>14</v>
      </c>
      <c r="D7" s="94">
        <v>74.8</v>
      </c>
      <c r="E7" s="94">
        <v>63</v>
      </c>
      <c r="F7" s="94"/>
      <c r="G7" s="94"/>
      <c r="H7" s="94">
        <v>68.900000000000006</v>
      </c>
    </row>
    <row r="8" spans="2:11">
      <c r="B8" s="94"/>
      <c r="C8" s="94" t="s">
        <v>15</v>
      </c>
      <c r="D8" s="94">
        <v>71.2</v>
      </c>
      <c r="E8" s="96">
        <v>53.8</v>
      </c>
      <c r="F8" s="94"/>
      <c r="G8" s="94"/>
      <c r="H8" s="94">
        <v>62.5</v>
      </c>
    </row>
    <row r="14" spans="2:11" ht="13.8">
      <c r="B14" s="129"/>
      <c r="C14" s="129"/>
      <c r="D14" s="129"/>
      <c r="E14" s="129"/>
      <c r="F14" s="129"/>
      <c r="G14" s="129"/>
    </row>
    <row r="15" spans="2:11" ht="13.8">
      <c r="B15" s="129"/>
      <c r="C15" s="129"/>
      <c r="D15" s="129"/>
    </row>
    <row r="18" spans="8:14">
      <c r="K18" s="37" t="s">
        <v>84</v>
      </c>
    </row>
    <row r="19" spans="8:14">
      <c r="K19" s="37"/>
    </row>
    <row r="21" spans="8:14">
      <c r="L21" s="37"/>
    </row>
    <row r="22" spans="8:14">
      <c r="L22" s="37"/>
    </row>
    <row r="23" spans="8:14" ht="14.4">
      <c r="H23" s="148"/>
      <c r="I23" s="148"/>
      <c r="J23"/>
      <c r="K23"/>
      <c r="L23"/>
      <c r="M23"/>
      <c r="N23"/>
    </row>
    <row r="24" spans="8:14" ht="14.4">
      <c r="H24"/>
      <c r="I24"/>
      <c r="J24"/>
      <c r="K24"/>
      <c r="L24"/>
      <c r="M24"/>
      <c r="N24"/>
    </row>
    <row r="25" spans="8:14" ht="14.4">
      <c r="H25"/>
      <c r="I25" s="129"/>
      <c r="J25" s="129"/>
      <c r="K25" s="129"/>
      <c r="L25" s="129"/>
      <c r="M25" s="129"/>
      <c r="N25" s="129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43"/>
  <sheetViews>
    <sheetView zoomScaleNormal="100" workbookViewId="0">
      <selection activeCell="L2" sqref="L2"/>
    </sheetView>
  </sheetViews>
  <sheetFormatPr defaultRowHeight="14.4"/>
  <cols>
    <col min="1" max="1" width="3.33203125" style="19" customWidth="1"/>
    <col min="2" max="2" width="6.44140625" style="21" customWidth="1"/>
    <col min="3" max="6" width="7.44140625" style="21" customWidth="1"/>
    <col min="7" max="7" width="4.44140625" customWidth="1"/>
    <col min="8" max="8" width="4.44140625" style="21" bestFit="1" customWidth="1"/>
    <col min="9" max="10" width="6.6640625" style="21" customWidth="1"/>
    <col min="11" max="11" width="7.44140625" style="21" customWidth="1"/>
  </cols>
  <sheetData>
    <row r="2" spans="2:29" ht="36">
      <c r="B2" s="31"/>
      <c r="C2" s="22" t="s">
        <v>85</v>
      </c>
      <c r="D2" s="22" t="s">
        <v>86</v>
      </c>
      <c r="E2" s="22" t="s">
        <v>87</v>
      </c>
      <c r="F2" s="22" t="s">
        <v>88</v>
      </c>
      <c r="G2" s="2"/>
      <c r="H2" s="22" t="s">
        <v>89</v>
      </c>
      <c r="I2" s="22" t="s">
        <v>90</v>
      </c>
      <c r="J2" s="22" t="s">
        <v>91</v>
      </c>
      <c r="L2" s="55" t="s">
        <v>192</v>
      </c>
    </row>
    <row r="3" spans="2:29">
      <c r="B3" s="64">
        <v>1861</v>
      </c>
      <c r="C3" s="64">
        <v>81.099999999999994</v>
      </c>
      <c r="D3" s="64">
        <v>69.7</v>
      </c>
      <c r="E3" s="64">
        <v>11.5</v>
      </c>
      <c r="F3" s="64">
        <v>18.100000000000001</v>
      </c>
      <c r="H3" s="64">
        <v>1861</v>
      </c>
      <c r="I3" s="64">
        <v>7.4</v>
      </c>
      <c r="J3" s="64">
        <v>12.2</v>
      </c>
    </row>
    <row r="4" spans="2:29">
      <c r="B4" s="65">
        <v>1871</v>
      </c>
      <c r="C4" s="64">
        <v>76.3</v>
      </c>
      <c r="D4" s="64">
        <v>67.5</v>
      </c>
      <c r="E4" s="64">
        <v>14.2</v>
      </c>
      <c r="F4" s="64">
        <v>19.2</v>
      </c>
      <c r="H4" s="65">
        <v>1871</v>
      </c>
      <c r="I4" s="64">
        <v>9.3000000000000007</v>
      </c>
      <c r="J4" s="64">
        <v>13.3</v>
      </c>
    </row>
    <row r="5" spans="2:29">
      <c r="B5" s="65">
        <v>1881</v>
      </c>
      <c r="C5" s="64">
        <v>72.2</v>
      </c>
      <c r="D5" s="64">
        <v>65.400000000000006</v>
      </c>
      <c r="E5" s="64">
        <v>16.899999999999999</v>
      </c>
      <c r="F5" s="64">
        <v>20.2</v>
      </c>
      <c r="H5" s="65">
        <v>1881</v>
      </c>
      <c r="I5" s="64">
        <v>10.9</v>
      </c>
      <c r="J5" s="64">
        <v>14.4</v>
      </c>
    </row>
    <row r="6" spans="2:29">
      <c r="B6" s="65">
        <v>1891</v>
      </c>
      <c r="D6" s="66"/>
      <c r="E6" s="66"/>
      <c r="F6" s="66"/>
      <c r="H6" s="65">
        <v>1891</v>
      </c>
      <c r="I6" s="66"/>
      <c r="J6" s="66"/>
    </row>
    <row r="7" spans="2:29">
      <c r="B7" s="65">
        <v>1901</v>
      </c>
      <c r="C7" s="64">
        <v>64.099999999999994</v>
      </c>
      <c r="D7" s="64">
        <v>61.7</v>
      </c>
      <c r="E7" s="64">
        <v>22.7</v>
      </c>
      <c r="F7" s="64">
        <v>22.3</v>
      </c>
      <c r="H7" s="65">
        <v>1901</v>
      </c>
      <c r="I7" s="64">
        <v>13.2</v>
      </c>
      <c r="J7" s="64">
        <v>16</v>
      </c>
    </row>
    <row r="8" spans="2:29">
      <c r="B8" s="65">
        <v>1911</v>
      </c>
      <c r="C8" s="64">
        <v>57.9</v>
      </c>
      <c r="D8" s="64">
        <v>58.4</v>
      </c>
      <c r="E8" s="64">
        <v>26.6</v>
      </c>
      <c r="F8" s="64">
        <v>23.7</v>
      </c>
      <c r="H8" s="65">
        <v>1911</v>
      </c>
      <c r="I8" s="64">
        <v>15.5</v>
      </c>
      <c r="J8" s="64">
        <v>17.899999999999999</v>
      </c>
    </row>
    <row r="9" spans="2:29">
      <c r="B9" s="65">
        <v>1921</v>
      </c>
      <c r="C9" s="64">
        <v>53.3</v>
      </c>
      <c r="D9" s="64">
        <v>55.7</v>
      </c>
      <c r="E9" s="64">
        <v>29.2</v>
      </c>
      <c r="F9" s="64">
        <v>24.8</v>
      </c>
      <c r="H9" s="65">
        <v>1921</v>
      </c>
      <c r="I9" s="64">
        <v>17.5</v>
      </c>
      <c r="J9" s="64">
        <v>19.5</v>
      </c>
    </row>
    <row r="10" spans="2:29">
      <c r="B10" s="65">
        <v>1931</v>
      </c>
      <c r="C10" s="64">
        <v>45.6</v>
      </c>
      <c r="D10" s="64">
        <v>51.7</v>
      </c>
      <c r="E10" s="64">
        <v>33.4</v>
      </c>
      <c r="F10" s="64">
        <v>26.3</v>
      </c>
      <c r="H10" s="65">
        <v>1931</v>
      </c>
      <c r="I10" s="64">
        <v>21</v>
      </c>
      <c r="J10" s="64">
        <v>22</v>
      </c>
    </row>
    <row r="11" spans="2:29">
      <c r="B11" s="65">
        <v>1936</v>
      </c>
      <c r="C11" s="64">
        <v>43.2</v>
      </c>
      <c r="D11" s="64">
        <v>49.4</v>
      </c>
      <c r="E11" s="64">
        <v>35</v>
      </c>
      <c r="F11" s="64">
        <v>27.3</v>
      </c>
      <c r="H11" s="65">
        <v>1936</v>
      </c>
      <c r="I11" s="64">
        <v>21.8</v>
      </c>
      <c r="J11" s="64">
        <v>23.3</v>
      </c>
    </row>
    <row r="12" spans="2:29">
      <c r="B12" s="65">
        <v>1941</v>
      </c>
      <c r="C12" s="66"/>
      <c r="D12" s="66"/>
      <c r="E12" s="66"/>
      <c r="F12" s="66"/>
      <c r="H12" s="65">
        <v>1941</v>
      </c>
      <c r="I12" s="66"/>
      <c r="J12" s="66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5">
        <v>1951</v>
      </c>
      <c r="C13" s="64">
        <v>32.6</v>
      </c>
      <c r="D13" s="64">
        <v>42.2</v>
      </c>
      <c r="E13" s="66">
        <v>43.4</v>
      </c>
      <c r="F13" s="64">
        <v>32.1</v>
      </c>
      <c r="H13" s="65">
        <v>1951</v>
      </c>
      <c r="I13" s="66">
        <v>24</v>
      </c>
      <c r="J13" s="64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5">
        <v>1961</v>
      </c>
      <c r="C14" s="64">
        <v>22.2</v>
      </c>
      <c r="D14" s="64">
        <v>29</v>
      </c>
      <c r="E14" s="64">
        <v>50.9</v>
      </c>
      <c r="F14" s="64">
        <v>40.4</v>
      </c>
      <c r="H14" s="65">
        <v>1961</v>
      </c>
      <c r="I14" s="64">
        <v>26.9</v>
      </c>
      <c r="J14" s="64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5">
        <v>1971</v>
      </c>
      <c r="C15" s="64">
        <v>12.2</v>
      </c>
      <c r="D15" s="64">
        <v>17.2</v>
      </c>
      <c r="E15" s="64">
        <v>55.7</v>
      </c>
      <c r="F15" s="64">
        <v>44.3</v>
      </c>
      <c r="H15" s="65">
        <v>1971</v>
      </c>
      <c r="I15" s="64">
        <v>32.200000000000003</v>
      </c>
      <c r="J15" s="64">
        <v>38.4</v>
      </c>
    </row>
    <row r="16" spans="2:29">
      <c r="B16" s="65">
        <v>1981</v>
      </c>
      <c r="C16" s="64">
        <v>8</v>
      </c>
      <c r="D16" s="64">
        <v>11.1</v>
      </c>
      <c r="E16" s="64">
        <v>48.8</v>
      </c>
      <c r="F16" s="64">
        <v>39.5</v>
      </c>
      <c r="H16" s="65">
        <v>1981</v>
      </c>
      <c r="I16" s="64">
        <v>43.1</v>
      </c>
      <c r="J16" s="64">
        <v>49.4</v>
      </c>
      <c r="L16" s="37" t="s">
        <v>186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5">
        <v>1991</v>
      </c>
      <c r="C17" s="64">
        <v>5.7</v>
      </c>
      <c r="D17" s="64">
        <v>7.6</v>
      </c>
      <c r="E17" s="64">
        <v>43.4</v>
      </c>
      <c r="F17" s="64">
        <v>35.6</v>
      </c>
      <c r="H17" s="65">
        <v>1991</v>
      </c>
      <c r="I17" s="64">
        <v>50.9</v>
      </c>
      <c r="J17" s="64">
        <v>56.7</v>
      </c>
      <c r="L17" s="37" t="s">
        <v>187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5">
        <v>2001</v>
      </c>
      <c r="C18" s="64">
        <v>4.5</v>
      </c>
      <c r="D18" s="64">
        <v>5.5</v>
      </c>
      <c r="E18" s="64">
        <v>39.4</v>
      </c>
      <c r="F18" s="64">
        <v>33.5</v>
      </c>
      <c r="H18" s="65">
        <v>2001</v>
      </c>
      <c r="I18" s="64">
        <v>56.1</v>
      </c>
      <c r="J18" s="64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5">
        <v>2011</v>
      </c>
      <c r="C19" s="64">
        <v>4.2</v>
      </c>
      <c r="D19" s="64">
        <v>5.5</v>
      </c>
      <c r="E19" s="64">
        <v>31.8</v>
      </c>
      <c r="F19" s="64">
        <v>27.1</v>
      </c>
      <c r="H19" s="65">
        <v>2011</v>
      </c>
      <c r="I19" s="66">
        <v>64</v>
      </c>
      <c r="J19" s="64">
        <v>67.400000000000006</v>
      </c>
    </row>
    <row r="20" spans="2:29">
      <c r="B20" s="65">
        <v>2021</v>
      </c>
      <c r="C20" s="64">
        <v>3.4</v>
      </c>
      <c r="D20" s="64">
        <v>3.6</v>
      </c>
      <c r="E20" s="132">
        <v>27.9</v>
      </c>
      <c r="F20" s="64">
        <v>24.2</v>
      </c>
      <c r="H20" s="65">
        <v>2021</v>
      </c>
      <c r="I20" s="64">
        <v>68.7</v>
      </c>
      <c r="J20" s="64">
        <v>72.2</v>
      </c>
    </row>
    <row r="21" spans="2:29">
      <c r="B21" s="65">
        <v>2024</v>
      </c>
      <c r="C21" s="66">
        <v>3.2896884375538482</v>
      </c>
      <c r="D21" s="66">
        <v>3.4351130984197469</v>
      </c>
      <c r="E21" s="66">
        <v>27.564927058633611</v>
      </c>
      <c r="F21" s="66">
        <v>24.373506933770937</v>
      </c>
      <c r="H21" s="65">
        <v>2024</v>
      </c>
      <c r="I21" s="66">
        <v>69.145384503812551</v>
      </c>
      <c r="J21" s="66">
        <v>72.19137996780934</v>
      </c>
    </row>
    <row r="23" spans="2:29">
      <c r="C23" s="67"/>
      <c r="D23" s="67"/>
      <c r="E23" s="67"/>
    </row>
    <row r="24" spans="2:29">
      <c r="C24" s="67"/>
      <c r="D24" s="67"/>
      <c r="E24" s="67"/>
    </row>
    <row r="25" spans="2:29">
      <c r="B25"/>
      <c r="C25"/>
      <c r="D25"/>
      <c r="E25"/>
      <c r="F25"/>
    </row>
    <row r="26" spans="2:29">
      <c r="B26"/>
      <c r="C26"/>
      <c r="D26"/>
      <c r="E26"/>
      <c r="F26"/>
    </row>
    <row r="27" spans="2:29">
      <c r="B27"/>
      <c r="C27" s="5"/>
      <c r="D27" s="5"/>
      <c r="E27" s="5"/>
      <c r="F27" s="5"/>
    </row>
    <row r="28" spans="2:29">
      <c r="B28"/>
      <c r="C28" s="5"/>
      <c r="D28" s="5"/>
      <c r="E28" s="5"/>
      <c r="F28" s="5"/>
    </row>
    <row r="29" spans="2:29">
      <c r="B29"/>
      <c r="C29" s="5"/>
      <c r="D29" s="5"/>
      <c r="E29" s="5"/>
      <c r="F29" s="5"/>
    </row>
    <row r="30" spans="2:29">
      <c r="B30"/>
      <c r="C30" s="5"/>
      <c r="D30" s="5"/>
      <c r="E30" s="5"/>
      <c r="F30" s="5"/>
    </row>
    <row r="31" spans="2:29">
      <c r="B31"/>
      <c r="C31" s="5"/>
      <c r="D31" s="5"/>
      <c r="E31" s="5"/>
      <c r="F31" s="5"/>
    </row>
    <row r="32" spans="2:29">
      <c r="B32"/>
      <c r="C32" s="5"/>
      <c r="D32" s="5"/>
      <c r="E32" s="5"/>
      <c r="F32" s="5"/>
    </row>
    <row r="33" spans="2:6">
      <c r="B33"/>
      <c r="C33" s="5"/>
      <c r="D33" s="5"/>
      <c r="E33" s="5"/>
      <c r="F33" s="5"/>
    </row>
    <row r="34" spans="2:6">
      <c r="B34"/>
      <c r="C34" s="5"/>
      <c r="D34" s="5"/>
      <c r="E34" s="5"/>
      <c r="F34" s="5"/>
    </row>
    <row r="35" spans="2:6">
      <c r="B35"/>
      <c r="C35" s="5"/>
      <c r="D35" s="5"/>
      <c r="E35" s="5"/>
      <c r="F35" s="5"/>
    </row>
    <row r="36" spans="2:6">
      <c r="B36"/>
      <c r="C36" s="5"/>
      <c r="D36" s="5"/>
      <c r="E36" s="5"/>
      <c r="F36" s="5"/>
    </row>
    <row r="37" spans="2:6">
      <c r="B37"/>
      <c r="C37" s="5"/>
      <c r="D37" s="5"/>
      <c r="E37" s="5"/>
      <c r="F37" s="5"/>
    </row>
    <row r="38" spans="2:6">
      <c r="B38"/>
      <c r="C38" s="5"/>
      <c r="D38" s="5"/>
      <c r="E38" s="5"/>
      <c r="F38" s="5"/>
    </row>
    <row r="39" spans="2:6">
      <c r="B39"/>
      <c r="C39" s="5"/>
      <c r="D39" s="5"/>
      <c r="E39" s="5"/>
      <c r="F39" s="5"/>
    </row>
    <row r="40" spans="2:6">
      <c r="B40"/>
      <c r="C40" s="5"/>
      <c r="D40" s="5"/>
      <c r="E40" s="5"/>
      <c r="F40" s="5"/>
    </row>
    <row r="41" spans="2:6">
      <c r="B41"/>
      <c r="C41" s="5"/>
      <c r="D41" s="5"/>
      <c r="E41" s="5"/>
      <c r="F41" s="5"/>
    </row>
    <row r="42" spans="2:6">
      <c r="B42"/>
      <c r="C42" s="5"/>
      <c r="D42" s="5"/>
      <c r="E42" s="5"/>
      <c r="F42" s="5"/>
    </row>
    <row r="43" spans="2:6">
      <c r="B43"/>
      <c r="C43" s="5"/>
      <c r="D43" s="5"/>
      <c r="E43" s="5"/>
      <c r="F43" s="5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A10" zoomScaleNormal="100" workbookViewId="0">
      <selection activeCell="N18" sqref="N18"/>
    </sheetView>
  </sheetViews>
  <sheetFormatPr defaultColWidth="8.6640625" defaultRowHeight="13.2"/>
  <cols>
    <col min="1" max="1" width="3.33203125" style="19" customWidth="1"/>
    <col min="2" max="2" width="7.6640625" style="68" customWidth="1"/>
    <col min="3" max="3" width="9.33203125" style="68" bestFit="1" customWidth="1"/>
    <col min="4" max="4" width="8.33203125" style="68" bestFit="1" customWidth="1"/>
    <col min="5" max="5" width="3.44140625" style="68" customWidth="1"/>
    <col min="6" max="6" width="7.5546875" style="68" customWidth="1"/>
    <col min="7" max="7" width="9.33203125" style="68" bestFit="1" customWidth="1"/>
    <col min="8" max="8" width="7.5546875" style="68" customWidth="1"/>
    <col min="9" max="9" width="3.6640625" style="68" customWidth="1"/>
    <col min="10" max="10" width="5.6640625" style="79" customWidth="1"/>
    <col min="11" max="11" width="9.33203125" style="79" bestFit="1" customWidth="1"/>
    <col min="12" max="12" width="5.6640625" style="79" customWidth="1"/>
    <col min="13" max="16384" width="8.6640625" style="4"/>
  </cols>
  <sheetData>
    <row r="1" spans="1:14" s="6" customFormat="1" ht="24.75" customHeight="1">
      <c r="A1" s="19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11"/>
    </row>
    <row r="2" spans="1:14" s="6" customFormat="1" ht="25.95" customHeight="1">
      <c r="A2" s="19"/>
      <c r="B2" s="243" t="s">
        <v>92</v>
      </c>
      <c r="C2" s="243"/>
      <c r="D2" s="243"/>
      <c r="E2" s="68"/>
      <c r="F2" s="244" t="s">
        <v>93</v>
      </c>
      <c r="G2" s="244"/>
      <c r="H2" s="244"/>
      <c r="I2" s="68"/>
      <c r="J2" s="244" t="s">
        <v>94</v>
      </c>
      <c r="K2" s="244"/>
      <c r="L2" s="244"/>
      <c r="M2" s="11"/>
      <c r="N2" s="55" t="s">
        <v>240</v>
      </c>
    </row>
    <row r="3" spans="1:14" s="6" customFormat="1" ht="6" customHeight="1">
      <c r="A3" s="19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11"/>
    </row>
    <row r="4" spans="1:14" s="6" customFormat="1" ht="14.4">
      <c r="A4" s="19"/>
      <c r="B4" s="69" t="s">
        <v>89</v>
      </c>
      <c r="C4" s="56" t="s">
        <v>14</v>
      </c>
      <c r="D4" s="56" t="s">
        <v>15</v>
      </c>
      <c r="E4" s="70"/>
      <c r="F4" s="69" t="s">
        <v>89</v>
      </c>
      <c r="G4" s="56" t="s">
        <v>14</v>
      </c>
      <c r="H4" s="56" t="s">
        <v>15</v>
      </c>
      <c r="I4" s="68"/>
      <c r="J4" s="69" t="s">
        <v>89</v>
      </c>
      <c r="K4" s="56" t="s">
        <v>14</v>
      </c>
      <c r="L4" s="69" t="s">
        <v>15</v>
      </c>
      <c r="M4" s="11"/>
    </row>
    <row r="5" spans="1:14" s="6" customFormat="1" ht="18" customHeight="1">
      <c r="A5" s="19"/>
      <c r="B5" s="31">
        <v>1961</v>
      </c>
      <c r="C5" s="71">
        <v>375820</v>
      </c>
      <c r="D5" s="71">
        <v>4294004</v>
      </c>
      <c r="E5" s="72"/>
      <c r="F5" s="73">
        <v>1961</v>
      </c>
      <c r="G5" s="71">
        <v>3914.25</v>
      </c>
      <c r="H5" s="71">
        <v>50623.569000000003</v>
      </c>
      <c r="I5" s="68"/>
      <c r="J5" s="74">
        <v>1961</v>
      </c>
      <c r="K5" s="75">
        <v>96.013284792744457</v>
      </c>
      <c r="L5" s="75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1">
        <v>287001</v>
      </c>
      <c r="D6" s="71">
        <v>3607298</v>
      </c>
      <c r="E6" s="72"/>
      <c r="F6" s="73">
        <v>1971</v>
      </c>
      <c r="G6" s="71">
        <v>4432.3130000000001</v>
      </c>
      <c r="H6" s="71">
        <v>54136.546999999999</v>
      </c>
      <c r="I6" s="68"/>
      <c r="J6" s="74">
        <v>1970</v>
      </c>
      <c r="K6" s="75">
        <v>64.75197035949401</v>
      </c>
      <c r="L6" s="75">
        <f t="shared" ref="L6:L11" si="0">D6/H6</f>
        <v>66.633322587050117</v>
      </c>
      <c r="M6" s="11"/>
    </row>
    <row r="7" spans="1:14" s="6" customFormat="1" ht="12.75" customHeight="1">
      <c r="A7" s="19"/>
      <c r="B7" s="31">
        <v>1982</v>
      </c>
      <c r="C7" s="71">
        <v>241908</v>
      </c>
      <c r="D7" s="71">
        <v>3269170</v>
      </c>
      <c r="E7" s="72"/>
      <c r="F7" s="73">
        <v>1981</v>
      </c>
      <c r="G7" s="71">
        <v>4479.0309999999999</v>
      </c>
      <c r="H7" s="71">
        <v>56556.911</v>
      </c>
      <c r="I7" s="68"/>
      <c r="J7" s="74">
        <v>1982</v>
      </c>
      <c r="K7" s="75">
        <v>54.009003286648387</v>
      </c>
      <c r="L7" s="75">
        <f t="shared" si="0"/>
        <v>57.80319225708773</v>
      </c>
      <c r="M7" s="11"/>
    </row>
    <row r="8" spans="1:14" s="6" customFormat="1" ht="12.75" customHeight="1">
      <c r="A8" s="19"/>
      <c r="B8" s="31">
        <v>1990</v>
      </c>
      <c r="C8" s="71">
        <v>194078</v>
      </c>
      <c r="D8" s="71">
        <v>3023344</v>
      </c>
      <c r="E8" s="72"/>
      <c r="F8" s="73">
        <v>1991</v>
      </c>
      <c r="G8" s="71">
        <v>4302.5649999999996</v>
      </c>
      <c r="H8" s="71">
        <v>56778.031000000003</v>
      </c>
      <c r="I8" s="68"/>
      <c r="J8" s="74">
        <v>1990</v>
      </c>
      <c r="K8" s="75">
        <v>45.10751144956555</v>
      </c>
      <c r="L8" s="75">
        <f t="shared" si="0"/>
        <v>53.248482674575307</v>
      </c>
      <c r="M8" s="11"/>
    </row>
    <row r="9" spans="1:14" s="6" customFormat="1" ht="12.75" customHeight="1">
      <c r="A9" s="19"/>
      <c r="B9" s="31">
        <v>2000</v>
      </c>
      <c r="C9" s="71">
        <v>106240</v>
      </c>
      <c r="D9" s="71">
        <v>2396274</v>
      </c>
      <c r="E9" s="72"/>
      <c r="F9" s="76">
        <v>2001</v>
      </c>
      <c r="G9" s="71">
        <v>4214.6769999999997</v>
      </c>
      <c r="H9" s="71">
        <v>56995.743999999999</v>
      </c>
      <c r="I9" s="68"/>
      <c r="J9" s="77">
        <v>2000</v>
      </c>
      <c r="K9" s="75">
        <v>25.207151105529558</v>
      </c>
      <c r="L9" s="75">
        <f t="shared" si="0"/>
        <v>42.043033950043707</v>
      </c>
      <c r="M9" s="11"/>
    </row>
    <row r="10" spans="1:14" s="6" customFormat="1" ht="12.75" customHeight="1">
      <c r="A10" s="19"/>
      <c r="B10" s="31">
        <v>2010</v>
      </c>
      <c r="C10" s="71">
        <v>67148</v>
      </c>
      <c r="D10" s="71">
        <v>1620884</v>
      </c>
      <c r="E10" s="72"/>
      <c r="F10" s="76">
        <v>2011</v>
      </c>
      <c r="G10" s="71">
        <v>4363.9160000000002</v>
      </c>
      <c r="H10" s="71">
        <v>59433.743999999999</v>
      </c>
      <c r="I10" s="68"/>
      <c r="J10" s="77">
        <v>2010</v>
      </c>
      <c r="K10" s="75">
        <v>15.387097276849509</v>
      </c>
      <c r="L10" s="75">
        <f t="shared" si="0"/>
        <v>27.272116661538266</v>
      </c>
      <c r="M10" s="9"/>
    </row>
    <row r="11" spans="1:14" s="6" customFormat="1" ht="12.75" customHeight="1">
      <c r="A11" s="19"/>
      <c r="B11" s="31">
        <v>2020</v>
      </c>
      <c r="C11" s="71">
        <v>49030</v>
      </c>
      <c r="D11" s="71">
        <v>1118014</v>
      </c>
      <c r="E11" s="72"/>
      <c r="F11" s="76">
        <v>2021</v>
      </c>
      <c r="G11" s="71">
        <v>4256.3500000000004</v>
      </c>
      <c r="H11" s="71">
        <v>59030.133000000002</v>
      </c>
      <c r="I11" s="68"/>
      <c r="J11" s="77">
        <v>2020</v>
      </c>
      <c r="K11" s="75">
        <v>11.519259459395961</v>
      </c>
      <c r="L11" s="75">
        <f t="shared" si="0"/>
        <v>18.93971677143265</v>
      </c>
      <c r="M11" s="9"/>
    </row>
    <row r="12" spans="1:14" s="6" customFormat="1" ht="12.75" customHeight="1">
      <c r="A12" s="19"/>
      <c r="B12" s="78"/>
      <c r="C12" s="78"/>
      <c r="D12" s="68"/>
      <c r="E12" s="68"/>
      <c r="F12" s="68"/>
      <c r="G12" s="79"/>
      <c r="H12" s="68"/>
      <c r="I12" s="68"/>
      <c r="J12" s="68"/>
      <c r="K12" s="68"/>
      <c r="L12" s="68"/>
      <c r="M12" s="9"/>
    </row>
    <row r="13" spans="1:14" s="6" customFormat="1" ht="12.75" customHeight="1">
      <c r="A13" s="19"/>
      <c r="B13" s="78"/>
      <c r="C13" s="78"/>
      <c r="D13" s="68"/>
      <c r="E13" s="68"/>
      <c r="F13" s="68"/>
      <c r="G13" s="79"/>
      <c r="H13" s="68"/>
      <c r="I13" s="68"/>
      <c r="J13" s="68"/>
      <c r="K13" s="68"/>
      <c r="L13" s="68"/>
      <c r="M13" s="9"/>
    </row>
    <row r="14" spans="1:14" s="6" customFormat="1" ht="12.75" customHeight="1">
      <c r="A14" s="19"/>
      <c r="B14" s="78"/>
      <c r="C14" s="78"/>
      <c r="D14" s="68"/>
      <c r="E14" s="68"/>
      <c r="F14" s="68"/>
      <c r="G14" s="79"/>
      <c r="H14" s="68"/>
      <c r="I14" s="68"/>
      <c r="J14" s="68"/>
      <c r="K14" s="68"/>
      <c r="L14" s="68"/>
      <c r="M14" s="9"/>
    </row>
    <row r="15" spans="1:14" s="6" customFormat="1" ht="12">
      <c r="A15" s="19"/>
      <c r="B15" s="68"/>
      <c r="C15" s="68"/>
      <c r="D15" s="68"/>
      <c r="E15" s="68"/>
      <c r="F15" s="68"/>
      <c r="G15" s="79"/>
      <c r="H15" s="68"/>
      <c r="I15" s="68"/>
      <c r="J15" s="79"/>
      <c r="K15" s="79"/>
      <c r="L15" s="79"/>
    </row>
    <row r="16" spans="1:14">
      <c r="G16" s="79"/>
    </row>
    <row r="17" spans="2:14">
      <c r="G17" s="79"/>
      <c r="N17" s="37" t="s">
        <v>95</v>
      </c>
    </row>
    <row r="18" spans="2:14">
      <c r="G18" s="79"/>
      <c r="N18" s="171" t="s">
        <v>17</v>
      </c>
    </row>
    <row r="19" spans="2:14" ht="23.7" customHeight="1">
      <c r="B19" s="243" t="s">
        <v>96</v>
      </c>
      <c r="C19" s="243"/>
      <c r="D19" s="243"/>
      <c r="E19" s="81"/>
      <c r="F19" s="244" t="s">
        <v>93</v>
      </c>
      <c r="G19" s="244"/>
      <c r="H19" s="244"/>
      <c r="I19" s="82"/>
      <c r="J19" s="244" t="s">
        <v>97</v>
      </c>
      <c r="K19" s="244"/>
      <c r="L19" s="244"/>
    </row>
    <row r="20" spans="2:14">
      <c r="J20" s="68"/>
      <c r="K20" s="68"/>
      <c r="L20" s="68"/>
    </row>
    <row r="21" spans="2:14">
      <c r="B21" s="69" t="s">
        <v>89</v>
      </c>
      <c r="C21" s="56" t="s">
        <v>14</v>
      </c>
      <c r="D21" s="56" t="s">
        <v>15</v>
      </c>
      <c r="E21" s="70"/>
      <c r="F21" s="69" t="s">
        <v>89</v>
      </c>
      <c r="G21" s="56" t="s">
        <v>14</v>
      </c>
      <c r="H21" s="56" t="s">
        <v>15</v>
      </c>
      <c r="I21" s="70"/>
      <c r="J21" s="69" t="s">
        <v>89</v>
      </c>
      <c r="K21" s="56" t="s">
        <v>14</v>
      </c>
      <c r="L21" s="69" t="s">
        <v>15</v>
      </c>
    </row>
    <row r="22" spans="2:14">
      <c r="B22" s="73">
        <v>1951</v>
      </c>
      <c r="C22" s="83">
        <v>160596</v>
      </c>
      <c r="D22" s="83">
        <v>1631467</v>
      </c>
      <c r="E22" s="80"/>
      <c r="F22" s="73">
        <v>1951</v>
      </c>
      <c r="G22" s="33">
        <v>3518.1770000000001</v>
      </c>
      <c r="H22" s="33">
        <v>47515.536999999997</v>
      </c>
      <c r="I22" s="84"/>
      <c r="J22" s="85">
        <v>1951</v>
      </c>
      <c r="K22" s="75">
        <v>45.647504375135192</v>
      </c>
      <c r="L22" s="75">
        <f t="shared" ref="L22:L29" si="1">D22/H22</f>
        <v>34.335442741602606</v>
      </c>
    </row>
    <row r="23" spans="2:14">
      <c r="B23" s="73">
        <v>1961</v>
      </c>
      <c r="C23" s="83">
        <v>188603</v>
      </c>
      <c r="D23" s="83">
        <v>2035039</v>
      </c>
      <c r="E23" s="80"/>
      <c r="F23" s="73">
        <v>1961</v>
      </c>
      <c r="G23" s="33">
        <v>3914.25</v>
      </c>
      <c r="H23" s="33">
        <v>50623.569000000003</v>
      </c>
      <c r="I23" s="84"/>
      <c r="J23" s="85">
        <v>1961</v>
      </c>
      <c r="K23" s="75">
        <v>48.183687807370504</v>
      </c>
      <c r="L23" s="75">
        <f t="shared" si="1"/>
        <v>40.199437538668995</v>
      </c>
    </row>
    <row r="24" spans="2:14">
      <c r="B24" s="73">
        <v>1971</v>
      </c>
      <c r="C24" s="83">
        <v>211795</v>
      </c>
      <c r="D24" s="83">
        <v>2389102</v>
      </c>
      <c r="E24" s="80"/>
      <c r="F24" s="73">
        <v>1971</v>
      </c>
      <c r="G24" s="33">
        <v>4432.3130000000001</v>
      </c>
      <c r="H24" s="33">
        <v>54136.546999999999</v>
      </c>
      <c r="I24" s="84"/>
      <c r="J24" s="85">
        <v>1971</v>
      </c>
      <c r="K24" s="75">
        <v>47.78430584663132</v>
      </c>
      <c r="L24" s="75">
        <f t="shared" si="1"/>
        <v>44.131037762715088</v>
      </c>
    </row>
    <row r="25" spans="2:14">
      <c r="B25" s="73">
        <v>1981</v>
      </c>
      <c r="C25" s="83">
        <v>262617</v>
      </c>
      <c r="D25" s="83">
        <v>3044262</v>
      </c>
      <c r="E25" s="80"/>
      <c r="F25" s="73">
        <v>1981</v>
      </c>
      <c r="G25" s="33">
        <v>4479.0309999999999</v>
      </c>
      <c r="H25" s="33">
        <v>56556.911</v>
      </c>
      <c r="I25" s="84"/>
      <c r="J25" s="85">
        <v>1981</v>
      </c>
      <c r="K25" s="75">
        <v>58.632547977453157</v>
      </c>
      <c r="L25" s="75">
        <f t="shared" si="1"/>
        <v>53.826525285300676</v>
      </c>
    </row>
    <row r="26" spans="2:14">
      <c r="B26" s="73">
        <v>1991</v>
      </c>
      <c r="C26" s="83">
        <v>258247</v>
      </c>
      <c r="D26" s="83">
        <v>3161689</v>
      </c>
      <c r="E26" s="80"/>
      <c r="F26" s="73">
        <v>1991</v>
      </c>
      <c r="G26" s="33">
        <v>4302.5649999999996</v>
      </c>
      <c r="H26" s="33">
        <v>56778.031000000003</v>
      </c>
      <c r="I26" s="84"/>
      <c r="J26" s="85">
        <v>1991</v>
      </c>
      <c r="K26" s="75">
        <v>60.021638255319793</v>
      </c>
      <c r="L26" s="75">
        <f t="shared" si="1"/>
        <v>55.685076504326119</v>
      </c>
    </row>
    <row r="27" spans="2:14">
      <c r="B27" s="76">
        <v>2001</v>
      </c>
      <c r="C27" s="83">
        <v>293976</v>
      </c>
      <c r="D27" s="83">
        <v>3566745</v>
      </c>
      <c r="E27" s="80"/>
      <c r="F27" s="76">
        <v>2001</v>
      </c>
      <c r="G27" s="33">
        <v>4214.6769999999997</v>
      </c>
      <c r="H27" s="33">
        <v>56995.743999999999</v>
      </c>
      <c r="I27" s="84"/>
      <c r="J27" s="85">
        <v>2001</v>
      </c>
      <c r="K27" s="75">
        <v>69.750540788772184</v>
      </c>
      <c r="L27" s="75">
        <f t="shared" si="1"/>
        <v>62.57914626046464</v>
      </c>
    </row>
    <row r="28" spans="2:14">
      <c r="B28" s="76">
        <v>2011</v>
      </c>
      <c r="C28" s="83">
        <v>366976</v>
      </c>
      <c r="D28" s="83">
        <v>4775856</v>
      </c>
      <c r="E28" s="80"/>
      <c r="F28" s="76">
        <v>2011</v>
      </c>
      <c r="G28" s="33">
        <v>4363.9160000000002</v>
      </c>
      <c r="H28" s="33">
        <v>59433.743999999999</v>
      </c>
      <c r="I28" s="84"/>
      <c r="J28" s="85">
        <v>2011</v>
      </c>
      <c r="K28" s="75">
        <v>84.093277689121422</v>
      </c>
      <c r="L28" s="75">
        <f t="shared" si="1"/>
        <v>80.35596747867676</v>
      </c>
    </row>
    <row r="29" spans="2:14">
      <c r="B29" s="76">
        <v>2021</v>
      </c>
      <c r="C29" s="83">
        <v>376704</v>
      </c>
      <c r="D29" s="83">
        <v>5144482</v>
      </c>
      <c r="E29" s="80"/>
      <c r="F29" s="76">
        <v>2021</v>
      </c>
      <c r="G29" s="33">
        <v>4256.3500000000004</v>
      </c>
      <c r="H29" s="33">
        <v>59030.133000000002</v>
      </c>
      <c r="I29" s="84"/>
      <c r="J29" s="85">
        <v>2023</v>
      </c>
      <c r="K29" s="75">
        <v>88.50399990602277</v>
      </c>
      <c r="L29" s="75">
        <f t="shared" si="1"/>
        <v>87.150100102264716</v>
      </c>
    </row>
    <row r="34" spans="2:6" ht="14.4">
      <c r="B34"/>
      <c r="C34"/>
      <c r="D34"/>
    </row>
    <row r="35" spans="2:6" ht="14.4">
      <c r="B35"/>
      <c r="C35"/>
      <c r="D35"/>
    </row>
    <row r="36" spans="2:6" ht="14.4">
      <c r="B36"/>
      <c r="C36"/>
      <c r="D36"/>
    </row>
    <row r="37" spans="2:6" ht="14.4">
      <c r="B37"/>
      <c r="C37"/>
      <c r="D37"/>
      <c r="F37" s="149"/>
    </row>
    <row r="38" spans="2:6" ht="14.4">
      <c r="B38" s="148"/>
      <c r="C38"/>
      <c r="D38"/>
      <c r="F38" s="149"/>
    </row>
    <row r="39" spans="2:6" ht="14.4">
      <c r="B39" s="148"/>
      <c r="C39"/>
      <c r="D39"/>
      <c r="F39" s="149"/>
    </row>
    <row r="40" spans="2:6" ht="14.4">
      <c r="B40" s="148"/>
      <c r="C40"/>
      <c r="D40"/>
      <c r="F40" s="149"/>
    </row>
    <row r="41" spans="2:6" ht="14.4">
      <c r="B41" s="148"/>
      <c r="C41"/>
      <c r="D41"/>
      <c r="F41" s="149"/>
    </row>
    <row r="42" spans="2:6" ht="14.4">
      <c r="B42" s="148"/>
      <c r="C42"/>
      <c r="D42"/>
      <c r="F42" s="149"/>
    </row>
    <row r="43" spans="2:6" ht="14.4">
      <c r="B43" s="148"/>
      <c r="C43"/>
      <c r="D43"/>
      <c r="F43" s="149"/>
    </row>
    <row r="44" spans="2:6" ht="14.4">
      <c r="B44"/>
      <c r="C44"/>
      <c r="D44"/>
      <c r="F44" s="149"/>
    </row>
    <row r="45" spans="2:6" ht="14.4">
      <c r="B45"/>
      <c r="C45"/>
      <c r="D45"/>
      <c r="F45" s="149"/>
    </row>
    <row r="46" spans="2:6" ht="14.4">
      <c r="B46"/>
      <c r="C46"/>
      <c r="D46"/>
      <c r="F46" s="149"/>
    </row>
    <row r="47" spans="2:6" ht="14.4">
      <c r="B47"/>
      <c r="C47"/>
      <c r="D47"/>
      <c r="F47" s="149"/>
    </row>
    <row r="48" spans="2:6" ht="14.4">
      <c r="B48"/>
      <c r="C48"/>
      <c r="D48"/>
      <c r="F48" s="149"/>
    </row>
    <row r="49" spans="2:6" ht="14.4">
      <c r="B49"/>
      <c r="C49"/>
      <c r="D49"/>
      <c r="F49" s="149"/>
    </row>
    <row r="50" spans="2:6" ht="14.4">
      <c r="B50"/>
      <c r="C50"/>
      <c r="D50"/>
      <c r="F50" s="149"/>
    </row>
    <row r="51" spans="2:6" ht="14.4">
      <c r="B51"/>
      <c r="C51"/>
      <c r="D51"/>
      <c r="F51" s="149"/>
    </row>
    <row r="52" spans="2:6" ht="14.4">
      <c r="B52"/>
      <c r="C52"/>
      <c r="D52"/>
      <c r="F52" s="149"/>
    </row>
    <row r="53" spans="2:6" ht="14.4">
      <c r="B53"/>
      <c r="C53"/>
      <c r="D53"/>
      <c r="F53" s="149"/>
    </row>
    <row r="54" spans="2:6" ht="14.4">
      <c r="B54"/>
      <c r="C54"/>
      <c r="D54"/>
      <c r="F54" s="149"/>
    </row>
    <row r="55" spans="2:6" ht="14.4">
      <c r="B55"/>
      <c r="C55"/>
      <c r="D55"/>
      <c r="F55" s="149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zoomScaleNormal="100" workbookViewId="0"/>
  </sheetViews>
  <sheetFormatPr defaultRowHeight="14.4"/>
  <cols>
    <col min="1" max="1" width="3.33203125" style="19" customWidth="1"/>
    <col min="2" max="2" width="14.6640625" style="21" bestFit="1" customWidth="1"/>
    <col min="3" max="3" width="12.33203125" style="21" customWidth="1"/>
    <col min="4" max="5" width="9.6640625" style="21" customWidth="1"/>
    <col min="6" max="8" width="9.33203125" bestFit="1" customWidth="1"/>
    <col min="9" max="9" width="9.5546875" bestFit="1" customWidth="1"/>
  </cols>
  <sheetData>
    <row r="2" spans="2:8" ht="32.700000000000003" customHeight="1">
      <c r="B2" s="31"/>
      <c r="C2" s="31"/>
      <c r="D2" s="97" t="s">
        <v>14</v>
      </c>
      <c r="E2" s="97" t="s">
        <v>15</v>
      </c>
      <c r="H2" s="55" t="s">
        <v>242</v>
      </c>
    </row>
    <row r="3" spans="2:8">
      <c r="B3" s="97" t="s">
        <v>98</v>
      </c>
      <c r="C3" s="22" t="s">
        <v>199</v>
      </c>
      <c r="D3" s="98">
        <v>10.217859090211203</v>
      </c>
      <c r="E3" s="98">
        <v>6.3594478498222431</v>
      </c>
    </row>
    <row r="4" spans="2:8">
      <c r="B4" s="97"/>
      <c r="C4" s="22" t="s">
        <v>198</v>
      </c>
      <c r="D4" s="98">
        <v>14.904536904989735</v>
      </c>
      <c r="E4" s="98">
        <v>14.335683517239115</v>
      </c>
      <c r="F4" s="1"/>
    </row>
    <row r="5" spans="2:8" ht="24">
      <c r="B5" s="97" t="s">
        <v>200</v>
      </c>
      <c r="C5" s="206" t="s">
        <v>201</v>
      </c>
      <c r="D5" s="98">
        <v>9.8298288351615284</v>
      </c>
      <c r="E5" s="98">
        <v>10.42</v>
      </c>
      <c r="F5" s="1"/>
    </row>
    <row r="6" spans="2:8">
      <c r="B6" s="97" t="s">
        <v>99</v>
      </c>
      <c r="C6" s="22" t="s">
        <v>202</v>
      </c>
      <c r="D6" s="98">
        <v>26.090787713400697</v>
      </c>
      <c r="E6" s="98">
        <v>25.68955238471332</v>
      </c>
      <c r="F6" s="1"/>
    </row>
    <row r="7" spans="2:8">
      <c r="B7" s="97"/>
      <c r="C7" s="97" t="s">
        <v>100</v>
      </c>
      <c r="D7" s="98">
        <v>38.956986755479697</v>
      </c>
      <c r="E7" s="98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133"/>
      <c r="E9" s="30"/>
      <c r="F9" s="1"/>
    </row>
    <row r="10" spans="2:8">
      <c r="B10" s="30"/>
      <c r="C10" s="30"/>
      <c r="D10" s="133"/>
      <c r="E10" s="30"/>
      <c r="F10" s="1"/>
    </row>
    <row r="11" spans="2:8">
      <c r="D11" s="133"/>
      <c r="E11" s="30"/>
      <c r="H11" s="37" t="s">
        <v>101</v>
      </c>
    </row>
    <row r="12" spans="2:8">
      <c r="D12" s="133"/>
      <c r="E12" s="30"/>
    </row>
    <row r="13" spans="2:8">
      <c r="D13" s="133"/>
      <c r="E13" s="30"/>
    </row>
    <row r="14" spans="2:8">
      <c r="D14" s="133"/>
      <c r="E14" s="30"/>
      <c r="H14" s="17"/>
    </row>
    <row r="16" spans="2:8">
      <c r="D16" s="133"/>
    </row>
    <row r="17" spans="2:9">
      <c r="D17" s="133"/>
    </row>
    <row r="18" spans="2:9">
      <c r="B18"/>
      <c r="C18"/>
      <c r="D18" s="150"/>
      <c r="E18" s="150"/>
      <c r="F18" s="150"/>
      <c r="G18" s="150"/>
      <c r="H18" s="150"/>
      <c r="I18" s="150"/>
    </row>
    <row r="19" spans="2:9">
      <c r="B19"/>
      <c r="C19"/>
      <c r="D19" s="150"/>
      <c r="E19" s="150"/>
      <c r="F19" s="150"/>
      <c r="G19" s="150"/>
      <c r="H19" s="150"/>
      <c r="I19" s="150"/>
    </row>
    <row r="20" spans="2:9">
      <c r="B20"/>
      <c r="C20"/>
      <c r="D20" s="151"/>
      <c r="E20" s="151"/>
      <c r="F20" s="151"/>
      <c r="G20" s="151"/>
      <c r="H20" s="151"/>
      <c r="I20" s="151"/>
    </row>
    <row r="21" spans="2:9">
      <c r="D21" s="133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zoomScaleNormal="100" workbookViewId="0">
      <selection activeCell="J3" sqref="J3:J5"/>
    </sheetView>
  </sheetViews>
  <sheetFormatPr defaultColWidth="8.6640625" defaultRowHeight="14.4"/>
  <cols>
    <col min="1" max="1" width="3.33203125" style="19" customWidth="1"/>
    <col min="2" max="2" width="12.33203125" style="100" customWidth="1"/>
    <col min="3" max="3" width="8.6640625" style="100"/>
    <col min="4" max="9" width="7.6640625" style="100" customWidth="1"/>
    <col min="10" max="16384" width="8.6640625" style="15"/>
  </cols>
  <sheetData>
    <row r="2" spans="2:11">
      <c r="B2" s="99" t="s">
        <v>102</v>
      </c>
      <c r="C2" s="99"/>
      <c r="D2" s="197" t="s">
        <v>103</v>
      </c>
      <c r="E2" s="197" t="s">
        <v>104</v>
      </c>
      <c r="F2" s="197" t="s">
        <v>105</v>
      </c>
      <c r="G2" s="197" t="s">
        <v>106</v>
      </c>
      <c r="H2" s="197" t="s">
        <v>107</v>
      </c>
      <c r="I2" s="197" t="s">
        <v>83</v>
      </c>
      <c r="K2" s="15" t="s">
        <v>232</v>
      </c>
    </row>
    <row r="3" spans="2:11">
      <c r="B3" s="99" t="s">
        <v>108</v>
      </c>
      <c r="C3" s="99" t="s">
        <v>15</v>
      </c>
      <c r="D3" s="101">
        <v>44.9</v>
      </c>
      <c r="E3" s="101">
        <v>16.8</v>
      </c>
      <c r="F3" s="101">
        <v>16.2</v>
      </c>
      <c r="G3" s="101">
        <v>14.2</v>
      </c>
      <c r="H3" s="101">
        <v>7.9</v>
      </c>
      <c r="I3" s="101">
        <f>SUM(D3:H3)</f>
        <v>100.00000000000001</v>
      </c>
      <c r="J3" s="254"/>
    </row>
    <row r="4" spans="2:11" ht="11.25" customHeight="1">
      <c r="B4" s="99"/>
      <c r="C4" s="99" t="s">
        <v>14</v>
      </c>
      <c r="D4" s="101">
        <v>47.5</v>
      </c>
      <c r="E4" s="101">
        <v>16.8</v>
      </c>
      <c r="F4" s="101">
        <v>32.200000000000003</v>
      </c>
      <c r="G4" s="101">
        <v>2.9</v>
      </c>
      <c r="H4" s="101">
        <v>0.6</v>
      </c>
      <c r="I4" s="101">
        <f>SUM(D4:H4)</f>
        <v>100</v>
      </c>
      <c r="J4" s="254"/>
    </row>
    <row r="5" spans="2:11">
      <c r="B5" s="99" t="s">
        <v>79</v>
      </c>
      <c r="C5" s="99"/>
      <c r="D5" s="101"/>
      <c r="E5" s="101"/>
      <c r="F5" s="101"/>
      <c r="G5" s="101"/>
      <c r="H5" s="101"/>
      <c r="I5" s="101"/>
    </row>
    <row r="6" spans="2:11">
      <c r="B6" s="99" t="s">
        <v>109</v>
      </c>
      <c r="C6" s="99" t="s">
        <v>15</v>
      </c>
      <c r="D6" s="101">
        <v>26.799949386308995</v>
      </c>
      <c r="E6" s="101">
        <v>18.575224598253829</v>
      </c>
      <c r="F6" s="101">
        <v>19.815260027837532</v>
      </c>
      <c r="G6" s="101">
        <v>19.865873718840945</v>
      </c>
      <c r="H6" s="101">
        <v>14.943692268758699</v>
      </c>
      <c r="I6" s="101">
        <v>100</v>
      </c>
    </row>
    <row r="7" spans="2:11">
      <c r="B7" s="99"/>
      <c r="C7" s="99" t="s">
        <v>14</v>
      </c>
      <c r="D7" s="101">
        <v>29.297205757832344</v>
      </c>
      <c r="E7" s="101">
        <v>22.43861134631668</v>
      </c>
      <c r="F7" s="101">
        <v>25.317527519051652</v>
      </c>
      <c r="G7" s="101">
        <v>17.10414902624894</v>
      </c>
      <c r="H7" s="101">
        <v>5.8425063505503809</v>
      </c>
      <c r="I7" s="101">
        <v>100</v>
      </c>
    </row>
    <row r="9" spans="2:11">
      <c r="B9" s="109"/>
      <c r="D9" s="138"/>
      <c r="E9" s="138"/>
      <c r="F9" s="138"/>
      <c r="G9" s="138"/>
      <c r="H9" s="138"/>
      <c r="I9" s="138"/>
    </row>
    <row r="10" spans="2:11">
      <c r="B10" s="230"/>
      <c r="C10" s="230"/>
      <c r="D10" s="231"/>
      <c r="E10" s="231"/>
      <c r="F10" s="231"/>
      <c r="G10" s="231"/>
      <c r="H10" s="231"/>
      <c r="I10" s="231"/>
    </row>
    <row r="11" spans="2:11">
      <c r="B11" s="230"/>
      <c r="C11" s="230"/>
      <c r="D11" s="232"/>
      <c r="E11" s="232"/>
      <c r="F11" s="232"/>
      <c r="G11" s="232"/>
      <c r="H11" s="232"/>
      <c r="I11" s="232"/>
    </row>
    <row r="12" spans="2:11">
      <c r="B12" s="230"/>
      <c r="C12" s="230"/>
      <c r="D12" s="232"/>
      <c r="E12" s="232"/>
      <c r="F12" s="232"/>
      <c r="G12" s="232"/>
      <c r="H12" s="232"/>
      <c r="I12" s="232"/>
    </row>
    <row r="13" spans="2:11">
      <c r="B13" s="230"/>
      <c r="C13" s="230"/>
      <c r="D13" s="232"/>
      <c r="E13" s="232"/>
      <c r="F13" s="232"/>
      <c r="G13" s="232"/>
      <c r="H13" s="232"/>
      <c r="I13" s="232"/>
    </row>
    <row r="14" spans="2:11">
      <c r="B14" s="230"/>
      <c r="C14" s="230"/>
      <c r="D14" s="232"/>
      <c r="E14" s="232"/>
      <c r="F14" s="232"/>
      <c r="G14" s="232"/>
      <c r="H14" s="232"/>
      <c r="I14" s="232"/>
    </row>
    <row r="15" spans="2:11">
      <c r="B15" s="230"/>
      <c r="C15" s="230"/>
      <c r="D15" s="232"/>
      <c r="E15" s="232"/>
      <c r="F15" s="232"/>
      <c r="G15" s="232"/>
      <c r="H15" s="232"/>
      <c r="I15" s="232"/>
    </row>
    <row r="16" spans="2:11">
      <c r="B16" s="230"/>
      <c r="C16" s="230"/>
      <c r="D16" s="230"/>
      <c r="E16" s="230"/>
      <c r="F16" s="230"/>
      <c r="G16" s="230"/>
      <c r="H16" s="230"/>
      <c r="I16" s="230"/>
    </row>
    <row r="18" spans="2:17">
      <c r="K18" s="37" t="s">
        <v>110</v>
      </c>
    </row>
    <row r="19" spans="2:17"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  <c r="Q19" s="138"/>
    </row>
    <row r="20" spans="2:17">
      <c r="B20" s="138"/>
      <c r="C20" s="195"/>
      <c r="D20" s="195"/>
      <c r="E20" s="195"/>
      <c r="F20" s="195"/>
      <c r="G20" s="195"/>
      <c r="H20" s="195"/>
      <c r="I20" s="138"/>
      <c r="J20" s="138"/>
      <c r="K20" s="138"/>
      <c r="L20" s="195"/>
      <c r="M20" s="195"/>
      <c r="N20" s="195"/>
      <c r="O20" s="195"/>
      <c r="P20" s="195"/>
      <c r="Q20" s="195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8"/>
  <sheetViews>
    <sheetView topLeftCell="A10" zoomScaleNormal="100" workbookViewId="0"/>
  </sheetViews>
  <sheetFormatPr defaultRowHeight="14.4"/>
  <cols>
    <col min="1" max="1" width="3.33203125" style="19" customWidth="1"/>
    <col min="2" max="2" width="13.6640625" style="21" customWidth="1"/>
    <col min="3" max="21" width="7.33203125" style="21" customWidth="1"/>
  </cols>
  <sheetData>
    <row r="2" spans="1:22" s="12" customFormat="1" ht="36">
      <c r="A2" s="19"/>
      <c r="B2" s="198" t="s">
        <v>111</v>
      </c>
      <c r="C2" s="92">
        <v>1861</v>
      </c>
      <c r="D2" s="92">
        <v>1871</v>
      </c>
      <c r="E2" s="92">
        <v>1881</v>
      </c>
      <c r="F2" s="92"/>
      <c r="G2" s="92">
        <v>1901</v>
      </c>
      <c r="H2" s="92">
        <v>1911</v>
      </c>
      <c r="I2" s="92">
        <v>1921</v>
      </c>
      <c r="J2" s="92">
        <v>1931</v>
      </c>
      <c r="K2" s="92">
        <v>1936</v>
      </c>
      <c r="L2" s="92"/>
      <c r="M2" s="92">
        <v>1951</v>
      </c>
      <c r="N2" s="92">
        <v>1961</v>
      </c>
      <c r="O2" s="92">
        <v>1971</v>
      </c>
      <c r="P2" s="92">
        <v>1981</v>
      </c>
      <c r="Q2" s="92">
        <v>1991</v>
      </c>
      <c r="R2" s="92">
        <v>2001</v>
      </c>
      <c r="S2" s="92">
        <v>2011</v>
      </c>
      <c r="T2" s="92">
        <v>2021</v>
      </c>
      <c r="U2" s="92">
        <v>2024</v>
      </c>
    </row>
    <row r="3" spans="1:22">
      <c r="B3" s="31" t="s">
        <v>112</v>
      </c>
      <c r="C3" s="104">
        <v>100</v>
      </c>
      <c r="D3" s="104">
        <v>121.67214817379264</v>
      </c>
      <c r="E3" s="104">
        <v>144.63100802031042</v>
      </c>
      <c r="F3" s="104"/>
      <c r="G3" s="104">
        <v>190.23137730079048</v>
      </c>
      <c r="H3" s="104">
        <v>239.84190179447236</v>
      </c>
      <c r="I3" s="104">
        <v>288.39651491546937</v>
      </c>
      <c r="J3" s="104">
        <v>340.86319312215107</v>
      </c>
      <c r="K3" s="104">
        <v>363.00271190352544</v>
      </c>
      <c r="L3" s="104"/>
      <c r="M3" s="104">
        <v>415.03663954763141</v>
      </c>
      <c r="N3" s="104">
        <v>591.89890946858225</v>
      </c>
      <c r="O3" s="104">
        <v>673.91956609543593</v>
      </c>
      <c r="P3" s="104">
        <v>644.59638797530442</v>
      </c>
      <c r="Q3" s="104">
        <v>555.36899197968955</v>
      </c>
      <c r="R3" s="104">
        <v>499.25566903236972</v>
      </c>
      <c r="S3" s="104">
        <v>503.35814436558763</v>
      </c>
      <c r="T3" s="104">
        <v>489.72938664820259</v>
      </c>
      <c r="U3" s="104">
        <v>492.29703998615201</v>
      </c>
    </row>
    <row r="4" spans="1:22">
      <c r="B4" s="31" t="s">
        <v>113</v>
      </c>
      <c r="C4" s="104">
        <v>100</v>
      </c>
      <c r="D4" s="104">
        <v>105.08295625942685</v>
      </c>
      <c r="E4" s="104">
        <v>109.80933596318212</v>
      </c>
      <c r="F4" s="104"/>
      <c r="G4" s="104">
        <v>115.60931275863405</v>
      </c>
      <c r="H4" s="104">
        <v>115.9581544649418</v>
      </c>
      <c r="I4" s="104">
        <v>113.6705727655954</v>
      </c>
      <c r="J4" s="104">
        <v>110.88873419190162</v>
      </c>
      <c r="K4" s="104">
        <v>107.85822021116138</v>
      </c>
      <c r="L4" s="104"/>
      <c r="M4" s="104">
        <v>108.2376145724562</v>
      </c>
      <c r="N4" s="104">
        <v>111.69818617782418</v>
      </c>
      <c r="O4" s="104">
        <v>126.2339018447616</v>
      </c>
      <c r="P4" s="104">
        <v>130.01701666860041</v>
      </c>
      <c r="Q4" s="104">
        <v>129.19093475654563</v>
      </c>
      <c r="R4" s="104">
        <v>129.54867153962178</v>
      </c>
      <c r="S4" s="104">
        <v>135.03616042077581</v>
      </c>
      <c r="T4" s="104">
        <v>131.77282747418496</v>
      </c>
      <c r="U4" s="104">
        <v>131.44603008856404</v>
      </c>
    </row>
    <row r="5" spans="1:22">
      <c r="V5" s="37"/>
    </row>
    <row r="7" spans="1:22">
      <c r="B7" s="31"/>
      <c r="C7" s="31">
        <v>1881</v>
      </c>
      <c r="D7" s="31"/>
      <c r="E7" s="31">
        <v>2024</v>
      </c>
      <c r="F7" s="31"/>
      <c r="I7" s="10" t="s">
        <v>185</v>
      </c>
      <c r="L7" s="103"/>
    </row>
    <row r="8" spans="1:22" ht="26.7" customHeight="1">
      <c r="B8" s="97" t="s">
        <v>114</v>
      </c>
      <c r="C8" s="22" t="s">
        <v>112</v>
      </c>
      <c r="D8" s="22" t="s">
        <v>113</v>
      </c>
      <c r="E8" s="22" t="s">
        <v>112</v>
      </c>
      <c r="F8" s="22" t="s">
        <v>113</v>
      </c>
      <c r="I8" s="245"/>
      <c r="J8" s="245"/>
    </row>
    <row r="9" spans="1:22" ht="34.950000000000003" customHeight="1">
      <c r="B9" s="102" t="s">
        <v>115</v>
      </c>
      <c r="C9" s="136"/>
      <c r="D9" s="136"/>
      <c r="E9" s="136"/>
      <c r="F9" s="136"/>
      <c r="H9" s="122"/>
      <c r="I9" s="122"/>
      <c r="J9" s="122"/>
      <c r="K9" s="122"/>
    </row>
    <row r="10" spans="1:22">
      <c r="B10" s="102" t="s">
        <v>116</v>
      </c>
      <c r="C10" s="136"/>
      <c r="D10" s="136"/>
      <c r="E10" s="136"/>
      <c r="F10" s="136"/>
      <c r="H10" s="121"/>
      <c r="I10" s="120"/>
      <c r="J10" s="120"/>
    </row>
    <row r="11" spans="1:22">
      <c r="B11" s="102" t="s">
        <v>117</v>
      </c>
      <c r="C11" s="152">
        <v>4.4800499936716873</v>
      </c>
      <c r="D11" s="104">
        <v>5.17</v>
      </c>
      <c r="E11" s="152">
        <v>24.671939390245619</v>
      </c>
      <c r="F11" s="104">
        <v>27.44</v>
      </c>
      <c r="H11" s="121"/>
      <c r="I11" s="120"/>
      <c r="J11" s="120"/>
    </row>
    <row r="12" spans="1:22">
      <c r="B12" s="118"/>
      <c r="C12" s="119"/>
      <c r="D12" s="119"/>
      <c r="E12" s="120"/>
      <c r="F12" s="120"/>
      <c r="G12" s="120"/>
      <c r="H12" s="121"/>
      <c r="I12" s="120"/>
      <c r="J12" s="120"/>
    </row>
    <row r="13" spans="1:22">
      <c r="C13" s="119"/>
      <c r="D13" s="119"/>
      <c r="E13" s="120"/>
      <c r="F13" s="120"/>
      <c r="G13" s="120"/>
      <c r="H13" s="120"/>
      <c r="I13" s="120"/>
      <c r="J13" s="120"/>
    </row>
    <row r="14" spans="1:22">
      <c r="B14" s="37"/>
      <c r="C14" s="135"/>
      <c r="D14" s="135"/>
    </row>
    <row r="15" spans="1:22">
      <c r="B15" s="37"/>
    </row>
    <row r="17" spans="3:21">
      <c r="C17" s="134"/>
      <c r="D17" s="134"/>
      <c r="E17" s="134"/>
      <c r="G17" s="134"/>
      <c r="H17" s="134"/>
      <c r="I17" s="134"/>
      <c r="J17" s="134"/>
      <c r="K17" s="134"/>
      <c r="M17" s="134"/>
      <c r="N17" s="134"/>
      <c r="O17" s="134"/>
      <c r="P17" s="134"/>
      <c r="Q17" s="134"/>
      <c r="R17" s="134"/>
      <c r="S17" s="134"/>
      <c r="T17" s="134"/>
      <c r="U17" s="134"/>
    </row>
    <row r="18" spans="3:21">
      <c r="C18" s="134"/>
      <c r="D18" s="134"/>
      <c r="E18" s="134"/>
      <c r="G18" s="134"/>
      <c r="H18" s="134"/>
      <c r="I18" s="37" t="s">
        <v>183</v>
      </c>
      <c r="J18" s="134"/>
      <c r="K18" s="134"/>
      <c r="M18" s="134"/>
      <c r="N18" s="134"/>
      <c r="O18" s="134"/>
      <c r="P18" s="134"/>
      <c r="Q18" s="134"/>
      <c r="R18" s="134"/>
      <c r="S18" s="134"/>
      <c r="T18" s="134"/>
      <c r="U18" s="134"/>
    </row>
    <row r="19" spans="3:21">
      <c r="I19" s="37" t="s">
        <v>184</v>
      </c>
    </row>
    <row r="28" spans="3:21">
      <c r="D28" s="139"/>
      <c r="E28" s="139"/>
      <c r="F28" s="139"/>
      <c r="G28" s="139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L5" sqref="L5"/>
    </sheetView>
  </sheetViews>
  <sheetFormatPr defaultRowHeight="14.4"/>
  <cols>
    <col min="1" max="1" width="3.33203125" style="19" customWidth="1"/>
    <col min="2" max="2" width="8.6640625" style="21"/>
    <col min="3" max="3" width="9.44140625" style="21" bestFit="1" customWidth="1"/>
    <col min="4" max="4" width="9" style="21" bestFit="1" customWidth="1"/>
    <col min="5" max="5" width="10" style="21" bestFit="1" customWidth="1"/>
    <col min="6" max="6" width="9.5546875" bestFit="1" customWidth="1"/>
    <col min="7" max="7" width="10.5546875" bestFit="1" customWidth="1"/>
    <col min="8" max="8" width="11.5546875" bestFit="1" customWidth="1"/>
    <col min="9" max="10" width="10.5546875" bestFit="1" customWidth="1"/>
    <col min="11" max="11" width="11.5546875" bestFit="1" customWidth="1"/>
  </cols>
  <sheetData>
    <row r="2" spans="2:7">
      <c r="B2" s="105"/>
      <c r="G2" s="55" t="s">
        <v>231</v>
      </c>
    </row>
    <row r="4" spans="2:7">
      <c r="B4" s="31"/>
      <c r="C4" s="31"/>
      <c r="D4" s="107" t="s">
        <v>118</v>
      </c>
      <c r="E4" s="107" t="s">
        <v>119</v>
      </c>
    </row>
    <row r="5" spans="2:7">
      <c r="B5" s="31">
        <v>1951</v>
      </c>
      <c r="C5" s="31" t="s">
        <v>112</v>
      </c>
      <c r="D5" s="104">
        <v>6.6323881671327589</v>
      </c>
      <c r="E5" s="104">
        <v>2.4434493256398455</v>
      </c>
    </row>
    <row r="6" spans="2:7">
      <c r="B6" s="31"/>
      <c r="C6" s="31" t="s">
        <v>113</v>
      </c>
      <c r="D6" s="104">
        <v>2.8168329680526254</v>
      </c>
      <c r="E6" s="104">
        <v>0.66973057671415503</v>
      </c>
    </row>
    <row r="7" spans="2:7">
      <c r="B7" s="31">
        <v>1991</v>
      </c>
      <c r="C7" s="31" t="s">
        <v>112</v>
      </c>
      <c r="D7" s="104">
        <v>21.942593641923445</v>
      </c>
      <c r="E7" s="104">
        <v>6.0286228509523223</v>
      </c>
    </row>
    <row r="8" spans="2:7">
      <c r="B8" s="31"/>
      <c r="C8" s="31" t="s">
        <v>113</v>
      </c>
      <c r="D8" s="104">
        <v>17.40790392017303</v>
      </c>
      <c r="E8" s="104">
        <v>2.6731593505138385</v>
      </c>
    </row>
    <row r="9" spans="2:7">
      <c r="B9" s="31">
        <v>2024</v>
      </c>
      <c r="C9" s="31" t="s">
        <v>112</v>
      </c>
      <c r="D9" s="104">
        <v>36.200000000000003</v>
      </c>
      <c r="E9" s="104">
        <v>23.6</v>
      </c>
    </row>
    <row r="10" spans="2:7">
      <c r="B10" s="31"/>
      <c r="C10" s="31" t="s">
        <v>113</v>
      </c>
      <c r="D10" s="104">
        <v>38.5</v>
      </c>
      <c r="E10" s="104">
        <v>13.8</v>
      </c>
    </row>
    <row r="12" spans="2:7">
      <c r="D12" s="106"/>
    </row>
    <row r="13" spans="2:7">
      <c r="D13" s="106"/>
    </row>
    <row r="14" spans="2:7">
      <c r="D14" s="106"/>
    </row>
    <row r="15" spans="2:7">
      <c r="D15" s="106"/>
    </row>
    <row r="16" spans="2:7">
      <c r="D16" s="106"/>
      <c r="G16" s="37" t="s">
        <v>16</v>
      </c>
    </row>
    <row r="17" spans="4:7">
      <c r="D17" s="106"/>
      <c r="G17" s="37" t="s">
        <v>182</v>
      </c>
    </row>
    <row r="18" spans="4:7">
      <c r="D18" s="106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N22"/>
  <sheetViews>
    <sheetView zoomScale="91" zoomScaleNormal="91" workbookViewId="0"/>
  </sheetViews>
  <sheetFormatPr defaultRowHeight="14.4"/>
  <cols>
    <col min="1" max="1" width="3.33203125" style="19" customWidth="1"/>
    <col min="2" max="2" width="8.6640625" style="21"/>
    <col min="3" max="3" width="9.33203125" style="21" bestFit="1" customWidth="1"/>
    <col min="4" max="7" width="8.6640625" style="21"/>
  </cols>
  <sheetData>
    <row r="2" spans="2:9">
      <c r="B2" s="199" t="s">
        <v>120</v>
      </c>
      <c r="I2" t="s">
        <v>233</v>
      </c>
    </row>
    <row r="4" spans="2:9">
      <c r="B4" s="31"/>
      <c r="C4" s="31"/>
      <c r="D4" s="47" t="s">
        <v>81</v>
      </c>
      <c r="E4" s="47" t="s">
        <v>82</v>
      </c>
      <c r="F4" s="47" t="s">
        <v>83</v>
      </c>
    </row>
    <row r="5" spans="2:9">
      <c r="B5" s="31">
        <v>1951</v>
      </c>
      <c r="C5" s="31" t="s">
        <v>112</v>
      </c>
      <c r="D5" s="34">
        <v>84.77</v>
      </c>
      <c r="E5" s="34">
        <v>35.47</v>
      </c>
      <c r="F5" s="34">
        <v>58.78</v>
      </c>
    </row>
    <row r="6" spans="2:9">
      <c r="B6" s="31"/>
      <c r="C6" s="31" t="s">
        <v>113</v>
      </c>
      <c r="D6" s="34">
        <v>92.33</v>
      </c>
      <c r="E6" s="34">
        <v>36.090000000000003</v>
      </c>
      <c r="F6" s="34">
        <v>63.6</v>
      </c>
    </row>
    <row r="7" spans="2:9">
      <c r="B7" s="31" t="s">
        <v>79</v>
      </c>
      <c r="C7" s="31"/>
      <c r="D7" s="31"/>
      <c r="E7" s="31"/>
      <c r="F7" s="31"/>
    </row>
    <row r="8" spans="2:9">
      <c r="B8" s="31">
        <v>2024</v>
      </c>
      <c r="C8" s="31" t="s">
        <v>112</v>
      </c>
      <c r="D8" s="34">
        <v>72.02</v>
      </c>
      <c r="E8" s="34">
        <v>62.66</v>
      </c>
      <c r="F8" s="34">
        <v>67.37</v>
      </c>
    </row>
    <row r="9" spans="2:9">
      <c r="B9" s="31"/>
      <c r="C9" s="31" t="s">
        <v>113</v>
      </c>
      <c r="D9" s="34">
        <v>74.12</v>
      </c>
      <c r="E9" s="34">
        <v>62.96</v>
      </c>
      <c r="F9" s="34">
        <v>68.61</v>
      </c>
    </row>
    <row r="15" spans="2:9">
      <c r="I15" s="37"/>
    </row>
    <row r="16" spans="2:9">
      <c r="B16" s="199" t="s">
        <v>121</v>
      </c>
      <c r="I16" s="37" t="s">
        <v>122</v>
      </c>
    </row>
    <row r="17" spans="2:14">
      <c r="I17" s="37" t="s">
        <v>123</v>
      </c>
    </row>
    <row r="18" spans="2:14">
      <c r="B18" s="31"/>
      <c r="C18" s="31">
        <v>1951</v>
      </c>
      <c r="D18" s="31"/>
      <c r="E18" s="31" t="s">
        <v>79</v>
      </c>
      <c r="F18" s="65">
        <v>2024</v>
      </c>
      <c r="G18" s="31"/>
    </row>
    <row r="19" spans="2:14">
      <c r="B19" s="31"/>
      <c r="C19" s="31" t="s">
        <v>112</v>
      </c>
      <c r="D19" s="31" t="s">
        <v>113</v>
      </c>
      <c r="E19" s="31"/>
      <c r="F19" s="31" t="s">
        <v>112</v>
      </c>
      <c r="G19" s="31" t="s">
        <v>113</v>
      </c>
      <c r="M19" s="5"/>
      <c r="N19" s="5"/>
    </row>
    <row r="20" spans="2:14">
      <c r="B20" s="102" t="s">
        <v>124</v>
      </c>
      <c r="C20" s="108">
        <v>0.7</v>
      </c>
      <c r="D20" s="108">
        <v>40.6</v>
      </c>
      <c r="E20" s="108"/>
      <c r="F20" s="108">
        <v>0.27027392941066186</v>
      </c>
      <c r="G20" s="108">
        <v>3.8766203379959823</v>
      </c>
      <c r="M20" s="5"/>
      <c r="N20" s="5"/>
    </row>
    <row r="21" spans="2:14">
      <c r="B21" s="102" t="s">
        <v>125</v>
      </c>
      <c r="C21" s="108">
        <v>59</v>
      </c>
      <c r="D21" s="108">
        <v>39.4</v>
      </c>
      <c r="E21" s="108"/>
      <c r="F21" s="108">
        <v>18.645449103199677</v>
      </c>
      <c r="G21" s="108">
        <v>28.671352809323778</v>
      </c>
      <c r="M21" s="5"/>
      <c r="N21" s="5"/>
    </row>
    <row r="22" spans="2:14">
      <c r="B22" s="102" t="s">
        <v>99</v>
      </c>
      <c r="C22" s="108">
        <v>40.299999999999997</v>
      </c>
      <c r="D22" s="108">
        <v>20</v>
      </c>
      <c r="E22" s="108"/>
      <c r="F22" s="108">
        <v>81.084276967389656</v>
      </c>
      <c r="G22" s="108">
        <v>67.452026852680234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3" sqref="G3"/>
    </sheetView>
  </sheetViews>
  <sheetFormatPr defaultRowHeight="14.4"/>
  <cols>
    <col min="1" max="1" width="3.33203125" style="8" customWidth="1"/>
    <col min="2" max="2" width="6.33203125" style="21" customWidth="1"/>
    <col min="3" max="5" width="9.6640625" style="21" customWidth="1"/>
  </cols>
  <sheetData>
    <row r="1" spans="2:12">
      <c r="B1" s="30"/>
      <c r="C1" s="30"/>
      <c r="D1" s="30"/>
    </row>
    <row r="2" spans="2:12">
      <c r="B2" s="155"/>
      <c r="C2" s="160" t="s">
        <v>115</v>
      </c>
      <c r="D2" s="160" t="s">
        <v>116</v>
      </c>
      <c r="E2" s="160" t="s">
        <v>117</v>
      </c>
      <c r="G2" s="55" t="s">
        <v>246</v>
      </c>
    </row>
    <row r="3" spans="2:12">
      <c r="B3" s="159">
        <v>1881</v>
      </c>
      <c r="C3" s="156">
        <v>991520</v>
      </c>
      <c r="D3" s="33">
        <v>1843771</v>
      </c>
      <c r="E3" s="155">
        <v>152771</v>
      </c>
    </row>
    <row r="4" spans="2:12">
      <c r="B4" s="159">
        <v>1901</v>
      </c>
      <c r="C4" s="156">
        <v>1073390</v>
      </c>
      <c r="D4" s="33">
        <v>1955596</v>
      </c>
      <c r="E4" s="155">
        <v>204662</v>
      </c>
      <c r="L4" s="125"/>
    </row>
    <row r="5" spans="2:12">
      <c r="B5" s="159">
        <v>1911</v>
      </c>
      <c r="C5" s="156">
        <v>1036094</v>
      </c>
      <c r="D5" s="33">
        <v>2069755</v>
      </c>
      <c r="E5" s="155">
        <v>227125</v>
      </c>
      <c r="L5" s="137"/>
    </row>
    <row r="6" spans="2:12">
      <c r="B6" s="159">
        <v>1921</v>
      </c>
      <c r="C6" s="35">
        <v>837794</v>
      </c>
      <c r="D6" s="35">
        <v>2207310</v>
      </c>
      <c r="E6" s="155">
        <v>220871</v>
      </c>
      <c r="L6" s="153"/>
    </row>
    <row r="7" spans="2:12">
      <c r="B7" s="159">
        <v>1931</v>
      </c>
      <c r="C7" s="156">
        <v>762535</v>
      </c>
      <c r="D7" s="33">
        <v>2433555</v>
      </c>
      <c r="E7" s="155">
        <v>301400</v>
      </c>
      <c r="L7" s="137"/>
    </row>
    <row r="8" spans="2:12">
      <c r="B8" s="159">
        <v>1936</v>
      </c>
      <c r="C8" s="156">
        <v>736075</v>
      </c>
      <c r="D8" s="33">
        <v>2241355</v>
      </c>
      <c r="E8" s="155">
        <v>302601</v>
      </c>
      <c r="L8" s="137"/>
    </row>
    <row r="9" spans="2:12">
      <c r="B9" s="159">
        <v>1951</v>
      </c>
      <c r="C9" s="156">
        <v>593159</v>
      </c>
      <c r="D9" s="33">
        <v>2524267</v>
      </c>
      <c r="E9" s="155">
        <v>400751</v>
      </c>
      <c r="L9" s="137"/>
    </row>
    <row r="10" spans="2:12">
      <c r="B10" s="157">
        <v>1961</v>
      </c>
      <c r="C10" s="156">
        <v>650156</v>
      </c>
      <c r="D10" s="33">
        <v>2768255</v>
      </c>
      <c r="E10" s="155">
        <v>495839</v>
      </c>
      <c r="L10" s="137"/>
    </row>
    <row r="11" spans="2:12">
      <c r="B11" s="157">
        <v>1971</v>
      </c>
      <c r="C11" s="156">
        <v>899342</v>
      </c>
      <c r="D11" s="33">
        <v>2925189</v>
      </c>
      <c r="E11" s="155">
        <v>607782</v>
      </c>
      <c r="L11" s="153"/>
    </row>
    <row r="12" spans="2:12">
      <c r="B12" s="159">
        <v>1981</v>
      </c>
      <c r="C12" s="158">
        <v>809133</v>
      </c>
      <c r="D12" s="35">
        <v>2969988</v>
      </c>
      <c r="E12" s="155">
        <v>699910</v>
      </c>
    </row>
    <row r="13" spans="2:12">
      <c r="B13" s="157">
        <v>1991</v>
      </c>
      <c r="C13" s="156">
        <v>546511</v>
      </c>
      <c r="D13" s="33">
        <v>3006033</v>
      </c>
      <c r="E13" s="155">
        <v>750021</v>
      </c>
    </row>
    <row r="14" spans="2:12">
      <c r="B14" s="157">
        <v>2001</v>
      </c>
      <c r="C14" s="156">
        <v>508618</v>
      </c>
      <c r="D14" s="33">
        <v>2811470</v>
      </c>
      <c r="E14" s="155">
        <v>894589</v>
      </c>
    </row>
    <row r="15" spans="2:12">
      <c r="B15" s="157">
        <v>2011</v>
      </c>
      <c r="C15" s="156">
        <v>564098</v>
      </c>
      <c r="D15" s="33">
        <v>2771719</v>
      </c>
      <c r="E15" s="155">
        <v>1028099</v>
      </c>
      <c r="G15" s="18" t="s">
        <v>16</v>
      </c>
    </row>
    <row r="16" spans="2:12">
      <c r="B16" s="157">
        <v>2021</v>
      </c>
      <c r="C16" s="156">
        <v>507904</v>
      </c>
      <c r="D16" s="33">
        <v>2631765</v>
      </c>
      <c r="E16" s="155">
        <v>1116681</v>
      </c>
      <c r="G16" s="17"/>
    </row>
    <row r="17" spans="2:19">
      <c r="B17" s="157">
        <v>2024</v>
      </c>
      <c r="C17" s="156">
        <v>475765</v>
      </c>
      <c r="D17" s="33">
        <v>2632870</v>
      </c>
      <c r="E17" s="155">
        <v>1143233</v>
      </c>
    </row>
    <row r="21" spans="2:19">
      <c r="C21"/>
      <c r="D21"/>
      <c r="E21"/>
    </row>
    <row r="22" spans="2:19">
      <c r="C22"/>
      <c r="D22" s="137"/>
      <c r="E22" s="137"/>
      <c r="F22" s="137"/>
      <c r="G22" s="137"/>
      <c r="H22" s="137"/>
      <c r="I22" s="137"/>
      <c r="J22" s="153"/>
      <c r="R22" s="124"/>
      <c r="S22" s="124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0"/>
  <sheetViews>
    <sheetView topLeftCell="I1" workbookViewId="0">
      <selection activeCell="T2" sqref="T2"/>
    </sheetView>
  </sheetViews>
  <sheetFormatPr defaultRowHeight="14.4"/>
  <sheetData>
    <row r="2" spans="1:26">
      <c r="A2" s="21" t="s">
        <v>20</v>
      </c>
      <c r="B2" s="21"/>
      <c r="C2" s="21">
        <v>1881</v>
      </c>
      <c r="D2" s="21"/>
      <c r="F2" s="21"/>
      <c r="G2" s="21">
        <v>1951</v>
      </c>
      <c r="H2" s="21"/>
      <c r="J2" s="21"/>
      <c r="K2" s="21">
        <v>2024</v>
      </c>
      <c r="L2" s="21"/>
      <c r="O2" s="55" t="s">
        <v>247</v>
      </c>
    </row>
    <row r="3" spans="1:26">
      <c r="A3" s="31"/>
      <c r="B3" s="47" t="s">
        <v>126</v>
      </c>
      <c r="C3" s="47" t="s">
        <v>127</v>
      </c>
      <c r="D3" s="47" t="s">
        <v>128</v>
      </c>
      <c r="E3" s="148"/>
      <c r="F3" s="47" t="s">
        <v>126</v>
      </c>
      <c r="G3" s="47" t="s">
        <v>127</v>
      </c>
      <c r="H3" s="47" t="s">
        <v>128</v>
      </c>
      <c r="I3" s="148"/>
      <c r="J3" s="47" t="s">
        <v>126</v>
      </c>
      <c r="K3" s="47" t="s">
        <v>127</v>
      </c>
      <c r="L3" s="47" t="s">
        <v>128</v>
      </c>
    </row>
    <row r="4" spans="1:26">
      <c r="A4" s="31" t="s">
        <v>129</v>
      </c>
      <c r="B4" s="31">
        <v>192528</v>
      </c>
      <c r="C4" s="31">
        <v>189503</v>
      </c>
      <c r="D4" s="31">
        <v>382031</v>
      </c>
      <c r="F4" s="31">
        <v>104516</v>
      </c>
      <c r="G4" s="31">
        <v>100451</v>
      </c>
      <c r="H4" s="31">
        <v>204967</v>
      </c>
      <c r="J4" s="31">
        <v>67989</v>
      </c>
      <c r="K4" s="31">
        <v>64553</v>
      </c>
      <c r="L4" s="31">
        <v>132542</v>
      </c>
    </row>
    <row r="5" spans="1:26">
      <c r="A5" s="31" t="s">
        <v>130</v>
      </c>
      <c r="B5" s="31">
        <v>166716</v>
      </c>
      <c r="C5" s="31">
        <v>165365</v>
      </c>
      <c r="D5" s="31">
        <v>332081</v>
      </c>
      <c r="F5" s="31">
        <v>99017</v>
      </c>
      <c r="G5" s="31">
        <v>95695</v>
      </c>
      <c r="H5" s="31">
        <v>194712</v>
      </c>
      <c r="J5" s="31">
        <v>81061</v>
      </c>
      <c r="K5" s="31">
        <v>77073</v>
      </c>
      <c r="L5" s="31">
        <v>158134</v>
      </c>
      <c r="P5" s="170" t="s">
        <v>131</v>
      </c>
      <c r="U5" s="170" t="s">
        <v>132</v>
      </c>
      <c r="Z5" s="170" t="s">
        <v>133</v>
      </c>
    </row>
    <row r="6" spans="1:26">
      <c r="A6" s="31" t="s">
        <v>134</v>
      </c>
      <c r="B6" s="31">
        <v>151718</v>
      </c>
      <c r="C6" s="31">
        <v>150431</v>
      </c>
      <c r="D6" s="31">
        <v>302149</v>
      </c>
      <c r="F6" s="31">
        <v>121467</v>
      </c>
      <c r="G6" s="31">
        <v>118474</v>
      </c>
      <c r="H6" s="31">
        <v>239941</v>
      </c>
      <c r="J6" s="31">
        <v>95384</v>
      </c>
      <c r="K6" s="31">
        <v>89705</v>
      </c>
      <c r="L6" s="31">
        <v>185089</v>
      </c>
    </row>
    <row r="7" spans="1:26">
      <c r="A7" s="31" t="s">
        <v>135</v>
      </c>
      <c r="B7" s="31">
        <v>138739</v>
      </c>
      <c r="C7" s="31">
        <v>147744</v>
      </c>
      <c r="D7" s="31">
        <v>286483</v>
      </c>
      <c r="F7" s="31">
        <v>121656</v>
      </c>
      <c r="G7" s="31">
        <v>120269</v>
      </c>
      <c r="H7" s="31">
        <v>241925</v>
      </c>
      <c r="J7" s="31">
        <v>103628</v>
      </c>
      <c r="K7" s="31">
        <v>96009</v>
      </c>
      <c r="L7" s="31">
        <v>199637</v>
      </c>
    </row>
    <row r="8" spans="1:26">
      <c r="A8" s="31" t="s">
        <v>136</v>
      </c>
      <c r="B8" s="31">
        <v>130199</v>
      </c>
      <c r="C8" s="31">
        <v>132203</v>
      </c>
      <c r="D8" s="31">
        <v>262402</v>
      </c>
      <c r="F8" s="31">
        <v>136279</v>
      </c>
      <c r="G8" s="31">
        <v>136386</v>
      </c>
      <c r="H8" s="31">
        <v>272665</v>
      </c>
      <c r="J8" s="31">
        <v>108333</v>
      </c>
      <c r="K8" s="31">
        <v>96898</v>
      </c>
      <c r="L8" s="31">
        <v>205231</v>
      </c>
    </row>
    <row r="9" spans="1:26">
      <c r="A9" s="31" t="s">
        <v>137</v>
      </c>
      <c r="B9" s="31">
        <v>105696</v>
      </c>
      <c r="C9" s="31">
        <v>114857</v>
      </c>
      <c r="D9" s="31">
        <v>220553</v>
      </c>
      <c r="F9" s="31">
        <v>136229</v>
      </c>
      <c r="G9" s="31">
        <v>140343</v>
      </c>
      <c r="H9" s="31">
        <v>276572</v>
      </c>
      <c r="J9" s="31">
        <v>115213</v>
      </c>
      <c r="K9" s="31">
        <v>100810</v>
      </c>
      <c r="L9" s="31">
        <v>216023</v>
      </c>
    </row>
    <row r="10" spans="1:26">
      <c r="A10" s="31" t="s">
        <v>138</v>
      </c>
      <c r="B10" s="31">
        <v>97708</v>
      </c>
      <c r="C10" s="31">
        <v>107453</v>
      </c>
      <c r="D10" s="31">
        <v>205161</v>
      </c>
      <c r="F10" s="31">
        <v>99018</v>
      </c>
      <c r="G10" s="31">
        <v>105585</v>
      </c>
      <c r="H10" s="31">
        <v>204603</v>
      </c>
      <c r="J10" s="31">
        <v>116456</v>
      </c>
      <c r="K10" s="31">
        <v>107582</v>
      </c>
      <c r="L10" s="31">
        <v>224038</v>
      </c>
    </row>
    <row r="11" spans="1:26">
      <c r="A11" s="31" t="s">
        <v>139</v>
      </c>
      <c r="B11" s="31">
        <v>92272</v>
      </c>
      <c r="C11" s="31">
        <v>99299</v>
      </c>
      <c r="D11" s="31">
        <v>191571</v>
      </c>
      <c r="F11" s="31">
        <v>133429</v>
      </c>
      <c r="G11" s="31">
        <v>140746</v>
      </c>
      <c r="H11" s="31">
        <v>274175</v>
      </c>
      <c r="J11" s="31">
        <v>116648</v>
      </c>
      <c r="K11" s="31">
        <v>112156</v>
      </c>
      <c r="L11" s="31">
        <v>228804</v>
      </c>
    </row>
    <row r="12" spans="1:26">
      <c r="A12" s="31" t="s">
        <v>140</v>
      </c>
      <c r="B12" s="31">
        <v>88480</v>
      </c>
      <c r="C12" s="31">
        <v>94151</v>
      </c>
      <c r="D12" s="31">
        <v>182631</v>
      </c>
      <c r="F12" s="31">
        <v>143659</v>
      </c>
      <c r="G12" s="31">
        <v>148613</v>
      </c>
      <c r="H12" s="31">
        <v>292272</v>
      </c>
      <c r="J12" s="31">
        <v>122949</v>
      </c>
      <c r="K12" s="31">
        <v>122424</v>
      </c>
      <c r="L12" s="31">
        <v>245373</v>
      </c>
    </row>
    <row r="13" spans="1:26">
      <c r="A13" s="31" t="s">
        <v>141</v>
      </c>
      <c r="B13" s="31">
        <v>77043</v>
      </c>
      <c r="C13" s="31">
        <v>77607</v>
      </c>
      <c r="D13" s="31">
        <v>154650</v>
      </c>
      <c r="F13" s="31">
        <v>131606</v>
      </c>
      <c r="G13" s="31">
        <v>138496</v>
      </c>
      <c r="H13" s="31">
        <v>270102</v>
      </c>
      <c r="J13" s="31">
        <v>145269</v>
      </c>
      <c r="K13" s="31">
        <v>147402</v>
      </c>
      <c r="L13" s="31">
        <v>292671</v>
      </c>
    </row>
    <row r="14" spans="1:26">
      <c r="A14" s="31" t="s">
        <v>142</v>
      </c>
      <c r="B14" s="31">
        <v>76786</v>
      </c>
      <c r="C14" s="31">
        <v>76728</v>
      </c>
      <c r="D14" s="31">
        <v>153514</v>
      </c>
      <c r="F14" s="31">
        <v>114205</v>
      </c>
      <c r="G14" s="31">
        <v>128800</v>
      </c>
      <c r="H14" s="31">
        <v>243005</v>
      </c>
      <c r="J14" s="31">
        <v>170448</v>
      </c>
      <c r="K14" s="31">
        <v>172348</v>
      </c>
      <c r="L14" s="31">
        <v>342796</v>
      </c>
    </row>
    <row r="15" spans="1:26">
      <c r="A15" s="31" t="s">
        <v>143</v>
      </c>
      <c r="B15" s="31">
        <v>66085</v>
      </c>
      <c r="C15" s="31">
        <v>60332</v>
      </c>
      <c r="D15" s="31">
        <v>126417</v>
      </c>
      <c r="F15" s="31">
        <v>95173</v>
      </c>
      <c r="G15" s="31">
        <v>115409</v>
      </c>
      <c r="H15" s="31">
        <v>210582</v>
      </c>
      <c r="J15" s="31">
        <v>174550</v>
      </c>
      <c r="K15" s="31">
        <v>179377</v>
      </c>
      <c r="L15" s="31">
        <v>353927</v>
      </c>
    </row>
    <row r="16" spans="1:26">
      <c r="A16" s="31" t="s">
        <v>144</v>
      </c>
      <c r="B16" s="31">
        <v>57827</v>
      </c>
      <c r="C16" s="31">
        <v>54141</v>
      </c>
      <c r="D16" s="31">
        <v>111968</v>
      </c>
      <c r="F16" s="31">
        <v>87032</v>
      </c>
      <c r="G16" s="31">
        <v>104873</v>
      </c>
      <c r="H16" s="31">
        <v>191905</v>
      </c>
      <c r="J16" s="31">
        <v>157787</v>
      </c>
      <c r="K16" s="31">
        <v>166583</v>
      </c>
      <c r="L16" s="31">
        <v>324370</v>
      </c>
    </row>
    <row r="17" spans="1:15">
      <c r="A17" s="31" t="s">
        <v>145</v>
      </c>
      <c r="B17" s="31">
        <v>39297</v>
      </c>
      <c r="C17" s="31">
        <v>32962</v>
      </c>
      <c r="D17" s="31">
        <v>72259</v>
      </c>
      <c r="F17" s="31">
        <v>70028</v>
      </c>
      <c r="G17" s="31">
        <v>85825</v>
      </c>
      <c r="H17" s="31">
        <v>155853</v>
      </c>
      <c r="J17" s="31">
        <v>134504</v>
      </c>
      <c r="K17" s="31">
        <v>144680</v>
      </c>
      <c r="L17" s="31">
        <v>279184</v>
      </c>
    </row>
    <row r="18" spans="1:15">
      <c r="A18" s="31" t="s">
        <v>146</v>
      </c>
      <c r="B18" s="31">
        <v>27273</v>
      </c>
      <c r="C18" s="31">
        <v>22786</v>
      </c>
      <c r="D18" s="31">
        <v>50059</v>
      </c>
      <c r="F18" s="31">
        <v>53232</v>
      </c>
      <c r="G18" s="31">
        <v>64466</v>
      </c>
      <c r="H18" s="31">
        <v>117698</v>
      </c>
      <c r="J18" s="31">
        <v>117471</v>
      </c>
      <c r="K18" s="31">
        <v>132644</v>
      </c>
      <c r="L18" s="31">
        <v>250115</v>
      </c>
    </row>
    <row r="19" spans="1:15">
      <c r="A19" s="31" t="s">
        <v>147</v>
      </c>
      <c r="B19" s="31">
        <v>13556</v>
      </c>
      <c r="C19" s="31">
        <v>10267</v>
      </c>
      <c r="D19" s="31">
        <v>23823</v>
      </c>
      <c r="F19" s="31">
        <v>33346</v>
      </c>
      <c r="G19" s="31">
        <v>41996</v>
      </c>
      <c r="H19" s="31">
        <v>75342</v>
      </c>
      <c r="J19" s="31">
        <v>106838</v>
      </c>
      <c r="K19" s="31">
        <v>127686</v>
      </c>
      <c r="L19" s="31">
        <v>234524</v>
      </c>
      <c r="O19" s="18" t="s">
        <v>16</v>
      </c>
    </row>
    <row r="20" spans="1:15">
      <c r="A20" s="31" t="s">
        <v>148</v>
      </c>
      <c r="B20" s="31">
        <v>5085</v>
      </c>
      <c r="C20" s="31">
        <v>4164</v>
      </c>
      <c r="D20" s="31">
        <v>9249</v>
      </c>
      <c r="F20" s="31">
        <v>15359</v>
      </c>
      <c r="G20" s="31">
        <v>20751</v>
      </c>
      <c r="H20" s="31">
        <v>36110</v>
      </c>
      <c r="J20" s="31">
        <v>75145</v>
      </c>
      <c r="K20" s="31">
        <v>102247</v>
      </c>
      <c r="L20" s="31">
        <v>177392</v>
      </c>
    </row>
    <row r="21" spans="1:15">
      <c r="A21" s="31" t="s">
        <v>149</v>
      </c>
      <c r="B21" s="31">
        <v>1216</v>
      </c>
      <c r="C21" s="31">
        <v>1064</v>
      </c>
      <c r="D21" s="31">
        <v>2280</v>
      </c>
      <c r="F21" s="31">
        <v>5178</v>
      </c>
      <c r="G21" s="31">
        <v>7846</v>
      </c>
      <c r="H21" s="31">
        <v>13024</v>
      </c>
      <c r="J21" s="31">
        <v>50147</v>
      </c>
      <c r="K21" s="31">
        <v>80324</v>
      </c>
      <c r="L21" s="31">
        <v>130471</v>
      </c>
    </row>
    <row r="22" spans="1:15">
      <c r="A22" s="31" t="s">
        <v>150</v>
      </c>
      <c r="B22" s="31">
        <v>274</v>
      </c>
      <c r="C22" s="31">
        <v>292</v>
      </c>
      <c r="D22" s="31">
        <v>566</v>
      </c>
      <c r="F22" s="31">
        <v>906</v>
      </c>
      <c r="G22" s="31">
        <v>1525</v>
      </c>
      <c r="H22" s="31">
        <v>2431</v>
      </c>
      <c r="J22" s="31">
        <v>17164</v>
      </c>
      <c r="K22" s="31">
        <v>38934</v>
      </c>
      <c r="L22" s="31">
        <v>56098</v>
      </c>
    </row>
    <row r="23" spans="1:15">
      <c r="A23" s="31" t="s">
        <v>151</v>
      </c>
      <c r="B23" s="31">
        <v>52</v>
      </c>
      <c r="C23" s="31">
        <v>73</v>
      </c>
      <c r="D23" s="31">
        <v>125</v>
      </c>
      <c r="F23" s="31">
        <v>98</v>
      </c>
      <c r="G23" s="31">
        <v>195</v>
      </c>
      <c r="H23" s="31">
        <v>293</v>
      </c>
      <c r="J23" s="31">
        <v>3300</v>
      </c>
      <c r="K23" s="31">
        <v>12149</v>
      </c>
      <c r="L23" s="31">
        <v>15449</v>
      </c>
    </row>
    <row r="24" spans="1:15">
      <c r="A24" s="31"/>
      <c r="B24" s="31"/>
      <c r="C24" s="31"/>
      <c r="D24" s="31"/>
    </row>
    <row r="25" spans="1:15">
      <c r="A25" s="31" t="s">
        <v>152</v>
      </c>
      <c r="B25" s="31">
        <v>118</v>
      </c>
      <c r="C25" s="31">
        <v>160</v>
      </c>
      <c r="D25" s="31">
        <v>278</v>
      </c>
    </row>
    <row r="30" spans="1:15">
      <c r="A30" s="21"/>
      <c r="B30" s="21" t="s">
        <v>126</v>
      </c>
      <c r="C30" s="21" t="s">
        <v>127</v>
      </c>
      <c r="D30" s="21"/>
      <c r="E30" s="21"/>
      <c r="F30" s="21" t="s">
        <v>126</v>
      </c>
      <c r="G30" s="21" t="s">
        <v>127</v>
      </c>
      <c r="H30" s="21"/>
      <c r="I30" s="21"/>
      <c r="J30" s="21" t="s">
        <v>126</v>
      </c>
      <c r="K30" s="21" t="s">
        <v>127</v>
      </c>
    </row>
    <row r="31" spans="1:15">
      <c r="A31" s="21" t="s">
        <v>129</v>
      </c>
      <c r="B31" s="21">
        <f t="shared" ref="B31:B50" si="0">-100*B4/SUM($B$4:$C$23)</f>
        <v>-6.2713275560819444</v>
      </c>
      <c r="C31" s="21">
        <f t="shared" ref="C31:C50" si="1">100*C4/SUM($B$4:$C$23)</f>
        <v>6.1727924554360758</v>
      </c>
      <c r="D31" s="21"/>
      <c r="E31" s="21" t="s">
        <v>129</v>
      </c>
      <c r="F31" s="21">
        <f t="shared" ref="F31:F50" si="2">-100*F4/SUM($F$4:$G$23)</f>
        <v>-2.9707430865473796</v>
      </c>
      <c r="G31" s="21">
        <f t="shared" ref="G31:G50" si="3">100*G4/SUM($F$4:$G$23)</f>
        <v>2.8552002926515634</v>
      </c>
      <c r="H31" s="21"/>
      <c r="I31" s="21" t="s">
        <v>129</v>
      </c>
      <c r="J31" s="21">
        <f t="shared" ref="J31:J50" si="4">-100*J4/SUM($J$4:$K$23)</f>
        <v>-1.5990383520843074</v>
      </c>
      <c r="K31" s="21">
        <f t="shared" ref="K31:K50" si="5">100*K4/SUM($J$4:$K$23)</f>
        <v>1.518226812309319</v>
      </c>
    </row>
    <row r="32" spans="1:15">
      <c r="A32" s="21" t="s">
        <v>130</v>
      </c>
      <c r="B32" s="21">
        <f t="shared" si="0"/>
        <v>-5.430538128686516</v>
      </c>
      <c r="C32" s="21">
        <f t="shared" si="1"/>
        <v>5.3865312126625255</v>
      </c>
      <c r="D32" s="21"/>
      <c r="E32" s="21" t="s">
        <v>130</v>
      </c>
      <c r="F32" s="21">
        <f t="shared" si="2"/>
        <v>-2.8144405469082425</v>
      </c>
      <c r="G32" s="21">
        <f t="shared" si="3"/>
        <v>2.7200166449840357</v>
      </c>
      <c r="H32" s="21"/>
      <c r="I32" s="21" t="s">
        <v>130</v>
      </c>
      <c r="J32" s="21">
        <f t="shared" si="4"/>
        <v>-1.9064796931607473</v>
      </c>
      <c r="K32" s="21">
        <f t="shared" si="5"/>
        <v>1.8126856242950158</v>
      </c>
    </row>
    <row r="33" spans="1:11">
      <c r="A33" s="21" t="s">
        <v>134</v>
      </c>
      <c r="B33" s="21">
        <f t="shared" si="0"/>
        <v>-4.9419994710049471</v>
      </c>
      <c r="C33" s="21">
        <f t="shared" si="1"/>
        <v>4.900077264548341</v>
      </c>
      <c r="D33" s="21"/>
      <c r="E33" s="21" t="s">
        <v>134</v>
      </c>
      <c r="F33" s="21">
        <f t="shared" si="2"/>
        <v>-3.4525551159023551</v>
      </c>
      <c r="G33" s="21">
        <f t="shared" si="3"/>
        <v>3.3674826479736524</v>
      </c>
      <c r="H33" s="21"/>
      <c r="I33" s="21" t="s">
        <v>134</v>
      </c>
      <c r="J33" s="21">
        <f t="shared" si="4"/>
        <v>-2.243343396361317</v>
      </c>
      <c r="K33" s="21">
        <f t="shared" si="5"/>
        <v>2.1097785726179645</v>
      </c>
    </row>
    <row r="34" spans="1:11">
      <c r="A34" s="21" t="s">
        <v>135</v>
      </c>
      <c r="B34" s="21">
        <f t="shared" si="0"/>
        <v>-4.519226885456936</v>
      </c>
      <c r="C34" s="21">
        <f t="shared" si="1"/>
        <v>4.8125520363052168</v>
      </c>
      <c r="D34" s="21"/>
      <c r="E34" s="21" t="s">
        <v>135</v>
      </c>
      <c r="F34" s="21">
        <f t="shared" si="2"/>
        <v>-3.457927216282751</v>
      </c>
      <c r="G34" s="21">
        <f t="shared" si="3"/>
        <v>3.4185033896816446</v>
      </c>
      <c r="H34" s="21"/>
      <c r="I34" s="21" t="s">
        <v>135</v>
      </c>
      <c r="J34" s="21">
        <f t="shared" si="4"/>
        <v>-2.4372346460426333</v>
      </c>
      <c r="K34" s="21">
        <f t="shared" si="5"/>
        <v>2.258042817886162</v>
      </c>
    </row>
    <row r="35" spans="1:11">
      <c r="A35" s="21" t="s">
        <v>136</v>
      </c>
      <c r="B35" s="21">
        <f t="shared" si="0"/>
        <v>-4.2410484525591761</v>
      </c>
      <c r="C35" s="21">
        <f t="shared" si="1"/>
        <v>4.3063259208878781</v>
      </c>
      <c r="D35" s="21"/>
      <c r="E35" s="21" t="s">
        <v>136</v>
      </c>
      <c r="F35" s="21">
        <f t="shared" si="2"/>
        <v>-3.8735686123807871</v>
      </c>
      <c r="G35" s="21">
        <f t="shared" si="3"/>
        <v>3.8766099602151911</v>
      </c>
      <c r="H35" s="21"/>
      <c r="I35" s="21" t="s">
        <v>136</v>
      </c>
      <c r="J35" s="21">
        <f t="shared" si="4"/>
        <v>-2.547891891281667</v>
      </c>
      <c r="K35" s="21">
        <f t="shared" si="5"/>
        <v>2.2789512750631018</v>
      </c>
    </row>
    <row r="36" spans="1:11">
      <c r="A36" s="21" t="s">
        <v>137</v>
      </c>
      <c r="B36" s="21">
        <f t="shared" si="0"/>
        <v>-3.4428978505341417</v>
      </c>
      <c r="C36" s="21">
        <f t="shared" si="1"/>
        <v>3.7413044809529206</v>
      </c>
      <c r="D36" s="21"/>
      <c r="E36" s="21" t="s">
        <v>137</v>
      </c>
      <c r="F36" s="21">
        <f t="shared" si="2"/>
        <v>-3.8721474218039629</v>
      </c>
      <c r="G36" s="21">
        <f t="shared" si="3"/>
        <v>3.9890829824650664</v>
      </c>
      <c r="H36" s="21"/>
      <c r="I36" s="21" t="s">
        <v>137</v>
      </c>
      <c r="J36" s="21">
        <f t="shared" si="4"/>
        <v>-2.709703123427162</v>
      </c>
      <c r="K36" s="21">
        <f t="shared" si="5"/>
        <v>2.3709578942714118</v>
      </c>
    </row>
    <row r="37" spans="1:11">
      <c r="A37" s="21" t="s">
        <v>138</v>
      </c>
      <c r="B37" s="21">
        <f t="shared" si="0"/>
        <v>-3.1827000376550667</v>
      </c>
      <c r="C37" s="21">
        <f t="shared" si="1"/>
        <v>3.5001296428762219</v>
      </c>
      <c r="D37" s="21"/>
      <c r="E37" s="21" t="s">
        <v>138</v>
      </c>
      <c r="F37" s="21">
        <f t="shared" si="2"/>
        <v>-2.814468970719779</v>
      </c>
      <c r="G37" s="21">
        <f t="shared" si="3"/>
        <v>3.0011281410798833</v>
      </c>
      <c r="H37" s="21"/>
      <c r="I37" s="21" t="s">
        <v>138</v>
      </c>
      <c r="J37" s="21">
        <f t="shared" si="4"/>
        <v>-2.7389373329557736</v>
      </c>
      <c r="K37" s="21">
        <f t="shared" si="5"/>
        <v>2.5302290663774136</v>
      </c>
    </row>
    <row r="38" spans="1:11">
      <c r="A38" s="21" t="s">
        <v>139</v>
      </c>
      <c r="B38" s="21">
        <f t="shared" si="0"/>
        <v>-3.0056300187754155</v>
      </c>
      <c r="C38" s="21">
        <f t="shared" si="1"/>
        <v>3.234524614556745</v>
      </c>
      <c r="D38" s="21"/>
      <c r="E38" s="21" t="s">
        <v>139</v>
      </c>
      <c r="F38" s="21">
        <f t="shared" si="2"/>
        <v>-3.7925607495018014</v>
      </c>
      <c r="G38" s="21">
        <f t="shared" si="3"/>
        <v>4.0005377785142704</v>
      </c>
      <c r="H38" s="21"/>
      <c r="I38" s="21" t="s">
        <v>139</v>
      </c>
      <c r="J38" s="21">
        <f t="shared" si="4"/>
        <v>-2.7434529952482061</v>
      </c>
      <c r="K38" s="21">
        <f t="shared" si="5"/>
        <v>2.6378053128648395</v>
      </c>
    </row>
    <row r="39" spans="1:11">
      <c r="A39" s="21" t="s">
        <v>140</v>
      </c>
      <c r="B39" s="21">
        <f t="shared" si="0"/>
        <v>-2.8821109769079327</v>
      </c>
      <c r="C39" s="21">
        <f t="shared" si="1"/>
        <v>3.0668357887303208</v>
      </c>
      <c r="D39" s="21"/>
      <c r="E39" s="21" t="s">
        <v>140</v>
      </c>
      <c r="F39" s="21">
        <f t="shared" si="2"/>
        <v>-4.0833363415200541</v>
      </c>
      <c r="G39" s="21">
        <f t="shared" si="3"/>
        <v>4.2241479038718062</v>
      </c>
      <c r="H39" s="21"/>
      <c r="I39" s="21" t="s">
        <v>140</v>
      </c>
      <c r="J39" s="21">
        <f t="shared" si="4"/>
        <v>-2.8916466832930845</v>
      </c>
      <c r="K39" s="21">
        <f t="shared" si="5"/>
        <v>2.8792991692122145</v>
      </c>
    </row>
    <row r="40" spans="1:11">
      <c r="A40" s="21" t="s">
        <v>141</v>
      </c>
      <c r="B40" s="21">
        <f t="shared" si="0"/>
        <v>-2.5095668624990717</v>
      </c>
      <c r="C40" s="21">
        <f t="shared" si="1"/>
        <v>2.5279383655616403</v>
      </c>
      <c r="D40" s="21"/>
      <c r="E40" s="21" t="s">
        <v>141</v>
      </c>
      <c r="F40" s="21">
        <f t="shared" si="2"/>
        <v>-3.7407441410707873</v>
      </c>
      <c r="G40" s="21">
        <f t="shared" si="3"/>
        <v>3.9365842025571767</v>
      </c>
      <c r="H40" s="21"/>
      <c r="I40" s="21" t="s">
        <v>141</v>
      </c>
      <c r="J40" s="21">
        <f t="shared" si="4"/>
        <v>-3.4165924247883517</v>
      </c>
      <c r="K40" s="21">
        <f t="shared" si="5"/>
        <v>3.466758610568343</v>
      </c>
    </row>
    <row r="41" spans="1:11">
      <c r="A41" s="21" t="s">
        <v>142</v>
      </c>
      <c r="B41" s="21">
        <f t="shared" si="0"/>
        <v>-2.5011954506425464</v>
      </c>
      <c r="C41" s="21">
        <f t="shared" si="1"/>
        <v>2.4993061825971052</v>
      </c>
      <c r="D41" s="21"/>
      <c r="E41" s="21" t="s">
        <v>142</v>
      </c>
      <c r="F41" s="21">
        <f t="shared" si="2"/>
        <v>-3.246141396524393</v>
      </c>
      <c r="G41" s="21">
        <f t="shared" si="3"/>
        <v>3.6609869258994077</v>
      </c>
      <c r="H41" s="21"/>
      <c r="I41" s="21" t="s">
        <v>142</v>
      </c>
      <c r="J41" s="21">
        <f t="shared" si="4"/>
        <v>-4.0087792001068703</v>
      </c>
      <c r="K41" s="21">
        <f t="shared" si="5"/>
        <v>4.0534654415424001</v>
      </c>
    </row>
    <row r="42" spans="1:11">
      <c r="A42" s="21" t="s">
        <v>143</v>
      </c>
      <c r="B42" s="21">
        <f t="shared" si="0"/>
        <v>-2.1526254962585978</v>
      </c>
      <c r="C42" s="21">
        <f t="shared" si="1"/>
        <v>1.9652296503029996</v>
      </c>
      <c r="D42" s="21"/>
      <c r="E42" s="21" t="s">
        <v>143</v>
      </c>
      <c r="F42" s="21">
        <f t="shared" si="2"/>
        <v>-2.7051794153619899</v>
      </c>
      <c r="G42" s="21">
        <f t="shared" si="3"/>
        <v>3.2803636656143222</v>
      </c>
      <c r="H42" s="21"/>
      <c r="I42" s="21" t="s">
        <v>143</v>
      </c>
      <c r="J42" s="21">
        <f t="shared" si="4"/>
        <v>-4.1052544434587341</v>
      </c>
      <c r="K42" s="21">
        <f t="shared" si="5"/>
        <v>4.2187810157794177</v>
      </c>
    </row>
    <row r="43" spans="1:11">
      <c r="A43" s="21" t="s">
        <v>144</v>
      </c>
      <c r="B43" s="21">
        <f t="shared" si="0"/>
        <v>-1.8836328148921229</v>
      </c>
      <c r="C43" s="21">
        <f t="shared" si="1"/>
        <v>1.7635665732456192</v>
      </c>
      <c r="D43" s="21"/>
      <c r="E43" s="21" t="s">
        <v>144</v>
      </c>
      <c r="F43" s="21">
        <f t="shared" si="2"/>
        <v>-2.473781165643457</v>
      </c>
      <c r="G43" s="21">
        <f t="shared" si="3"/>
        <v>2.9808903872659052</v>
      </c>
      <c r="H43" s="21"/>
      <c r="I43" s="21" t="s">
        <v>144</v>
      </c>
      <c r="J43" s="21">
        <f t="shared" si="4"/>
        <v>-3.7110041986251692</v>
      </c>
      <c r="K43" s="21">
        <f t="shared" si="5"/>
        <v>3.9178779773972288</v>
      </c>
    </row>
    <row r="44" spans="1:11">
      <c r="A44" s="21" t="s">
        <v>145</v>
      </c>
      <c r="B44" s="21">
        <f t="shared" si="0"/>
        <v>-1.2800442479605678</v>
      </c>
      <c r="C44" s="21">
        <f t="shared" si="1"/>
        <v>1.0736905743765741</v>
      </c>
      <c r="D44" s="21"/>
      <c r="E44" s="21" t="s">
        <v>145</v>
      </c>
      <c r="F44" s="21">
        <f t="shared" si="2"/>
        <v>-1.9904626742770475</v>
      </c>
      <c r="G44" s="21">
        <f t="shared" si="3"/>
        <v>2.439473625118918</v>
      </c>
      <c r="H44" s="21"/>
      <c r="I44" s="21" t="s">
        <v>145</v>
      </c>
      <c r="J44" s="21">
        <f t="shared" si="4"/>
        <v>-3.16340958844442</v>
      </c>
      <c r="K44" s="21">
        <f t="shared" si="5"/>
        <v>3.402739689943338</v>
      </c>
    </row>
    <row r="45" spans="1:11">
      <c r="A45" s="21" t="s">
        <v>146</v>
      </c>
      <c r="B45" s="21">
        <f t="shared" si="0"/>
        <v>-0.8883794379883595</v>
      </c>
      <c r="C45" s="21">
        <f t="shared" si="1"/>
        <v>0.74222175316256955</v>
      </c>
      <c r="D45" s="21"/>
      <c r="E45" s="21" t="s">
        <v>146</v>
      </c>
      <c r="F45" s="21">
        <f t="shared" si="2"/>
        <v>-1.5130563357102271</v>
      </c>
      <c r="G45" s="21">
        <f t="shared" si="3"/>
        <v>1.8323694345111119</v>
      </c>
      <c r="H45" s="21"/>
      <c r="I45" s="21" t="s">
        <v>146</v>
      </c>
      <c r="J45" s="21">
        <f t="shared" si="4"/>
        <v>-2.7628091935121222</v>
      </c>
      <c r="K45" s="21">
        <f t="shared" si="5"/>
        <v>3.119664109986481</v>
      </c>
    </row>
    <row r="46" spans="1:11">
      <c r="A46" s="21" t="s">
        <v>147</v>
      </c>
      <c r="B46" s="21">
        <f t="shared" si="0"/>
        <v>-0.44156754524145497</v>
      </c>
      <c r="C46" s="21">
        <f t="shared" si="1"/>
        <v>0.33443301763012823</v>
      </c>
      <c r="D46" s="21"/>
      <c r="E46" s="21" t="s">
        <v>147</v>
      </c>
      <c r="F46" s="21">
        <f t="shared" si="2"/>
        <v>-0.94782041949566498</v>
      </c>
      <c r="G46" s="21">
        <f t="shared" si="3"/>
        <v>1.1936863892862695</v>
      </c>
      <c r="H46" s="21"/>
      <c r="I46" s="21" t="s">
        <v>147</v>
      </c>
      <c r="J46" s="21">
        <f t="shared" si="4"/>
        <v>-2.5127308749942379</v>
      </c>
      <c r="K46" s="21">
        <f t="shared" si="5"/>
        <v>3.0030565389141901</v>
      </c>
    </row>
    <row r="47" spans="1:11">
      <c r="A47" s="21" t="s">
        <v>148</v>
      </c>
      <c r="B47" s="21">
        <f t="shared" si="0"/>
        <v>-0.16563668984603117</v>
      </c>
      <c r="C47" s="21">
        <f t="shared" si="1"/>
        <v>0.13563641622790046</v>
      </c>
      <c r="D47" s="21"/>
      <c r="E47" s="21" t="s">
        <v>148</v>
      </c>
      <c r="F47" s="21">
        <f t="shared" si="2"/>
        <v>-0.43656132138888976</v>
      </c>
      <c r="G47" s="21">
        <f t="shared" si="3"/>
        <v>0.58982251319362267</v>
      </c>
      <c r="H47" s="21"/>
      <c r="I47" s="21" t="s">
        <v>148</v>
      </c>
      <c r="J47" s="21">
        <f t="shared" si="4"/>
        <v>-1.7673408487751736</v>
      </c>
      <c r="K47" s="21">
        <f t="shared" si="5"/>
        <v>2.4047548042413358</v>
      </c>
    </row>
    <row r="48" spans="1:11">
      <c r="A48" s="21" t="s">
        <v>149</v>
      </c>
      <c r="B48" s="21">
        <f t="shared" si="0"/>
        <v>-3.9609481780289856E-2</v>
      </c>
      <c r="C48" s="21">
        <f t="shared" si="1"/>
        <v>3.4658296557753619E-2</v>
      </c>
      <c r="D48" s="21"/>
      <c r="E48" s="21" t="s">
        <v>149</v>
      </c>
      <c r="F48" s="21">
        <f t="shared" si="2"/>
        <v>-0.14717849613592493</v>
      </c>
      <c r="G48" s="21">
        <f t="shared" si="3"/>
        <v>0.22301322531526982</v>
      </c>
      <c r="H48" s="21"/>
      <c r="I48" s="21" t="s">
        <v>149</v>
      </c>
      <c r="J48" s="21">
        <f t="shared" si="4"/>
        <v>-1.1794110259302499</v>
      </c>
      <c r="K48" s="21">
        <f t="shared" si="5"/>
        <v>1.8891461352986498</v>
      </c>
    </row>
    <row r="49" spans="1:11">
      <c r="A49" s="21" t="s">
        <v>150</v>
      </c>
      <c r="B49" s="21">
        <f t="shared" si="0"/>
        <v>-8.9251628353613655E-3</v>
      </c>
      <c r="C49" s="21">
        <f t="shared" si="1"/>
        <v>9.5114874011880245E-3</v>
      </c>
      <c r="D49" s="21"/>
      <c r="E49" s="21" t="s">
        <v>150</v>
      </c>
      <c r="F49" s="21">
        <f t="shared" si="2"/>
        <v>-2.5751973252056391E-2</v>
      </c>
      <c r="G49" s="21">
        <f t="shared" si="3"/>
        <v>4.3346312593141277E-2</v>
      </c>
      <c r="H49" s="21"/>
      <c r="I49" s="21" t="s">
        <v>150</v>
      </c>
      <c r="J49" s="21">
        <f t="shared" si="4"/>
        <v>-0.40368139368390554</v>
      </c>
      <c r="K49" s="21">
        <f t="shared" si="5"/>
        <v>0.91569164423730931</v>
      </c>
    </row>
    <row r="50" spans="1:11">
      <c r="A50" s="21" t="s">
        <v>151</v>
      </c>
      <c r="B50" s="21">
        <f t="shared" si="0"/>
        <v>-1.6938265234992371E-3</v>
      </c>
      <c r="C50" s="21">
        <f t="shared" si="1"/>
        <v>2.3778718502970061E-3</v>
      </c>
      <c r="D50" s="21"/>
      <c r="E50" s="21" t="s">
        <v>151</v>
      </c>
      <c r="F50" s="21">
        <f t="shared" si="2"/>
        <v>-2.7855335305756361E-3</v>
      </c>
      <c r="G50" s="21">
        <f t="shared" si="3"/>
        <v>5.5426432496147862E-3</v>
      </c>
      <c r="H50" s="21"/>
      <c r="I50" s="21" t="s">
        <v>151</v>
      </c>
      <c r="J50" s="21">
        <f t="shared" si="4"/>
        <v>-7.7612945651182028E-2</v>
      </c>
      <c r="K50" s="21">
        <f t="shared" si="5"/>
        <v>0.28573323536854861</v>
      </c>
    </row>
  </sheetData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55"/>
  <sheetViews>
    <sheetView workbookViewId="0">
      <selection activeCell="F3" sqref="F3"/>
    </sheetView>
  </sheetViews>
  <sheetFormatPr defaultRowHeight="14.4"/>
  <sheetData>
    <row r="1" spans="1:201" s="162" customFormat="1" ht="13.2">
      <c r="A1" s="165"/>
      <c r="B1" s="164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  <c r="AO1" s="163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4"/>
      <c r="BK1" s="163"/>
      <c r="BL1" s="163"/>
      <c r="BM1" s="163"/>
      <c r="BN1" s="163"/>
      <c r="BO1" s="163"/>
      <c r="BP1" s="163"/>
      <c r="BQ1" s="163"/>
      <c r="BR1" s="163"/>
      <c r="BS1" s="163"/>
      <c r="BT1" s="163"/>
      <c r="BU1" s="163"/>
      <c r="BV1" s="163"/>
      <c r="BW1" s="163"/>
      <c r="BX1" s="163"/>
      <c r="BY1" s="163"/>
      <c r="BZ1" s="163"/>
      <c r="CA1" s="163"/>
      <c r="CB1" s="163"/>
      <c r="CC1" s="163"/>
      <c r="CD1" s="163"/>
      <c r="CE1" s="163"/>
      <c r="CF1" s="163"/>
      <c r="CG1" s="163"/>
      <c r="CH1" s="163"/>
      <c r="CI1" s="163"/>
      <c r="CJ1" s="163"/>
      <c r="CK1" s="163"/>
      <c r="CL1" s="163"/>
      <c r="CM1" s="163"/>
      <c r="CN1" s="163"/>
      <c r="CO1" s="163"/>
      <c r="CP1" s="163"/>
      <c r="CQ1" s="163"/>
      <c r="CR1" s="163"/>
      <c r="CS1" s="163"/>
      <c r="CT1" s="163"/>
      <c r="CU1" s="163"/>
      <c r="CV1" s="163"/>
      <c r="CW1" s="163"/>
      <c r="CX1" s="163"/>
      <c r="CY1" s="163"/>
      <c r="CZ1" s="163"/>
      <c r="DA1" s="163"/>
      <c r="DB1" s="163"/>
      <c r="DC1" s="163"/>
      <c r="DD1" s="163"/>
      <c r="DE1" s="163"/>
      <c r="DF1" s="163"/>
      <c r="DG1" s="163"/>
      <c r="DH1" s="163"/>
      <c r="DI1" s="163"/>
      <c r="DJ1" s="163"/>
      <c r="DK1" s="163"/>
      <c r="DL1" s="163"/>
      <c r="DM1" s="163"/>
      <c r="DN1" s="163"/>
      <c r="DO1" s="163"/>
      <c r="DP1" s="163"/>
      <c r="DQ1" s="163"/>
      <c r="DR1" s="163"/>
      <c r="DS1" s="163"/>
      <c r="DT1" s="163"/>
      <c r="DU1" s="163"/>
      <c r="DV1" s="163"/>
      <c r="DW1" s="163"/>
      <c r="DX1" s="163"/>
      <c r="DY1" s="163"/>
      <c r="DZ1" s="163"/>
    </row>
    <row r="2" spans="1:201" s="162" customFormat="1">
      <c r="A2" s="172"/>
      <c r="B2" s="173" t="s">
        <v>126</v>
      </c>
      <c r="C2" s="173" t="s">
        <v>127</v>
      </c>
      <c r="D2" s="173" t="s">
        <v>153</v>
      </c>
      <c r="E2"/>
      <c r="F2" s="55" t="s">
        <v>248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</row>
    <row r="3" spans="1:201" s="161" customFormat="1" ht="13.2">
      <c r="A3" s="174">
        <v>1974</v>
      </c>
      <c r="B3" s="175">
        <v>68.8</v>
      </c>
      <c r="C3" s="175">
        <v>75.3</v>
      </c>
      <c r="D3" s="175">
        <v>72</v>
      </c>
    </row>
    <row r="4" spans="1:201">
      <c r="A4" s="47">
        <v>1975</v>
      </c>
      <c r="B4" s="175">
        <v>68.5</v>
      </c>
      <c r="C4" s="175">
        <v>75.3</v>
      </c>
      <c r="D4" s="175">
        <v>71.8</v>
      </c>
    </row>
    <row r="5" spans="1:201">
      <c r="A5" s="174">
        <v>1976</v>
      </c>
      <c r="B5" s="175">
        <v>68.7</v>
      </c>
      <c r="C5" s="175">
        <v>75.5</v>
      </c>
      <c r="D5" s="175">
        <v>72</v>
      </c>
    </row>
    <row r="6" spans="1:201">
      <c r="A6" s="47">
        <v>1977</v>
      </c>
      <c r="B6" s="175">
        <v>69.099999999999994</v>
      </c>
      <c r="C6" s="175">
        <v>75.900000000000006</v>
      </c>
      <c r="D6" s="175">
        <v>72.400000000000006</v>
      </c>
    </row>
    <row r="7" spans="1:201">
      <c r="A7" s="174">
        <v>1978</v>
      </c>
      <c r="B7" s="175">
        <v>69.400000000000006</v>
      </c>
      <c r="C7" s="175">
        <v>76.5</v>
      </c>
      <c r="D7" s="175">
        <v>72.900000000000006</v>
      </c>
    </row>
    <row r="8" spans="1:201">
      <c r="A8" s="47">
        <v>1979</v>
      </c>
      <c r="B8" s="175">
        <v>69.83</v>
      </c>
      <c r="C8" s="175">
        <v>76.834999999999994</v>
      </c>
      <c r="D8" s="175">
        <v>73.251999999999995</v>
      </c>
    </row>
    <row r="9" spans="1:201">
      <c r="A9" s="174">
        <v>1980</v>
      </c>
      <c r="B9" s="175">
        <v>70.114000000000004</v>
      </c>
      <c r="C9" s="175">
        <v>77.144000000000005</v>
      </c>
      <c r="D9" s="175">
        <v>73.549000000000007</v>
      </c>
    </row>
    <row r="10" spans="1:201">
      <c r="A10" s="47">
        <v>1981</v>
      </c>
      <c r="B10" s="175">
        <v>70.7</v>
      </c>
      <c r="C10" s="175">
        <v>77.8</v>
      </c>
      <c r="D10" s="175">
        <v>74.099999999999994</v>
      </c>
    </row>
    <row r="11" spans="1:201">
      <c r="A11" s="174">
        <v>1982</v>
      </c>
      <c r="B11" s="175">
        <v>70.918999999999997</v>
      </c>
      <c r="C11" s="175">
        <v>77.781999999999996</v>
      </c>
      <c r="D11" s="175">
        <v>74.272000000000006</v>
      </c>
    </row>
    <row r="12" spans="1:201">
      <c r="A12" s="47">
        <v>1983</v>
      </c>
      <c r="B12" s="175">
        <v>70.798000000000002</v>
      </c>
      <c r="C12" s="175">
        <v>77.528999999999996</v>
      </c>
      <c r="D12" s="175">
        <v>74.085999999999999</v>
      </c>
    </row>
    <row r="13" spans="1:201">
      <c r="A13" s="174">
        <v>1984</v>
      </c>
      <c r="B13" s="175">
        <v>71.408000000000001</v>
      </c>
      <c r="C13" s="175">
        <v>78.266999999999996</v>
      </c>
      <c r="D13" s="175">
        <v>74.757999999999996</v>
      </c>
    </row>
    <row r="14" spans="1:201">
      <c r="A14" s="47">
        <v>1985</v>
      </c>
      <c r="B14" s="175">
        <v>71.8</v>
      </c>
      <c r="C14" s="175">
        <v>78.5</v>
      </c>
      <c r="D14" s="175">
        <v>75.099999999999994</v>
      </c>
    </row>
    <row r="15" spans="1:201">
      <c r="A15" s="174">
        <v>1986</v>
      </c>
      <c r="B15" s="175">
        <v>72.128</v>
      </c>
      <c r="C15" s="175">
        <v>78.724999999999994</v>
      </c>
      <c r="D15" s="175">
        <v>75.349999999999994</v>
      </c>
    </row>
    <row r="16" spans="1:201">
      <c r="A16" s="47">
        <v>1987</v>
      </c>
      <c r="B16" s="175">
        <v>72.5</v>
      </c>
      <c r="C16" s="175">
        <v>79.3</v>
      </c>
      <c r="D16" s="175">
        <v>75.8</v>
      </c>
    </row>
    <row r="17" spans="1:6">
      <c r="A17" s="174">
        <v>1988</v>
      </c>
      <c r="B17" s="175">
        <v>72.885000000000005</v>
      </c>
      <c r="C17" s="175">
        <v>79.596999999999994</v>
      </c>
      <c r="D17" s="175">
        <v>76.164000000000001</v>
      </c>
    </row>
    <row r="18" spans="1:6">
      <c r="A18" s="47">
        <v>1989</v>
      </c>
      <c r="B18" s="175">
        <v>73.2</v>
      </c>
      <c r="C18" s="175">
        <v>79.8</v>
      </c>
      <c r="D18" s="175">
        <v>76.400000000000006</v>
      </c>
    </row>
    <row r="19" spans="1:6">
      <c r="A19" s="174">
        <v>1990</v>
      </c>
      <c r="B19" s="175">
        <v>73.3</v>
      </c>
      <c r="C19" s="175">
        <v>79.900000000000006</v>
      </c>
      <c r="D19" s="175">
        <v>76.5</v>
      </c>
      <c r="F19" s="18" t="s">
        <v>181</v>
      </c>
    </row>
    <row r="20" spans="1:6">
      <c r="A20" s="47">
        <v>1991</v>
      </c>
      <c r="B20" s="175">
        <v>73.552999999999997</v>
      </c>
      <c r="C20" s="175">
        <v>80.248000000000005</v>
      </c>
      <c r="D20" s="175">
        <v>76.822999999999993</v>
      </c>
    </row>
    <row r="21" spans="1:6">
      <c r="A21" s="174">
        <v>1992</v>
      </c>
      <c r="B21" s="175">
        <v>73.554000000000002</v>
      </c>
      <c r="C21" s="175">
        <v>80.632000000000005</v>
      </c>
      <c r="D21" s="175">
        <v>77.012</v>
      </c>
    </row>
    <row r="22" spans="1:6">
      <c r="A22" s="47">
        <v>1993</v>
      </c>
      <c r="B22" s="175">
        <v>73.900000000000006</v>
      </c>
      <c r="C22" s="175">
        <v>80.7</v>
      </c>
      <c r="D22" s="175">
        <v>77.2</v>
      </c>
    </row>
    <row r="23" spans="1:6">
      <c r="A23" s="174">
        <v>1994</v>
      </c>
      <c r="B23" s="175">
        <v>74.239000000000004</v>
      </c>
      <c r="C23" s="175">
        <v>80.667000000000002</v>
      </c>
      <c r="D23" s="175">
        <v>77.378</v>
      </c>
    </row>
    <row r="24" spans="1:6">
      <c r="A24" s="47">
        <v>1995</v>
      </c>
      <c r="B24" s="175">
        <v>74.3</v>
      </c>
      <c r="C24" s="175">
        <v>80.900000000000006</v>
      </c>
      <c r="D24" s="175">
        <v>77.5</v>
      </c>
    </row>
    <row r="25" spans="1:6">
      <c r="A25" s="174">
        <v>1996</v>
      </c>
      <c r="B25" s="175">
        <v>74.7</v>
      </c>
      <c r="C25" s="175">
        <v>81.3</v>
      </c>
      <c r="D25" s="175">
        <v>77.900000000000006</v>
      </c>
    </row>
    <row r="26" spans="1:6">
      <c r="A26" s="47">
        <v>1997</v>
      </c>
      <c r="B26" s="175">
        <v>75</v>
      </c>
      <c r="C26" s="175">
        <v>81.400000000000006</v>
      </c>
      <c r="D26" s="175">
        <v>78.099999999999994</v>
      </c>
    </row>
    <row r="27" spans="1:6">
      <c r="A27" s="174">
        <v>1998</v>
      </c>
      <c r="B27" s="175">
        <v>75.3</v>
      </c>
      <c r="C27" s="175">
        <v>81.599999999999994</v>
      </c>
      <c r="D27" s="175">
        <v>78.400000000000006</v>
      </c>
    </row>
    <row r="28" spans="1:6">
      <c r="A28" s="47">
        <v>1999</v>
      </c>
      <c r="B28" s="175">
        <v>75.599999999999994</v>
      </c>
      <c r="C28" s="175">
        <v>81.7</v>
      </c>
      <c r="D28" s="175">
        <v>78.5</v>
      </c>
    </row>
    <row r="29" spans="1:6">
      <c r="A29" s="174">
        <v>2000</v>
      </c>
      <c r="B29" s="175">
        <v>76.239000000000004</v>
      </c>
      <c r="C29" s="175">
        <v>82.159000000000006</v>
      </c>
      <c r="D29" s="175">
        <v>79.131</v>
      </c>
    </row>
    <row r="30" spans="1:6">
      <c r="A30" s="47">
        <v>2001</v>
      </c>
      <c r="B30" s="175">
        <v>76.8</v>
      </c>
      <c r="C30" s="175">
        <v>82.6</v>
      </c>
      <c r="D30" s="175">
        <v>79.599999999999994</v>
      </c>
    </row>
    <row r="31" spans="1:6">
      <c r="A31" s="174">
        <v>2002</v>
      </c>
      <c r="B31" s="175">
        <v>76.8</v>
      </c>
      <c r="C31" s="175">
        <v>82.7</v>
      </c>
      <c r="D31" s="175">
        <v>79.7</v>
      </c>
    </row>
    <row r="32" spans="1:6">
      <c r="A32" s="47">
        <v>2003</v>
      </c>
      <c r="B32" s="175">
        <v>76.8</v>
      </c>
      <c r="C32" s="175">
        <v>82.6</v>
      </c>
      <c r="D32" s="175">
        <v>79.599999999999994</v>
      </c>
    </row>
    <row r="33" spans="1:4">
      <c r="A33" s="174">
        <v>2004</v>
      </c>
      <c r="B33" s="175">
        <v>77.599999999999994</v>
      </c>
      <c r="C33" s="175">
        <v>83.5</v>
      </c>
      <c r="D33" s="175">
        <v>80.5</v>
      </c>
    </row>
    <row r="34" spans="1:4">
      <c r="A34" s="47">
        <v>2005</v>
      </c>
      <c r="B34" s="175">
        <v>77.900000000000006</v>
      </c>
      <c r="C34" s="175">
        <v>83.4</v>
      </c>
      <c r="D34" s="175">
        <v>80.599999999999994</v>
      </c>
    </row>
    <row r="35" spans="1:4">
      <c r="A35" s="174">
        <v>2006</v>
      </c>
      <c r="B35" s="175">
        <v>78.2</v>
      </c>
      <c r="C35" s="175">
        <v>83.6</v>
      </c>
      <c r="D35" s="175">
        <v>80.8</v>
      </c>
    </row>
    <row r="36" spans="1:4">
      <c r="A36" s="47">
        <v>2007</v>
      </c>
      <c r="B36" s="175">
        <v>78.5</v>
      </c>
      <c r="C36" s="175">
        <v>83.9</v>
      </c>
      <c r="D36" s="175">
        <v>81.099999999999994</v>
      </c>
    </row>
    <row r="37" spans="1:4">
      <c r="A37" s="174">
        <v>2008</v>
      </c>
      <c r="B37" s="175">
        <v>78.599999999999994</v>
      </c>
      <c r="C37" s="175">
        <v>83.7</v>
      </c>
      <c r="D37" s="175">
        <v>81.099999999999994</v>
      </c>
    </row>
    <row r="38" spans="1:4">
      <c r="A38" s="47">
        <v>2009</v>
      </c>
      <c r="B38" s="175">
        <v>78.8</v>
      </c>
      <c r="C38" s="175">
        <v>83.9</v>
      </c>
      <c r="D38" s="175">
        <v>81.3</v>
      </c>
    </row>
    <row r="39" spans="1:4">
      <c r="A39" s="174">
        <v>2010</v>
      </c>
      <c r="B39" s="175">
        <v>79.2</v>
      </c>
      <c r="C39" s="175">
        <v>84.3</v>
      </c>
      <c r="D39" s="175">
        <v>81.7</v>
      </c>
    </row>
    <row r="40" spans="1:4">
      <c r="A40" s="47">
        <v>2011</v>
      </c>
      <c r="B40" s="175">
        <v>79.400000000000006</v>
      </c>
      <c r="C40" s="175">
        <v>84.5</v>
      </c>
      <c r="D40" s="175">
        <v>81.900000000000006</v>
      </c>
    </row>
    <row r="41" spans="1:4">
      <c r="A41" s="174">
        <v>2012</v>
      </c>
      <c r="B41" s="175">
        <v>79.8</v>
      </c>
      <c r="C41" s="175">
        <v>84.5</v>
      </c>
      <c r="D41" s="175">
        <v>82.1</v>
      </c>
    </row>
    <row r="42" spans="1:4">
      <c r="A42" s="47">
        <v>2013</v>
      </c>
      <c r="B42" s="175">
        <v>79.900000000000006</v>
      </c>
      <c r="C42" s="175">
        <v>84.7</v>
      </c>
      <c r="D42" s="175">
        <v>82.2</v>
      </c>
    </row>
    <row r="43" spans="1:4">
      <c r="A43" s="174">
        <v>2014</v>
      </c>
      <c r="B43" s="175">
        <v>80.3</v>
      </c>
      <c r="C43" s="175">
        <v>85</v>
      </c>
      <c r="D43" s="175">
        <v>82.6</v>
      </c>
    </row>
    <row r="44" spans="1:4">
      <c r="A44" s="47">
        <v>2015</v>
      </c>
      <c r="B44" s="175">
        <v>79.900000000000006</v>
      </c>
      <c r="C44" s="175">
        <v>84.5</v>
      </c>
      <c r="D44" s="175">
        <v>82.1</v>
      </c>
    </row>
    <row r="45" spans="1:4">
      <c r="A45" s="174">
        <v>2016</v>
      </c>
      <c r="B45" s="175">
        <v>80.599999999999994</v>
      </c>
      <c r="C45" s="175">
        <v>85</v>
      </c>
      <c r="D45" s="175">
        <v>82.7</v>
      </c>
    </row>
    <row r="46" spans="1:4">
      <c r="A46" s="47">
        <v>2017</v>
      </c>
      <c r="B46" s="175">
        <v>80.400000000000006</v>
      </c>
      <c r="C46" s="175">
        <v>84.7</v>
      </c>
      <c r="D46" s="175">
        <v>82.5</v>
      </c>
    </row>
    <row r="47" spans="1:4">
      <c r="A47" s="174">
        <v>2018</v>
      </c>
      <c r="B47" s="175">
        <v>80.5</v>
      </c>
      <c r="C47" s="175">
        <v>84.9</v>
      </c>
      <c r="D47" s="175">
        <v>82.6</v>
      </c>
    </row>
    <row r="48" spans="1:4">
      <c r="A48" s="47">
        <v>2019</v>
      </c>
      <c r="B48" s="175">
        <v>80.7</v>
      </c>
      <c r="C48" s="175">
        <v>85.2</v>
      </c>
      <c r="D48" s="175">
        <v>82.9</v>
      </c>
    </row>
    <row r="49" spans="1:4">
      <c r="A49" s="174">
        <v>2020</v>
      </c>
      <c r="B49" s="175">
        <v>79.099999999999994</v>
      </c>
      <c r="C49" s="175">
        <v>83.9</v>
      </c>
      <c r="D49" s="175">
        <v>81.400000000000006</v>
      </c>
    </row>
    <row r="50" spans="1:4">
      <c r="A50" s="47">
        <v>2021</v>
      </c>
      <c r="B50" s="175">
        <v>80.2</v>
      </c>
      <c r="C50" s="175">
        <v>84.8</v>
      </c>
      <c r="D50" s="175">
        <v>82.5</v>
      </c>
    </row>
    <row r="51" spans="1:4">
      <c r="A51" s="174">
        <v>2022</v>
      </c>
      <c r="B51" s="175">
        <v>80.400000000000006</v>
      </c>
      <c r="C51" s="175">
        <v>84.7</v>
      </c>
      <c r="D51" s="175">
        <v>82.5</v>
      </c>
    </row>
    <row r="52" spans="1:4">
      <c r="A52" s="47">
        <v>2023</v>
      </c>
      <c r="B52" s="175">
        <v>81</v>
      </c>
      <c r="C52" s="175">
        <v>85.1</v>
      </c>
      <c r="D52" s="175">
        <v>83</v>
      </c>
    </row>
    <row r="53" spans="1:4">
      <c r="A53" s="174">
        <v>2024</v>
      </c>
      <c r="B53" s="175">
        <v>81.5</v>
      </c>
      <c r="C53" s="175">
        <v>85.5</v>
      </c>
      <c r="D53" s="175">
        <v>83.5</v>
      </c>
    </row>
    <row r="54" spans="1:4">
      <c r="A54" s="47">
        <v>2025</v>
      </c>
      <c r="B54" s="175">
        <v>81.599999999999994</v>
      </c>
      <c r="C54" s="175">
        <v>85.7</v>
      </c>
      <c r="D54" s="175">
        <v>83.6</v>
      </c>
    </row>
    <row r="55" spans="1:4">
      <c r="A55" s="21" t="s">
        <v>154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workbookViewId="0">
      <selection activeCell="F3" sqref="F3"/>
    </sheetView>
  </sheetViews>
  <sheetFormatPr defaultRowHeight="14.4"/>
  <sheetData>
    <row r="2" spans="1:6" ht="24">
      <c r="A2" s="31"/>
      <c r="B2" s="56" t="s">
        <v>155</v>
      </c>
      <c r="C2" s="193" t="s">
        <v>156</v>
      </c>
      <c r="F2" s="55" t="s">
        <v>249</v>
      </c>
    </row>
    <row r="3" spans="1:6">
      <c r="A3" s="31">
        <v>1952</v>
      </c>
      <c r="B3" s="31">
        <v>1.49</v>
      </c>
      <c r="C3" s="31">
        <v>28.81</v>
      </c>
    </row>
    <row r="4" spans="1:6">
      <c r="A4" s="31">
        <v>1953</v>
      </c>
      <c r="B4" s="31">
        <v>1.47</v>
      </c>
      <c r="C4" s="31">
        <v>28.74</v>
      </c>
    </row>
    <row r="5" spans="1:6">
      <c r="A5" s="31">
        <v>1954</v>
      </c>
      <c r="B5" s="31">
        <v>1.5</v>
      </c>
      <c r="C5" s="31">
        <v>28.65</v>
      </c>
    </row>
    <row r="6" spans="1:6">
      <c r="A6" s="31">
        <v>1955</v>
      </c>
      <c r="B6" s="31">
        <v>1.51</v>
      </c>
      <c r="C6" s="31">
        <v>28.63</v>
      </c>
    </row>
    <row r="7" spans="1:6">
      <c r="A7" s="31">
        <v>1956</v>
      </c>
      <c r="B7" s="31">
        <v>1.57</v>
      </c>
      <c r="C7" s="31">
        <v>28.49</v>
      </c>
    </row>
    <row r="8" spans="1:6">
      <c r="A8" s="31">
        <v>1957</v>
      </c>
      <c r="B8" s="31">
        <v>1.59</v>
      </c>
      <c r="C8" s="31">
        <v>28.43</v>
      </c>
    </row>
    <row r="9" spans="1:6">
      <c r="A9" s="31">
        <v>1958</v>
      </c>
      <c r="B9" s="31">
        <v>1.6</v>
      </c>
      <c r="C9" s="31">
        <v>28.39</v>
      </c>
    </row>
    <row r="10" spans="1:6">
      <c r="A10" s="31">
        <v>1959</v>
      </c>
      <c r="B10" s="31">
        <v>1.63</v>
      </c>
      <c r="C10" s="31">
        <v>28.38</v>
      </c>
    </row>
    <row r="11" spans="1:6">
      <c r="A11" s="31">
        <v>1960</v>
      </c>
      <c r="B11" s="31">
        <v>1.65</v>
      </c>
      <c r="C11" s="31">
        <v>28.24</v>
      </c>
    </row>
    <row r="12" spans="1:6">
      <c r="A12" s="31">
        <v>1961</v>
      </c>
      <c r="B12" s="31">
        <v>1.73</v>
      </c>
      <c r="C12" s="31">
        <v>28.13</v>
      </c>
    </row>
    <row r="13" spans="1:6">
      <c r="A13" s="31">
        <v>1962</v>
      </c>
      <c r="B13" s="31">
        <v>1.86</v>
      </c>
      <c r="C13" s="31">
        <v>28.03</v>
      </c>
    </row>
    <row r="14" spans="1:6">
      <c r="A14" s="31">
        <v>1963</v>
      </c>
      <c r="B14" s="31">
        <v>2.0099999999999998</v>
      </c>
      <c r="C14" s="31">
        <v>27.85</v>
      </c>
    </row>
    <row r="15" spans="1:6">
      <c r="A15" s="31">
        <v>1964</v>
      </c>
      <c r="B15" s="31">
        <v>2.2200000000000002</v>
      </c>
      <c r="C15" s="31">
        <v>27.73</v>
      </c>
    </row>
    <row r="16" spans="1:6">
      <c r="A16" s="31">
        <v>1965</v>
      </c>
      <c r="B16" s="31">
        <v>2.17</v>
      </c>
      <c r="C16" s="31">
        <v>27.73</v>
      </c>
    </row>
    <row r="17" spans="1:6">
      <c r="A17" s="31">
        <v>1966</v>
      </c>
      <c r="B17" s="31">
        <v>2.13</v>
      </c>
      <c r="C17" s="31">
        <v>27.81</v>
      </c>
    </row>
    <row r="18" spans="1:6">
      <c r="A18" s="31">
        <v>1967</v>
      </c>
      <c r="B18" s="31">
        <v>2.08</v>
      </c>
      <c r="C18" s="31">
        <v>27.72</v>
      </c>
    </row>
    <row r="19" spans="1:6">
      <c r="A19" s="31">
        <v>1968</v>
      </c>
      <c r="B19" s="31">
        <v>2.12</v>
      </c>
      <c r="C19" s="31">
        <v>27.62</v>
      </c>
      <c r="F19" s="18" t="s">
        <v>189</v>
      </c>
    </row>
    <row r="20" spans="1:6">
      <c r="A20" s="31">
        <v>1969</v>
      </c>
      <c r="B20" s="31">
        <v>2.15</v>
      </c>
      <c r="C20" s="31">
        <v>27.69</v>
      </c>
    </row>
    <row r="21" spans="1:6">
      <c r="A21" s="31">
        <v>1970</v>
      </c>
      <c r="B21" s="31">
        <v>2.09</v>
      </c>
      <c r="C21" s="31">
        <v>27.5</v>
      </c>
    </row>
    <row r="22" spans="1:6">
      <c r="A22" s="31">
        <v>1971</v>
      </c>
      <c r="B22" s="31">
        <v>2.11</v>
      </c>
      <c r="C22" s="31">
        <v>27.41</v>
      </c>
    </row>
    <row r="23" spans="1:6">
      <c r="A23" s="31">
        <v>1972</v>
      </c>
      <c r="B23" s="31">
        <v>2.0499999999999998</v>
      </c>
      <c r="C23" s="31">
        <v>27.22</v>
      </c>
    </row>
    <row r="24" spans="1:6">
      <c r="A24" s="31">
        <v>1973</v>
      </c>
      <c r="B24" s="31">
        <v>2.0299999999999998</v>
      </c>
      <c r="C24" s="31">
        <v>27.11</v>
      </c>
    </row>
    <row r="25" spans="1:6">
      <c r="A25" s="31">
        <v>1974</v>
      </c>
      <c r="B25" s="31">
        <v>2.0299999999999998</v>
      </c>
      <c r="C25" s="31">
        <v>26.98</v>
      </c>
    </row>
    <row r="26" spans="1:6">
      <c r="A26" s="31">
        <v>1975</v>
      </c>
      <c r="B26" s="31">
        <v>1.94</v>
      </c>
      <c r="C26" s="31">
        <v>26.96</v>
      </c>
    </row>
    <row r="27" spans="1:6">
      <c r="A27" s="31">
        <v>1976</v>
      </c>
      <c r="B27" s="31">
        <v>1.79</v>
      </c>
      <c r="C27" s="31">
        <v>26.91</v>
      </c>
    </row>
    <row r="28" spans="1:6">
      <c r="A28" s="31">
        <v>1977</v>
      </c>
      <c r="B28" s="31">
        <v>1.67</v>
      </c>
      <c r="C28" s="31">
        <v>27</v>
      </c>
    </row>
    <row r="29" spans="1:6">
      <c r="A29" s="31">
        <v>1978</v>
      </c>
      <c r="B29" s="31">
        <v>1.54</v>
      </c>
      <c r="C29" s="31">
        <v>27.07</v>
      </c>
    </row>
    <row r="30" spans="1:6">
      <c r="A30" s="31">
        <v>1979</v>
      </c>
      <c r="B30" s="31">
        <v>1.42</v>
      </c>
      <c r="C30" s="31">
        <v>27.09</v>
      </c>
    </row>
    <row r="31" spans="1:6">
      <c r="A31" s="31">
        <v>1980</v>
      </c>
      <c r="B31" s="31">
        <v>1.34</v>
      </c>
      <c r="C31" s="31">
        <v>27.18</v>
      </c>
    </row>
    <row r="32" spans="1:6">
      <c r="A32" s="31">
        <v>1981</v>
      </c>
      <c r="B32" s="31">
        <v>1.27</v>
      </c>
      <c r="C32" s="31">
        <v>27.34</v>
      </c>
    </row>
    <row r="33" spans="1:3">
      <c r="A33" s="31">
        <v>1982</v>
      </c>
      <c r="B33" s="31">
        <v>1.28</v>
      </c>
      <c r="C33" s="31">
        <v>27.46</v>
      </c>
    </row>
    <row r="34" spans="1:3">
      <c r="A34" s="31">
        <v>1983</v>
      </c>
      <c r="B34" s="31">
        <v>1.21</v>
      </c>
      <c r="C34" s="31">
        <v>27.68</v>
      </c>
    </row>
    <row r="35" spans="1:3">
      <c r="A35" s="31">
        <v>1984</v>
      </c>
      <c r="B35" s="31">
        <v>1.1499999999999999</v>
      </c>
      <c r="C35" s="31">
        <v>27.89</v>
      </c>
    </row>
    <row r="36" spans="1:3">
      <c r="A36" s="31">
        <v>1985</v>
      </c>
      <c r="B36" s="31">
        <v>1.1499999999999999</v>
      </c>
      <c r="C36" s="31">
        <v>28.14</v>
      </c>
    </row>
    <row r="37" spans="1:3">
      <c r="A37" s="31">
        <v>1986</v>
      </c>
      <c r="B37" s="31">
        <v>1.0900000000000001</v>
      </c>
      <c r="C37" s="31">
        <v>28.36</v>
      </c>
    </row>
    <row r="38" spans="1:3">
      <c r="A38" s="31">
        <v>1987</v>
      </c>
      <c r="B38" s="31">
        <v>1.06</v>
      </c>
      <c r="C38" s="31">
        <v>28.61</v>
      </c>
    </row>
    <row r="39" spans="1:3">
      <c r="A39" s="31">
        <v>1988</v>
      </c>
      <c r="B39" s="31">
        <v>1.1000000000000001</v>
      </c>
      <c r="C39" s="31">
        <v>28.82</v>
      </c>
    </row>
    <row r="40" spans="1:3">
      <c r="A40" s="31">
        <v>1989</v>
      </c>
      <c r="B40" s="31">
        <v>1.07</v>
      </c>
      <c r="C40" s="31">
        <v>29.03</v>
      </c>
    </row>
    <row r="41" spans="1:3">
      <c r="A41" s="31">
        <v>1990</v>
      </c>
      <c r="B41" s="31">
        <v>1.1000000000000001</v>
      </c>
      <c r="C41" s="31">
        <v>29.21</v>
      </c>
    </row>
    <row r="42" spans="1:3">
      <c r="A42" s="31">
        <v>1991</v>
      </c>
      <c r="B42" s="31">
        <v>1.1200000000000001</v>
      </c>
      <c r="C42" s="31">
        <v>29.41</v>
      </c>
    </row>
    <row r="43" spans="1:3">
      <c r="A43" s="31">
        <v>1992</v>
      </c>
      <c r="B43" s="31">
        <v>1.08</v>
      </c>
      <c r="C43" s="31">
        <v>29.57</v>
      </c>
    </row>
    <row r="44" spans="1:3">
      <c r="A44" s="31">
        <v>1993</v>
      </c>
      <c r="B44" s="31">
        <v>1.05</v>
      </c>
      <c r="C44" s="31">
        <v>29.73</v>
      </c>
    </row>
    <row r="45" spans="1:3">
      <c r="A45" s="31">
        <v>1994</v>
      </c>
      <c r="B45" s="31">
        <v>1.03</v>
      </c>
      <c r="C45" s="31">
        <v>29.99</v>
      </c>
    </row>
    <row r="46" spans="1:3">
      <c r="A46" s="31">
        <v>1995</v>
      </c>
      <c r="B46" s="31">
        <v>1.04</v>
      </c>
      <c r="C46" s="31">
        <v>30.2</v>
      </c>
    </row>
    <row r="47" spans="1:3">
      <c r="A47" s="31">
        <v>1996</v>
      </c>
      <c r="B47" s="31">
        <v>1.06</v>
      </c>
      <c r="C47" s="31">
        <v>30.3</v>
      </c>
    </row>
    <row r="48" spans="1:3">
      <c r="A48" s="31">
        <v>1997</v>
      </c>
      <c r="B48" s="31">
        <v>1.1000000000000001</v>
      </c>
      <c r="C48" s="31">
        <v>30.49</v>
      </c>
    </row>
    <row r="49" spans="1:3">
      <c r="A49" s="31">
        <v>1998</v>
      </c>
      <c r="B49" s="31">
        <v>1.1100000000000001</v>
      </c>
      <c r="C49" s="31">
        <v>30.49</v>
      </c>
    </row>
    <row r="50" spans="1:3">
      <c r="A50" s="31">
        <v>1999</v>
      </c>
      <c r="B50" s="31">
        <v>1.1200000000000001</v>
      </c>
      <c r="C50" s="31">
        <v>30.62</v>
      </c>
    </row>
    <row r="51" spans="1:3">
      <c r="A51" s="31">
        <v>2000</v>
      </c>
      <c r="B51" s="31">
        <v>1.17</v>
      </c>
      <c r="C51" s="31">
        <v>30.69</v>
      </c>
    </row>
    <row r="52" spans="1:3">
      <c r="A52" s="31">
        <v>2001</v>
      </c>
      <c r="B52" s="31">
        <v>1.1499999999999999</v>
      </c>
      <c r="C52" s="31">
        <v>30.68</v>
      </c>
    </row>
    <row r="53" spans="1:3">
      <c r="A53" s="31">
        <v>2002</v>
      </c>
      <c r="B53" s="31">
        <v>1.2</v>
      </c>
      <c r="C53" s="31">
        <v>30.73</v>
      </c>
    </row>
    <row r="54" spans="1:3">
      <c r="A54" s="31">
        <v>2003</v>
      </c>
      <c r="B54" s="31">
        <v>1.22</v>
      </c>
      <c r="C54" s="31">
        <v>30.96</v>
      </c>
    </row>
    <row r="55" spans="1:3">
      <c r="A55" s="31">
        <v>2004</v>
      </c>
      <c r="B55" s="31">
        <v>1.26</v>
      </c>
      <c r="C55" s="31">
        <v>30.81</v>
      </c>
    </row>
    <row r="56" spans="1:3">
      <c r="A56" s="31">
        <v>2005</v>
      </c>
      <c r="B56" s="31">
        <v>1.27</v>
      </c>
      <c r="C56" s="31">
        <v>30.96</v>
      </c>
    </row>
    <row r="57" spans="1:3">
      <c r="A57" s="31">
        <v>2006</v>
      </c>
      <c r="B57" s="31">
        <v>1.32</v>
      </c>
      <c r="C57" s="31">
        <v>30.95</v>
      </c>
    </row>
    <row r="58" spans="1:3">
      <c r="A58" s="31">
        <v>2007</v>
      </c>
      <c r="B58" s="31">
        <v>1.37</v>
      </c>
      <c r="C58" s="31">
        <v>30.96</v>
      </c>
    </row>
    <row r="59" spans="1:3">
      <c r="A59" s="31">
        <v>2008</v>
      </c>
      <c r="B59" s="31">
        <v>1.41</v>
      </c>
      <c r="C59" s="31">
        <v>31.07</v>
      </c>
    </row>
    <row r="60" spans="1:3">
      <c r="A60" s="31">
        <v>2009</v>
      </c>
      <c r="B60" s="31">
        <v>1.42</v>
      </c>
      <c r="C60" s="31">
        <v>31.09</v>
      </c>
    </row>
    <row r="61" spans="1:3">
      <c r="A61" s="31">
        <v>2010</v>
      </c>
      <c r="B61" s="31">
        <v>1.42</v>
      </c>
      <c r="C61" s="31">
        <v>31.15</v>
      </c>
    </row>
    <row r="62" spans="1:3">
      <c r="A62" s="31">
        <v>2011</v>
      </c>
      <c r="B62" s="31">
        <v>1.43</v>
      </c>
      <c r="C62" s="31">
        <v>31.3</v>
      </c>
    </row>
    <row r="63" spans="1:3">
      <c r="A63" s="31">
        <v>2012</v>
      </c>
      <c r="B63" s="31">
        <v>1.43</v>
      </c>
      <c r="C63" s="31">
        <v>31.39</v>
      </c>
    </row>
    <row r="64" spans="1:3">
      <c r="A64" s="31">
        <v>2013</v>
      </c>
      <c r="B64" s="31">
        <v>1.41</v>
      </c>
      <c r="C64" s="31">
        <v>31.45</v>
      </c>
    </row>
    <row r="65" spans="1:3">
      <c r="A65" s="31">
        <v>2014</v>
      </c>
      <c r="B65" s="31">
        <v>1.41</v>
      </c>
      <c r="C65" s="31">
        <v>31.49</v>
      </c>
    </row>
    <row r="66" spans="1:3">
      <c r="A66" s="31">
        <v>2015</v>
      </c>
      <c r="B66" s="31">
        <v>1.37</v>
      </c>
      <c r="C66" s="31">
        <v>31.69</v>
      </c>
    </row>
    <row r="67" spans="1:3">
      <c r="A67" s="31">
        <v>2016</v>
      </c>
      <c r="B67" s="31">
        <v>1.36</v>
      </c>
      <c r="C67" s="31">
        <v>31.76</v>
      </c>
    </row>
    <row r="68" spans="1:3">
      <c r="A68" s="31">
        <v>2017</v>
      </c>
      <c r="B68" s="31">
        <v>1.35</v>
      </c>
      <c r="C68" s="31">
        <v>31.82</v>
      </c>
    </row>
    <row r="69" spans="1:3">
      <c r="A69" s="31">
        <v>2018</v>
      </c>
      <c r="B69" s="31">
        <v>1.3</v>
      </c>
      <c r="C69" s="31">
        <v>31.94</v>
      </c>
    </row>
    <row r="70" spans="1:3">
      <c r="A70" s="31">
        <v>2019</v>
      </c>
      <c r="B70" s="31">
        <v>1.27</v>
      </c>
      <c r="C70" s="31">
        <v>32.07</v>
      </c>
    </row>
    <row r="71" spans="1:3">
      <c r="A71" s="31">
        <v>2020</v>
      </c>
      <c r="B71" s="31">
        <v>1.25</v>
      </c>
      <c r="C71" s="31">
        <v>32.159999999999997</v>
      </c>
    </row>
    <row r="72" spans="1:3">
      <c r="A72" s="31">
        <v>2021</v>
      </c>
      <c r="B72" s="31">
        <v>1.24</v>
      </c>
      <c r="C72" s="31">
        <v>32.340000000000003</v>
      </c>
    </row>
    <row r="73" spans="1:3">
      <c r="A73" s="31">
        <v>2022</v>
      </c>
      <c r="B73" s="31">
        <v>1.22</v>
      </c>
      <c r="C73" s="31">
        <v>32.450000000000003</v>
      </c>
    </row>
    <row r="74" spans="1:3">
      <c r="A74" s="31">
        <v>2023</v>
      </c>
      <c r="B74" s="31">
        <v>1.17</v>
      </c>
      <c r="C74" s="31">
        <v>32.479999999999997</v>
      </c>
    </row>
    <row r="75" spans="1:3">
      <c r="A75" s="31">
        <v>2024</v>
      </c>
      <c r="B75" s="31">
        <v>1.1399999999999999</v>
      </c>
      <c r="C75" s="31">
        <v>32.590000000000003</v>
      </c>
    </row>
    <row r="76" spans="1:3">
      <c r="A76" s="31">
        <v>2025</v>
      </c>
      <c r="B76" s="31">
        <v>1.1000000000000001</v>
      </c>
      <c r="C76" s="31">
        <v>32.82</v>
      </c>
    </row>
    <row r="77" spans="1:3">
      <c r="A77" s="25" t="s">
        <v>157</v>
      </c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zoomScaleNormal="100" workbookViewId="0">
      <selection activeCell="J20" sqref="J20"/>
    </sheetView>
  </sheetViews>
  <sheetFormatPr defaultRowHeight="14.4"/>
  <cols>
    <col min="1" max="1" width="7.33203125" style="166" customWidth="1"/>
    <col min="2" max="2" width="8.6640625" style="166" customWidth="1"/>
    <col min="3" max="3" width="7.44140625" style="166" customWidth="1"/>
    <col min="4" max="4" width="7.5546875" style="166" customWidth="1"/>
    <col min="5" max="5" width="7.33203125" style="166" customWidth="1"/>
    <col min="6" max="6" width="10.5546875" style="166" bestFit="1" customWidth="1"/>
    <col min="7" max="8" width="9" style="166" bestFit="1" customWidth="1"/>
    <col min="9" max="9" width="7.6640625" style="166" bestFit="1" customWidth="1"/>
    <col min="10" max="10" width="13.6640625" style="166" customWidth="1"/>
  </cols>
  <sheetData>
    <row r="2" spans="1:12">
      <c r="A2" s="246" t="s">
        <v>158</v>
      </c>
      <c r="B2" s="248" t="s">
        <v>159</v>
      </c>
      <c r="C2" s="248"/>
      <c r="D2" s="248"/>
      <c r="E2" s="176"/>
      <c r="F2" s="248" t="s">
        <v>160</v>
      </c>
      <c r="G2" s="248"/>
      <c r="H2" s="248"/>
      <c r="I2" s="248"/>
      <c r="J2" s="249" t="s">
        <v>161</v>
      </c>
    </row>
    <row r="3" spans="1:12" ht="48">
      <c r="A3" s="247"/>
      <c r="B3" s="187" t="s">
        <v>162</v>
      </c>
      <c r="C3" s="187" t="s">
        <v>163</v>
      </c>
      <c r="D3" s="187" t="s">
        <v>83</v>
      </c>
      <c r="E3" s="187"/>
      <c r="F3" s="177" t="s">
        <v>164</v>
      </c>
      <c r="G3" s="177" t="s">
        <v>76</v>
      </c>
      <c r="H3" s="177" t="s">
        <v>77</v>
      </c>
      <c r="I3" s="177" t="s">
        <v>165</v>
      </c>
      <c r="J3" s="250"/>
      <c r="L3" s="55" t="s">
        <v>191</v>
      </c>
    </row>
    <row r="4" spans="1:12">
      <c r="A4" s="178">
        <v>1951</v>
      </c>
      <c r="B4" s="179">
        <v>83507</v>
      </c>
      <c r="C4" s="179">
        <v>373859</v>
      </c>
      <c r="D4" s="179">
        <v>457366</v>
      </c>
      <c r="E4" s="179"/>
      <c r="F4" s="179">
        <v>2403104</v>
      </c>
      <c r="G4" s="179">
        <v>258551</v>
      </c>
      <c r="H4" s="179">
        <v>118006</v>
      </c>
      <c r="I4" s="179">
        <v>33932</v>
      </c>
      <c r="J4" s="180">
        <v>3270959</v>
      </c>
    </row>
    <row r="5" spans="1:12">
      <c r="A5" s="178">
        <v>1961</v>
      </c>
      <c r="B5" s="179">
        <v>69963</v>
      </c>
      <c r="C5" s="179">
        <v>352444</v>
      </c>
      <c r="D5" s="179">
        <v>422407</v>
      </c>
      <c r="E5" s="179"/>
      <c r="F5" s="179">
        <v>2580235</v>
      </c>
      <c r="G5" s="179">
        <v>426451</v>
      </c>
      <c r="H5" s="179">
        <v>158361</v>
      </c>
      <c r="I5" s="179">
        <v>45138</v>
      </c>
      <c r="J5" s="180">
        <v>3632592</v>
      </c>
      <c r="L5" s="168"/>
    </row>
    <row r="6" spans="1:12">
      <c r="A6" s="178">
        <v>1971</v>
      </c>
      <c r="B6" s="181">
        <v>60639</v>
      </c>
      <c r="C6" s="181">
        <v>876324</v>
      </c>
      <c r="D6" s="181">
        <v>936963</v>
      </c>
      <c r="E6" s="181"/>
      <c r="F6" s="181">
        <v>2130942</v>
      </c>
      <c r="G6" s="181">
        <v>662469</v>
      </c>
      <c r="H6" s="181">
        <v>264752</v>
      </c>
      <c r="I6" s="181">
        <v>61283</v>
      </c>
      <c r="J6" s="182">
        <v>4056409</v>
      </c>
    </row>
    <row r="7" spans="1:12">
      <c r="A7" s="178">
        <v>1981</v>
      </c>
      <c r="B7" s="179">
        <v>44437</v>
      </c>
      <c r="C7" s="179">
        <v>611602</v>
      </c>
      <c r="D7" s="179">
        <v>656039</v>
      </c>
      <c r="E7" s="179"/>
      <c r="F7" s="179">
        <v>1911874</v>
      </c>
      <c r="G7" s="179">
        <v>1068057</v>
      </c>
      <c r="H7" s="179">
        <v>476431</v>
      </c>
      <c r="I7" s="179">
        <v>101880</v>
      </c>
      <c r="J7" s="180">
        <v>4214281</v>
      </c>
    </row>
    <row r="8" spans="1:12">
      <c r="A8" s="178">
        <v>1991</v>
      </c>
      <c r="B8" s="180">
        <v>37253</v>
      </c>
      <c r="C8" s="180">
        <v>363121</v>
      </c>
      <c r="D8" s="180">
        <v>400374</v>
      </c>
      <c r="E8" s="180"/>
      <c r="F8" s="180">
        <v>1486203</v>
      </c>
      <c r="G8" s="180">
        <v>1321336</v>
      </c>
      <c r="H8" s="180">
        <v>756353</v>
      </c>
      <c r="I8" s="180">
        <v>140642</v>
      </c>
      <c r="J8" s="180">
        <v>4104908</v>
      </c>
    </row>
    <row r="9" spans="1:12">
      <c r="A9" s="178">
        <v>2001</v>
      </c>
      <c r="B9" s="180">
        <v>28908</v>
      </c>
      <c r="C9" s="180">
        <v>286234</v>
      </c>
      <c r="D9" s="180">
        <v>315142</v>
      </c>
      <c r="E9" s="180"/>
      <c r="F9" s="180">
        <v>1120314</v>
      </c>
      <c r="G9" s="180">
        <v>1290091</v>
      </c>
      <c r="H9" s="180">
        <v>1010100</v>
      </c>
      <c r="I9" s="180">
        <v>274089</v>
      </c>
      <c r="J9" s="180">
        <v>4009736</v>
      </c>
    </row>
    <row r="10" spans="1:12">
      <c r="A10" s="178">
        <v>2011</v>
      </c>
      <c r="B10" s="180">
        <v>27069</v>
      </c>
      <c r="C10" s="180">
        <v>264737</v>
      </c>
      <c r="D10" s="180">
        <v>291806</v>
      </c>
      <c r="E10" s="180"/>
      <c r="F10" s="180">
        <v>876997</v>
      </c>
      <c r="G10" s="180">
        <v>1312745</v>
      </c>
      <c r="H10" s="180">
        <v>1230920</v>
      </c>
      <c r="I10" s="180">
        <v>424489</v>
      </c>
      <c r="J10" s="180">
        <v>4136957</v>
      </c>
    </row>
    <row r="11" spans="1:12">
      <c r="A11" s="229">
        <v>2021</v>
      </c>
      <c r="B11" s="179">
        <v>15843</v>
      </c>
      <c r="C11" s="179">
        <v>127632</v>
      </c>
      <c r="D11" s="179">
        <v>143475</v>
      </c>
      <c r="E11" s="179"/>
      <c r="F11" s="179">
        <v>593837</v>
      </c>
      <c r="G11" s="179">
        <v>1215114</v>
      </c>
      <c r="H11" s="179">
        <v>1460316</v>
      </c>
      <c r="I11" s="179">
        <v>564815</v>
      </c>
      <c r="J11" s="179">
        <v>3977557</v>
      </c>
    </row>
    <row r="12" spans="1:12">
      <c r="A12" s="183">
        <v>2024</v>
      </c>
      <c r="B12" s="184">
        <v>16116</v>
      </c>
      <c r="C12" s="184">
        <v>123242</v>
      </c>
      <c r="D12" s="184">
        <v>139358</v>
      </c>
      <c r="E12" s="184"/>
      <c r="F12" s="184">
        <v>516012</v>
      </c>
      <c r="G12" s="184">
        <v>1190085</v>
      </c>
      <c r="H12" s="184">
        <v>1520183</v>
      </c>
      <c r="I12" s="184">
        <v>629493</v>
      </c>
      <c r="J12" s="184">
        <v>3995131</v>
      </c>
    </row>
    <row r="15" spans="1:12">
      <c r="J15" s="167"/>
    </row>
    <row r="16" spans="1:12">
      <c r="L16" s="18" t="s">
        <v>166</v>
      </c>
    </row>
    <row r="17" spans="1:12">
      <c r="L17" s="18" t="s">
        <v>190</v>
      </c>
    </row>
    <row r="19" spans="1:12" ht="48">
      <c r="A19" s="21"/>
      <c r="B19" s="186" t="s">
        <v>162</v>
      </c>
      <c r="C19" s="186" t="s">
        <v>167</v>
      </c>
      <c r="D19" s="186" t="s">
        <v>76</v>
      </c>
      <c r="E19" s="186" t="s">
        <v>77</v>
      </c>
      <c r="F19" s="186" t="s">
        <v>78</v>
      </c>
    </row>
    <row r="20" spans="1:12">
      <c r="A20" s="178">
        <v>1951</v>
      </c>
      <c r="B20" s="21">
        <f t="shared" ref="B20:B28" si="0">B4*100/$J4</f>
        <v>2.5529821682265048</v>
      </c>
      <c r="C20" s="185">
        <f t="shared" ref="C20:C28" si="1">(C4+F4)*100/$J4</f>
        <v>84.897517822754736</v>
      </c>
      <c r="D20" s="21">
        <f t="shared" ref="D20:D28" si="2">G4*100/$J4</f>
        <v>7.9044402574290906</v>
      </c>
      <c r="E20" s="21">
        <f t="shared" ref="E20:E28" si="3">H4*100/$J4</f>
        <v>3.6076881428351748</v>
      </c>
      <c r="F20" s="21">
        <f t="shared" ref="F20:F28" si="4">I4*100/$J4</f>
        <v>1.0373716087544969</v>
      </c>
    </row>
    <row r="21" spans="1:12">
      <c r="A21" s="178">
        <v>1961</v>
      </c>
      <c r="B21" s="21">
        <f t="shared" si="0"/>
        <v>1.9259801265872964</v>
      </c>
      <c r="C21" s="185">
        <f t="shared" si="1"/>
        <v>80.732408153737055</v>
      </c>
      <c r="D21" s="21">
        <f t="shared" si="2"/>
        <v>11.739578791122153</v>
      </c>
      <c r="E21" s="21">
        <f t="shared" si="3"/>
        <v>4.3594491206279153</v>
      </c>
      <c r="F21" s="21">
        <f t="shared" si="4"/>
        <v>1.2425838079255804</v>
      </c>
    </row>
    <row r="22" spans="1:12">
      <c r="A22" s="178">
        <v>1971</v>
      </c>
      <c r="B22" s="21">
        <f t="shared" si="0"/>
        <v>1.4948936362186358</v>
      </c>
      <c r="C22" s="185">
        <f t="shared" si="1"/>
        <v>74.13616329122631</v>
      </c>
      <c r="D22" s="21">
        <f t="shared" si="2"/>
        <v>16.331415298605243</v>
      </c>
      <c r="E22" s="21">
        <f t="shared" si="3"/>
        <v>6.5267580266191105</v>
      </c>
      <c r="F22" s="21">
        <f t="shared" si="4"/>
        <v>1.5107697473307056</v>
      </c>
    </row>
    <row r="23" spans="1:12">
      <c r="A23" s="178">
        <v>1981</v>
      </c>
      <c r="B23" s="21">
        <f t="shared" si="0"/>
        <v>1.0544384676769298</v>
      </c>
      <c r="C23" s="185">
        <f t="shared" si="1"/>
        <v>59.879158508889176</v>
      </c>
      <c r="D23" s="21">
        <f t="shared" si="2"/>
        <v>25.343753774368629</v>
      </c>
      <c r="E23" s="21">
        <f t="shared" si="3"/>
        <v>11.305155019325953</v>
      </c>
      <c r="F23" s="21">
        <f t="shared" si="4"/>
        <v>2.4174942297393081</v>
      </c>
    </row>
    <row r="24" spans="1:12">
      <c r="A24" s="178">
        <v>1991</v>
      </c>
      <c r="B24" s="21">
        <f t="shared" si="0"/>
        <v>0.90752338420252054</v>
      </c>
      <c r="C24" s="185">
        <f t="shared" si="1"/>
        <v>45.051533432661586</v>
      </c>
      <c r="D24" s="21">
        <f t="shared" si="2"/>
        <v>32.189174519867436</v>
      </c>
      <c r="E24" s="21">
        <f t="shared" si="3"/>
        <v>18.425577382002228</v>
      </c>
      <c r="F24" s="21">
        <f t="shared" si="4"/>
        <v>3.4261912812662305</v>
      </c>
    </row>
    <row r="25" spans="1:12">
      <c r="A25" s="178">
        <v>2001</v>
      </c>
      <c r="B25" s="21">
        <f t="shared" si="0"/>
        <v>0.72094521933613587</v>
      </c>
      <c r="C25" s="185">
        <f t="shared" si="1"/>
        <v>35.078319370651833</v>
      </c>
      <c r="D25" s="21">
        <f t="shared" si="2"/>
        <v>32.173963572664135</v>
      </c>
      <c r="E25" s="21">
        <f t="shared" si="3"/>
        <v>25.191184656545968</v>
      </c>
      <c r="F25" s="21">
        <f t="shared" si="4"/>
        <v>6.8355871808019284</v>
      </c>
    </row>
    <row r="26" spans="1:12">
      <c r="A26" s="178">
        <v>2011</v>
      </c>
      <c r="B26" s="21">
        <f t="shared" si="0"/>
        <v>0.65432152183356029</v>
      </c>
      <c r="C26" s="185">
        <f t="shared" si="1"/>
        <v>27.598401433710816</v>
      </c>
      <c r="D26" s="21">
        <f t="shared" si="2"/>
        <v>31.73214031472892</v>
      </c>
      <c r="E26" s="21">
        <f t="shared" si="3"/>
        <v>29.754237232825965</v>
      </c>
      <c r="F26" s="21">
        <f t="shared" si="4"/>
        <v>10.260899496900741</v>
      </c>
    </row>
    <row r="27" spans="1:12">
      <c r="A27" s="178">
        <v>2021</v>
      </c>
      <c r="B27" s="21">
        <f t="shared" si="0"/>
        <v>0.39830981680463662</v>
      </c>
      <c r="C27" s="185">
        <f t="shared" si="1"/>
        <v>18.138495563985632</v>
      </c>
      <c r="D27" s="21">
        <f t="shared" si="2"/>
        <v>30.549254228160653</v>
      </c>
      <c r="E27" s="21">
        <f t="shared" si="3"/>
        <v>36.713892472188334</v>
      </c>
      <c r="F27" s="21">
        <f t="shared" si="4"/>
        <v>14.200047918860747</v>
      </c>
    </row>
    <row r="28" spans="1:12">
      <c r="A28" s="178">
        <v>2024</v>
      </c>
      <c r="B28" s="21">
        <f t="shared" si="0"/>
        <v>0.40339102772850249</v>
      </c>
      <c r="C28" s="185">
        <f t="shared" si="1"/>
        <v>16.000827006673873</v>
      </c>
      <c r="D28" s="21">
        <f t="shared" si="2"/>
        <v>29.788384911533566</v>
      </c>
      <c r="E28" s="21">
        <f t="shared" si="3"/>
        <v>38.050892448833345</v>
      </c>
      <c r="F28" s="21">
        <f t="shared" si="4"/>
        <v>15.756504605230717</v>
      </c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I20" sqref="I20"/>
    </sheetView>
  </sheetViews>
  <sheetFormatPr defaultRowHeight="14.4"/>
  <cols>
    <col min="1" max="1" width="14.5546875" customWidth="1"/>
    <col min="3" max="3" width="9.33203125" customWidth="1"/>
    <col min="4" max="4" width="8.5546875" customWidth="1"/>
    <col min="5" max="5" width="9.5546875" customWidth="1"/>
    <col min="6" max="6" width="10.33203125" customWidth="1"/>
    <col min="8" max="8" width="11.33203125" customWidth="1"/>
    <col min="9" max="9" width="10.44140625" customWidth="1"/>
    <col min="10" max="10" width="3.6640625" customWidth="1"/>
  </cols>
  <sheetData>
    <row r="1" spans="1:11">
      <c r="A1" s="169"/>
      <c r="B1" s="19"/>
      <c r="C1" s="19"/>
      <c r="D1" s="19"/>
      <c r="E1" s="19"/>
      <c r="F1" s="19"/>
      <c r="G1" s="19"/>
      <c r="H1" s="19"/>
      <c r="I1" s="19"/>
    </row>
    <row r="2" spans="1:11">
      <c r="A2" s="203"/>
      <c r="B2" s="203" t="s">
        <v>168</v>
      </c>
      <c r="C2" s="203"/>
      <c r="D2" s="203"/>
      <c r="E2" s="176"/>
      <c r="F2" s="251" t="s">
        <v>169</v>
      </c>
      <c r="G2" s="251"/>
      <c r="H2" s="251"/>
      <c r="I2" s="191"/>
    </row>
    <row r="3" spans="1:11" ht="36">
      <c r="A3" s="205" t="s">
        <v>170</v>
      </c>
      <c r="B3" s="204" t="s">
        <v>203</v>
      </c>
      <c r="C3" s="204" t="s">
        <v>171</v>
      </c>
      <c r="D3" s="204" t="s">
        <v>172</v>
      </c>
      <c r="E3" s="204"/>
      <c r="F3" s="204" t="s">
        <v>173</v>
      </c>
      <c r="G3" s="204" t="s">
        <v>174</v>
      </c>
      <c r="H3" s="204" t="s">
        <v>171</v>
      </c>
      <c r="I3" s="192"/>
    </row>
    <row r="4" spans="1:11">
      <c r="A4" s="70">
        <v>1961</v>
      </c>
      <c r="B4" s="207">
        <v>375820</v>
      </c>
      <c r="C4" s="207">
        <v>255692</v>
      </c>
      <c r="D4" s="207">
        <v>201961</v>
      </c>
      <c r="E4" s="30"/>
      <c r="F4" s="208">
        <v>1579.46</v>
      </c>
      <c r="G4" s="209">
        <v>2179.73</v>
      </c>
      <c r="H4" s="209">
        <v>1402.08</v>
      </c>
      <c r="I4" s="209"/>
      <c r="K4" s="10" t="s">
        <v>204</v>
      </c>
    </row>
    <row r="5" spans="1:11">
      <c r="A5" s="70">
        <v>1970</v>
      </c>
      <c r="B5" s="207">
        <v>287001</v>
      </c>
      <c r="C5" s="207">
        <v>203602</v>
      </c>
      <c r="D5" s="207">
        <v>210257</v>
      </c>
      <c r="E5" s="207"/>
      <c r="F5" s="208">
        <v>1366.54</v>
      </c>
      <c r="G5" s="209">
        <v>2055.34</v>
      </c>
      <c r="H5" s="209">
        <v>1309.76</v>
      </c>
      <c r="I5" s="209"/>
    </row>
    <row r="6" spans="1:11">
      <c r="A6" s="70">
        <v>1982</v>
      </c>
      <c r="B6" s="207">
        <v>241908</v>
      </c>
      <c r="C6" s="207">
        <v>182367</v>
      </c>
      <c r="D6" s="207">
        <v>141726</v>
      </c>
      <c r="E6" s="207"/>
      <c r="F6" s="208">
        <v>1219.1400000000001</v>
      </c>
      <c r="G6" s="209">
        <v>1921.06</v>
      </c>
      <c r="H6" s="209">
        <v>1197.04</v>
      </c>
      <c r="I6" s="209"/>
    </row>
    <row r="7" spans="1:11">
      <c r="A7" s="70">
        <v>1990</v>
      </c>
      <c r="B7" s="207">
        <v>194078</v>
      </c>
      <c r="C7" s="207">
        <v>152713</v>
      </c>
      <c r="D7" s="207">
        <v>91021</v>
      </c>
      <c r="E7" s="207"/>
      <c r="F7" s="208">
        <v>1120.24</v>
      </c>
      <c r="G7" s="209">
        <v>1776.4</v>
      </c>
      <c r="H7" s="209">
        <v>1134.93</v>
      </c>
      <c r="I7" s="209"/>
    </row>
    <row r="8" spans="1:11">
      <c r="A8" s="70">
        <v>2000</v>
      </c>
      <c r="B8" s="210">
        <v>120965</v>
      </c>
      <c r="C8" s="207">
        <v>88573</v>
      </c>
      <c r="D8" s="207">
        <v>42383</v>
      </c>
      <c r="E8" s="207"/>
      <c r="F8" s="208">
        <v>1069.56</v>
      </c>
      <c r="G8" s="209">
        <v>1528.26</v>
      </c>
      <c r="H8" s="209">
        <v>819.6</v>
      </c>
      <c r="I8" s="209"/>
    </row>
    <row r="9" spans="1:11">
      <c r="A9" s="70">
        <v>2010</v>
      </c>
      <c r="B9" s="210">
        <v>67148</v>
      </c>
      <c r="C9" s="210">
        <v>61182</v>
      </c>
      <c r="D9" s="210">
        <v>19737</v>
      </c>
      <c r="E9" s="210"/>
      <c r="F9" s="208">
        <v>1010.77</v>
      </c>
      <c r="G9" s="209">
        <v>1299</v>
      </c>
      <c r="H9" s="209">
        <v>1157.68</v>
      </c>
      <c r="I9" s="209"/>
    </row>
    <row r="10" spans="1:11">
      <c r="A10" s="188">
        <v>2020</v>
      </c>
      <c r="B10" s="211">
        <v>51703</v>
      </c>
      <c r="C10" s="211">
        <v>43901</v>
      </c>
      <c r="D10" s="212">
        <v>18742</v>
      </c>
      <c r="E10" s="212"/>
      <c r="F10" s="213">
        <v>941.51</v>
      </c>
      <c r="G10" s="214">
        <v>1154.8900000000001</v>
      </c>
      <c r="H10" s="214">
        <v>935.46</v>
      </c>
      <c r="I10" s="209"/>
    </row>
    <row r="11" spans="1:11">
      <c r="A11" s="21"/>
      <c r="B11" s="21"/>
      <c r="C11" s="21"/>
      <c r="D11" s="21"/>
      <c r="E11" s="21"/>
      <c r="F11" s="21"/>
      <c r="G11" s="21"/>
      <c r="H11" s="21"/>
      <c r="I11" s="209"/>
    </row>
    <row r="12" spans="1:11">
      <c r="A12" s="21"/>
      <c r="B12" s="21"/>
      <c r="C12" s="21"/>
      <c r="D12" s="21"/>
      <c r="E12" s="21"/>
      <c r="F12" s="21"/>
      <c r="G12" s="21"/>
      <c r="H12" s="21"/>
      <c r="I12" s="209"/>
    </row>
    <row r="13" spans="1:11" ht="60">
      <c r="A13" s="193" t="s">
        <v>170</v>
      </c>
      <c r="B13" s="193" t="s">
        <v>205</v>
      </c>
      <c r="C13" s="193" t="s">
        <v>171</v>
      </c>
      <c r="D13" s="193" t="s">
        <v>172</v>
      </c>
      <c r="E13" s="193" t="s">
        <v>170</v>
      </c>
      <c r="F13" s="193" t="s">
        <v>206</v>
      </c>
      <c r="G13" s="56" t="s">
        <v>193</v>
      </c>
      <c r="H13" s="193" t="s">
        <v>207</v>
      </c>
      <c r="I13" s="194" t="s">
        <v>175</v>
      </c>
    </row>
    <row r="14" spans="1:11">
      <c r="A14" s="70">
        <v>1961</v>
      </c>
      <c r="B14" s="215">
        <f t="shared" ref="B14:D20" si="0">+B4/1000</f>
        <v>375.82</v>
      </c>
      <c r="C14" s="215">
        <f t="shared" si="0"/>
        <v>255.69200000000001</v>
      </c>
      <c r="D14" s="215">
        <f t="shared" si="0"/>
        <v>201.96100000000001</v>
      </c>
      <c r="E14" s="70">
        <v>1961</v>
      </c>
      <c r="F14" s="215">
        <f t="shared" ref="F14:G20" si="1">+F4</f>
        <v>1579.46</v>
      </c>
      <c r="G14" s="215">
        <f t="shared" si="1"/>
        <v>2179.73</v>
      </c>
      <c r="H14" s="189">
        <f>+G14-F14</f>
        <v>600.27</v>
      </c>
      <c r="I14" s="215">
        <f t="shared" ref="I14:I20" si="2">+H4</f>
        <v>1402.08</v>
      </c>
    </row>
    <row r="15" spans="1:11">
      <c r="A15" s="70">
        <v>1970</v>
      </c>
      <c r="B15" s="215">
        <f t="shared" si="0"/>
        <v>287.00099999999998</v>
      </c>
      <c r="C15" s="215">
        <f t="shared" si="0"/>
        <v>203.602</v>
      </c>
      <c r="D15" s="215">
        <f t="shared" si="0"/>
        <v>210.25700000000001</v>
      </c>
      <c r="E15" s="70">
        <v>1970</v>
      </c>
      <c r="F15" s="215">
        <f t="shared" si="1"/>
        <v>1366.54</v>
      </c>
      <c r="G15" s="215">
        <f t="shared" si="1"/>
        <v>2055.34</v>
      </c>
      <c r="H15" s="189">
        <f t="shared" ref="H15:H20" si="3">+G15-F15</f>
        <v>688.80000000000018</v>
      </c>
      <c r="I15" s="215">
        <f t="shared" si="2"/>
        <v>1309.76</v>
      </c>
    </row>
    <row r="16" spans="1:11">
      <c r="A16" s="70">
        <v>1982</v>
      </c>
      <c r="B16" s="215">
        <f t="shared" si="0"/>
        <v>241.90799999999999</v>
      </c>
      <c r="C16" s="215">
        <f t="shared" si="0"/>
        <v>182.36699999999999</v>
      </c>
      <c r="D16" s="215">
        <f t="shared" si="0"/>
        <v>141.726</v>
      </c>
      <c r="E16" s="70">
        <v>1982</v>
      </c>
      <c r="F16" s="215">
        <f t="shared" si="1"/>
        <v>1219.1400000000001</v>
      </c>
      <c r="G16" s="215">
        <f t="shared" si="1"/>
        <v>1921.06</v>
      </c>
      <c r="H16" s="189">
        <f t="shared" si="3"/>
        <v>701.91999999999985</v>
      </c>
      <c r="I16" s="215">
        <f t="shared" si="2"/>
        <v>1197.04</v>
      </c>
    </row>
    <row r="17" spans="1:11">
      <c r="A17" s="70">
        <v>1990</v>
      </c>
      <c r="B17" s="215">
        <f t="shared" si="0"/>
        <v>194.078</v>
      </c>
      <c r="C17" s="215">
        <f t="shared" si="0"/>
        <v>152.71299999999999</v>
      </c>
      <c r="D17" s="215">
        <f t="shared" si="0"/>
        <v>91.021000000000001</v>
      </c>
      <c r="E17" s="70">
        <v>1990</v>
      </c>
      <c r="F17" s="215">
        <f t="shared" si="1"/>
        <v>1120.24</v>
      </c>
      <c r="G17" s="215">
        <f t="shared" si="1"/>
        <v>1776.4</v>
      </c>
      <c r="H17" s="189">
        <f t="shared" si="3"/>
        <v>656.16000000000008</v>
      </c>
      <c r="I17" s="215">
        <f t="shared" si="2"/>
        <v>1134.93</v>
      </c>
    </row>
    <row r="18" spans="1:11">
      <c r="A18" s="70">
        <v>2000</v>
      </c>
      <c r="B18" s="215">
        <f t="shared" si="0"/>
        <v>120.965</v>
      </c>
      <c r="C18" s="215">
        <f t="shared" si="0"/>
        <v>88.572999999999993</v>
      </c>
      <c r="D18" s="215">
        <f t="shared" si="0"/>
        <v>42.383000000000003</v>
      </c>
      <c r="E18" s="70">
        <v>2000</v>
      </c>
      <c r="F18" s="215">
        <f t="shared" si="1"/>
        <v>1069.56</v>
      </c>
      <c r="G18" s="215">
        <f t="shared" si="1"/>
        <v>1528.26</v>
      </c>
      <c r="H18" s="189">
        <f t="shared" si="3"/>
        <v>458.70000000000005</v>
      </c>
      <c r="I18" s="215">
        <f t="shared" si="2"/>
        <v>819.6</v>
      </c>
    </row>
    <row r="19" spans="1:11">
      <c r="A19" s="70">
        <v>2010</v>
      </c>
      <c r="B19" s="215">
        <f t="shared" si="0"/>
        <v>67.147999999999996</v>
      </c>
      <c r="C19" s="215">
        <f t="shared" si="0"/>
        <v>61.182000000000002</v>
      </c>
      <c r="D19" s="215">
        <f t="shared" si="0"/>
        <v>19.736999999999998</v>
      </c>
      <c r="E19" s="70">
        <v>2010</v>
      </c>
      <c r="F19" s="215">
        <f t="shared" si="1"/>
        <v>1010.77</v>
      </c>
      <c r="G19" s="215">
        <f t="shared" si="1"/>
        <v>1299</v>
      </c>
      <c r="H19" s="189">
        <f t="shared" si="3"/>
        <v>288.23</v>
      </c>
      <c r="I19" s="215">
        <f t="shared" si="2"/>
        <v>1157.68</v>
      </c>
    </row>
    <row r="20" spans="1:11">
      <c r="A20" s="188">
        <v>2020</v>
      </c>
      <c r="B20" s="216">
        <f t="shared" si="0"/>
        <v>51.703000000000003</v>
      </c>
      <c r="C20" s="216">
        <f t="shared" si="0"/>
        <v>43.901000000000003</v>
      </c>
      <c r="D20" s="216">
        <f t="shared" si="0"/>
        <v>18.742000000000001</v>
      </c>
      <c r="E20" s="188">
        <v>2020</v>
      </c>
      <c r="F20" s="216">
        <f t="shared" si="1"/>
        <v>941.51</v>
      </c>
      <c r="G20" s="216">
        <f t="shared" si="1"/>
        <v>1154.8900000000001</v>
      </c>
      <c r="H20" s="190">
        <f t="shared" si="3"/>
        <v>213.38000000000011</v>
      </c>
      <c r="I20" s="216">
        <f t="shared" si="2"/>
        <v>935.46</v>
      </c>
    </row>
    <row r="21" spans="1:11">
      <c r="I21" s="217"/>
    </row>
    <row r="22" spans="1:11">
      <c r="I22" s="217"/>
    </row>
    <row r="23" spans="1:11">
      <c r="I23" s="217"/>
      <c r="K23" s="18" t="s">
        <v>176</v>
      </c>
    </row>
    <row r="24" spans="1:11">
      <c r="I24" s="217"/>
      <c r="K24" s="171" t="s">
        <v>177</v>
      </c>
    </row>
    <row r="25" spans="1:11">
      <c r="I25" s="217"/>
      <c r="K25" s="171" t="s">
        <v>178</v>
      </c>
    </row>
  </sheetData>
  <mergeCells count="1">
    <mergeCell ref="F2:H2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4"/>
  <sheetViews>
    <sheetView zoomScaleNormal="100" workbookViewId="0">
      <selection activeCell="H3" sqref="H3"/>
    </sheetView>
  </sheetViews>
  <sheetFormatPr defaultRowHeight="14.4"/>
  <sheetData>
    <row r="2" spans="1:8">
      <c r="B2" t="s">
        <v>208</v>
      </c>
      <c r="H2" s="55" t="s">
        <v>253</v>
      </c>
    </row>
    <row r="3" spans="1:8">
      <c r="B3" t="s">
        <v>81</v>
      </c>
      <c r="C3" t="s">
        <v>82</v>
      </c>
      <c r="D3" t="s">
        <v>83</v>
      </c>
    </row>
    <row r="4" spans="1:8">
      <c r="A4" s="218">
        <v>1977</v>
      </c>
      <c r="B4" s="219">
        <v>79.599999999999994</v>
      </c>
      <c r="C4" s="219">
        <v>38.299999999999997</v>
      </c>
      <c r="D4" s="219">
        <v>58.6</v>
      </c>
    </row>
    <row r="5" spans="1:8">
      <c r="A5" s="218">
        <v>1978</v>
      </c>
      <c r="B5" s="219">
        <v>78.900000000000006</v>
      </c>
      <c r="C5" s="219">
        <v>38.9</v>
      </c>
      <c r="D5" s="219">
        <v>58.6</v>
      </c>
    </row>
    <row r="6" spans="1:8">
      <c r="A6" s="218">
        <v>1979</v>
      </c>
      <c r="B6" s="219">
        <v>78.5</v>
      </c>
      <c r="C6" s="219">
        <v>39.9</v>
      </c>
      <c r="D6" s="219">
        <v>58.9</v>
      </c>
    </row>
    <row r="7" spans="1:8">
      <c r="A7" s="218">
        <v>1980</v>
      </c>
      <c r="B7" s="219">
        <v>78.7</v>
      </c>
      <c r="C7" s="219">
        <v>41.3</v>
      </c>
      <c r="D7" s="219">
        <v>59.7</v>
      </c>
    </row>
    <row r="8" spans="1:8">
      <c r="A8" s="220">
        <v>1981</v>
      </c>
      <c r="B8" s="219">
        <v>77.7</v>
      </c>
      <c r="C8" s="219">
        <v>41.4</v>
      </c>
      <c r="D8" s="219">
        <v>59.3</v>
      </c>
    </row>
    <row r="9" spans="1:8">
      <c r="A9" s="218">
        <v>1982</v>
      </c>
      <c r="B9" s="219">
        <v>75.900000000000006</v>
      </c>
      <c r="C9" s="219">
        <v>41.1</v>
      </c>
      <c r="D9" s="219">
        <v>58.3</v>
      </c>
    </row>
    <row r="10" spans="1:8">
      <c r="A10" s="218">
        <v>1983</v>
      </c>
      <c r="B10" s="219">
        <v>74.8</v>
      </c>
      <c r="C10" s="219">
        <v>41</v>
      </c>
      <c r="D10" s="219">
        <v>57.7</v>
      </c>
    </row>
    <row r="11" spans="1:8">
      <c r="A11" s="218">
        <v>1984</v>
      </c>
      <c r="B11" s="219">
        <v>73.8</v>
      </c>
      <c r="C11" s="219">
        <v>40.4</v>
      </c>
      <c r="D11" s="219">
        <v>56.8</v>
      </c>
    </row>
    <row r="12" spans="1:8">
      <c r="A12" s="218">
        <v>1985</v>
      </c>
      <c r="B12" s="219">
        <v>71.5</v>
      </c>
      <c r="C12" s="219">
        <v>40</v>
      </c>
      <c r="D12" s="219">
        <v>55.6</v>
      </c>
    </row>
    <row r="13" spans="1:8">
      <c r="A13" s="218">
        <v>1986</v>
      </c>
      <c r="B13" s="219">
        <v>71</v>
      </c>
      <c r="C13" s="219">
        <v>40.4</v>
      </c>
      <c r="D13" s="219">
        <v>55.5</v>
      </c>
    </row>
    <row r="14" spans="1:8">
      <c r="A14" s="218">
        <v>1987</v>
      </c>
      <c r="B14" s="219">
        <v>70.900000000000006</v>
      </c>
      <c r="C14" s="219">
        <v>40.5</v>
      </c>
      <c r="D14" s="219">
        <v>55.5</v>
      </c>
    </row>
    <row r="15" spans="1:8">
      <c r="A15" s="218">
        <v>1988</v>
      </c>
      <c r="B15" s="219">
        <v>70.599999999999994</v>
      </c>
      <c r="C15" s="219">
        <v>41.7</v>
      </c>
      <c r="D15" s="219">
        <v>56.1</v>
      </c>
    </row>
    <row r="16" spans="1:8">
      <c r="A16" s="218">
        <v>1989</v>
      </c>
      <c r="B16" s="219">
        <v>70.900000000000006</v>
      </c>
      <c r="C16" s="219">
        <v>42.1</v>
      </c>
      <c r="D16" s="219">
        <v>56.5</v>
      </c>
    </row>
    <row r="17" spans="1:24">
      <c r="A17" s="218">
        <v>1990</v>
      </c>
      <c r="B17" s="219">
        <v>70.599999999999994</v>
      </c>
      <c r="C17" s="219">
        <v>42.9</v>
      </c>
      <c r="D17" s="219">
        <v>56.7</v>
      </c>
    </row>
    <row r="18" spans="1:24">
      <c r="A18" s="220">
        <v>1991</v>
      </c>
      <c r="B18" s="219">
        <v>71.2</v>
      </c>
      <c r="C18" s="219">
        <v>44</v>
      </c>
      <c r="D18" s="219">
        <v>57.6</v>
      </c>
    </row>
    <row r="19" spans="1:24">
      <c r="A19" s="218" t="s">
        <v>209</v>
      </c>
      <c r="B19" s="219">
        <v>70.400000000000006</v>
      </c>
      <c r="C19" s="219">
        <v>43.7</v>
      </c>
      <c r="D19" s="219">
        <v>57.1</v>
      </c>
    </row>
    <row r="20" spans="1:24">
      <c r="A20" s="221">
        <v>1993</v>
      </c>
      <c r="B20" s="219">
        <v>68.900000000000006</v>
      </c>
      <c r="C20" s="219">
        <v>44.8</v>
      </c>
      <c r="D20" s="219">
        <v>56.8</v>
      </c>
    </row>
    <row r="21" spans="1:24">
      <c r="A21" s="221">
        <v>1994</v>
      </c>
      <c r="B21" s="219">
        <v>67.900000000000006</v>
      </c>
      <c r="C21" s="219">
        <v>44.5</v>
      </c>
      <c r="D21" s="219">
        <v>56.2</v>
      </c>
      <c r="H21" s="222" t="s">
        <v>210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221">
        <v>1995</v>
      </c>
      <c r="B22" s="219">
        <v>68.400000000000006</v>
      </c>
      <c r="C22" s="219">
        <v>45</v>
      </c>
      <c r="D22" s="219">
        <v>56.7</v>
      </c>
      <c r="H22" s="252" t="s">
        <v>211</v>
      </c>
      <c r="I22" s="252"/>
      <c r="J22" s="252"/>
      <c r="K22" s="252"/>
      <c r="L22" s="252"/>
      <c r="M22" s="252"/>
      <c r="N22" s="252"/>
      <c r="O22" s="253"/>
      <c r="P22" s="253"/>
      <c r="Q22" s="253"/>
      <c r="R22" s="253"/>
      <c r="S22" s="253"/>
      <c r="T22" s="253"/>
      <c r="U22" s="253"/>
      <c r="V22" s="253"/>
      <c r="W22" s="253"/>
      <c r="X22" s="253"/>
    </row>
    <row r="23" spans="1:24">
      <c r="A23" s="221">
        <v>1996</v>
      </c>
      <c r="B23" s="219">
        <v>68.8</v>
      </c>
      <c r="C23" s="219">
        <v>46.5</v>
      </c>
      <c r="D23" s="219">
        <v>57.7</v>
      </c>
    </row>
    <row r="24" spans="1:24">
      <c r="A24" s="221">
        <v>1997</v>
      </c>
      <c r="B24" s="219">
        <v>68.2</v>
      </c>
      <c r="C24" s="219">
        <v>46.4</v>
      </c>
      <c r="D24" s="219">
        <v>57.3</v>
      </c>
    </row>
    <row r="25" spans="1:24">
      <c r="A25" s="221">
        <v>1998</v>
      </c>
      <c r="B25" s="219">
        <v>68.3</v>
      </c>
      <c r="C25" s="219">
        <v>46.7</v>
      </c>
      <c r="D25" s="219">
        <v>57.5</v>
      </c>
    </row>
    <row r="26" spans="1:24">
      <c r="A26" s="221">
        <v>1999</v>
      </c>
      <c r="B26" s="219">
        <v>69.7</v>
      </c>
      <c r="C26" s="219">
        <v>48.7</v>
      </c>
      <c r="D26" s="219">
        <v>59.2</v>
      </c>
    </row>
    <row r="27" spans="1:24">
      <c r="A27" s="221">
        <v>2000</v>
      </c>
      <c r="B27" s="219">
        <v>70.900000000000006</v>
      </c>
      <c r="C27" s="219">
        <v>51.1</v>
      </c>
      <c r="D27" s="219">
        <v>61</v>
      </c>
    </row>
    <row r="28" spans="1:24">
      <c r="A28" s="223">
        <v>2001</v>
      </c>
      <c r="B28" s="219">
        <v>71.099999999999994</v>
      </c>
      <c r="C28" s="219">
        <v>52.9</v>
      </c>
      <c r="D28" s="219">
        <v>62</v>
      </c>
    </row>
    <row r="29" spans="1:24">
      <c r="A29" s="221">
        <v>2002</v>
      </c>
      <c r="B29" s="219">
        <v>71.400000000000006</v>
      </c>
      <c r="C29" s="219">
        <v>53.3</v>
      </c>
      <c r="D29" s="219">
        <v>62.4</v>
      </c>
    </row>
    <row r="30" spans="1:24">
      <c r="A30" s="221">
        <v>2003</v>
      </c>
      <c r="B30" s="219">
        <v>72.3</v>
      </c>
      <c r="C30" s="219">
        <v>53.5</v>
      </c>
      <c r="D30" s="219">
        <v>62.9</v>
      </c>
    </row>
    <row r="31" spans="1:24">
      <c r="A31" s="221" t="s">
        <v>212</v>
      </c>
      <c r="B31" s="219">
        <v>73</v>
      </c>
      <c r="C31" s="219">
        <v>53.9</v>
      </c>
      <c r="D31" s="219">
        <v>63.5</v>
      </c>
    </row>
    <row r="32" spans="1:24">
      <c r="A32" s="221">
        <v>2005</v>
      </c>
      <c r="B32" s="219">
        <v>73.5</v>
      </c>
      <c r="C32" s="219">
        <v>54.5</v>
      </c>
      <c r="D32" s="219">
        <v>64</v>
      </c>
    </row>
    <row r="33" spans="1:4">
      <c r="A33" s="221">
        <v>2006</v>
      </c>
      <c r="B33" s="219">
        <v>73.400000000000006</v>
      </c>
      <c r="C33" s="219">
        <v>56</v>
      </c>
      <c r="D33" s="219">
        <v>64.7</v>
      </c>
    </row>
    <row r="34" spans="1:4">
      <c r="A34" s="221">
        <v>2007</v>
      </c>
      <c r="B34" s="219">
        <v>73.3</v>
      </c>
      <c r="C34" s="219">
        <v>56.4</v>
      </c>
      <c r="D34" s="219">
        <v>64.900000000000006</v>
      </c>
    </row>
    <row r="35" spans="1:4">
      <c r="A35" s="221">
        <v>2008</v>
      </c>
      <c r="B35" s="219">
        <v>73.3</v>
      </c>
      <c r="C35" s="219">
        <v>57.1</v>
      </c>
      <c r="D35" s="219">
        <v>65.2</v>
      </c>
    </row>
    <row r="36" spans="1:4">
      <c r="A36" s="221">
        <v>2009</v>
      </c>
      <c r="B36" s="219">
        <v>72.099999999999994</v>
      </c>
      <c r="C36" s="219">
        <v>55.7</v>
      </c>
      <c r="D36" s="219">
        <v>63.9</v>
      </c>
    </row>
    <row r="37" spans="1:4">
      <c r="A37" s="221">
        <v>2010</v>
      </c>
      <c r="B37" s="219">
        <v>71.2</v>
      </c>
      <c r="C37" s="219">
        <v>55.8</v>
      </c>
      <c r="D37" s="219">
        <v>63.5</v>
      </c>
    </row>
    <row r="38" spans="1:4">
      <c r="A38" s="224" t="s">
        <v>213</v>
      </c>
      <c r="B38" s="219">
        <v>71.3</v>
      </c>
      <c r="C38" s="219">
        <v>57.1</v>
      </c>
      <c r="D38" s="219">
        <v>64.2</v>
      </c>
    </row>
    <row r="39" spans="1:4">
      <c r="A39" s="225" t="s">
        <v>214</v>
      </c>
      <c r="B39" s="219">
        <v>70.5</v>
      </c>
      <c r="C39" s="219">
        <v>56.9</v>
      </c>
      <c r="D39" s="219">
        <v>63.6</v>
      </c>
    </row>
    <row r="40" spans="1:4">
      <c r="A40" s="225" t="s">
        <v>215</v>
      </c>
      <c r="B40" s="219">
        <v>68.900000000000006</v>
      </c>
      <c r="C40" s="219">
        <v>55.6</v>
      </c>
      <c r="D40" s="219">
        <v>62.2</v>
      </c>
    </row>
    <row r="41" spans="1:4">
      <c r="A41" s="225" t="s">
        <v>216</v>
      </c>
      <c r="B41" s="219">
        <v>68.900000000000006</v>
      </c>
      <c r="C41" s="219">
        <v>55.9</v>
      </c>
      <c r="D41" s="219">
        <v>62.4</v>
      </c>
    </row>
    <row r="42" spans="1:4">
      <c r="A42" s="225" t="s">
        <v>217</v>
      </c>
      <c r="B42" s="219">
        <v>70.5</v>
      </c>
      <c r="C42" s="219">
        <v>56.9</v>
      </c>
      <c r="D42" s="219">
        <v>63.7</v>
      </c>
    </row>
    <row r="43" spans="1:4">
      <c r="A43" s="225" t="s">
        <v>218</v>
      </c>
      <c r="B43" s="219">
        <v>70.7</v>
      </c>
      <c r="C43" s="219">
        <v>58.2</v>
      </c>
      <c r="D43" s="219">
        <v>64.400000000000006</v>
      </c>
    </row>
    <row r="44" spans="1:4">
      <c r="A44" s="225" t="s">
        <v>219</v>
      </c>
      <c r="B44" s="219">
        <v>71.599999999999994</v>
      </c>
      <c r="C44" s="219">
        <v>58.8</v>
      </c>
      <c r="D44" s="219">
        <v>65.2</v>
      </c>
    </row>
    <row r="45" spans="1:4">
      <c r="A45" s="225" t="s">
        <v>220</v>
      </c>
      <c r="B45" s="219">
        <v>72.786610999999994</v>
      </c>
      <c r="C45" s="219">
        <v>58.946964999999999</v>
      </c>
      <c r="D45" s="219">
        <v>65.854774000000006</v>
      </c>
    </row>
    <row r="46" spans="1:4">
      <c r="A46" s="225" t="s">
        <v>221</v>
      </c>
      <c r="B46" s="219">
        <v>72.821438999999998</v>
      </c>
      <c r="C46" s="219">
        <v>59.212463999999997</v>
      </c>
      <c r="D46" s="219">
        <v>66.007598000000002</v>
      </c>
    </row>
    <row r="47" spans="1:4">
      <c r="A47" s="225" t="s">
        <v>222</v>
      </c>
      <c r="B47" s="219">
        <v>70.826481999999999</v>
      </c>
      <c r="C47" s="219">
        <v>57.457383</v>
      </c>
      <c r="D47" s="219">
        <v>64.135081999999997</v>
      </c>
    </row>
    <row r="48" spans="1:4">
      <c r="A48" s="225" t="s">
        <v>223</v>
      </c>
      <c r="B48" s="219">
        <v>71.850937999999999</v>
      </c>
      <c r="C48" s="219">
        <v>58.233241</v>
      </c>
      <c r="D48" s="219">
        <v>65.041175999999993</v>
      </c>
    </row>
    <row r="49" spans="1:4">
      <c r="A49" s="225" t="s">
        <v>224</v>
      </c>
      <c r="B49" s="219">
        <v>72.902552999999997</v>
      </c>
      <c r="C49" s="219">
        <v>59.690587000000001</v>
      </c>
      <c r="D49" s="219">
        <v>66.307253000000003</v>
      </c>
    </row>
    <row r="50" spans="1:4">
      <c r="A50" s="225" t="s">
        <v>225</v>
      </c>
      <c r="B50" s="219">
        <v>74.254997000000003</v>
      </c>
      <c r="C50" s="219">
        <v>59.974527999999999</v>
      </c>
      <c r="D50" s="219">
        <v>67.141955999999993</v>
      </c>
    </row>
    <row r="51" spans="1:4">
      <c r="A51" s="225" t="s">
        <v>226</v>
      </c>
      <c r="B51" s="219">
        <v>75.630368000000004</v>
      </c>
      <c r="C51" s="219">
        <v>62.295054999999998</v>
      </c>
      <c r="D51" s="219">
        <v>68.994590000000002</v>
      </c>
    </row>
    <row r="52" spans="1:4">
      <c r="A52" s="225" t="s">
        <v>227</v>
      </c>
      <c r="B52" s="219">
        <v>74.829965999999999</v>
      </c>
      <c r="C52" s="219">
        <v>62.958942</v>
      </c>
      <c r="D52" s="219">
        <v>68.935526999999993</v>
      </c>
    </row>
    <row r="54" spans="1:4">
      <c r="B54" s="226"/>
      <c r="C54" s="227"/>
      <c r="D54" s="228"/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43B6E4-EA6A-40F7-A4A7-19CE1F0C36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5B3BAE-2A6A-425D-ABDC-55C75D7DC325}">
  <ds:schemaRefs>
    <ds:schemaRef ds:uri="http://purl.org/dc/dcmitype/"/>
    <ds:schemaRef ds:uri="3a1ff754-36f3-4d66-bfea-29f5a64ff94e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33c7600-75e8-4485-bf3a-2b882dd4d974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2026-10-14T13:45:47Z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